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yunif\Downloads\"/>
    </mc:Choice>
  </mc:AlternateContent>
  <xr:revisionPtr revIDLastSave="0" documentId="13_ncr:1_{B626DD74-70D4-4625-BD4F-2AE620A91F0D}" xr6:coauthVersionLast="47" xr6:coauthVersionMax="47" xr10:uidLastSave="{00000000-0000-0000-0000-000000000000}"/>
  <bookViews>
    <workbookView xWindow="-108" yWindow="-108" windowWidth="23256" windowHeight="13896" tabRatio="699" activeTab="2" xr2:uid="{49CCA2EA-2F19-4892-9FD2-0E45A7BC1F33}"/>
  </bookViews>
  <sheets>
    <sheet name="GUÍA" sheetId="7" r:id="rId1"/>
    <sheet name="TOP 10 POR PAÍS" sheetId="10" r:id="rId2"/>
    <sheet name="TOP 3 AGENCIA POR PAÍS" sheetId="11" r:id="rId3"/>
    <sheet name="TOTAL AGENCIAS" sheetId="12" r:id="rId4"/>
    <sheet name="ESTADÍSTICAS" sheetId="5" r:id="rId5"/>
    <sheet name="CONFIRMACIÓN" sheetId="9" r:id="rId6"/>
    <sheet name="DATA GRAL " sheetId="1" r:id="rId7"/>
    <sheet name="DATA PREMIO LOCAL2024" sheetId="4" r:id="rId8"/>
    <sheet name="DATA FIAP2024" sheetId="3" r:id="rId9"/>
    <sheet name="DATA CANNESL2024" sheetId="6" r:id="rId10"/>
  </sheets>
  <definedNames>
    <definedName name="_xlnm._FilterDatabase" localSheetId="3" hidden="1">'TOTAL AGENCIAS'!$H$4:$I$584</definedName>
    <definedName name="SegmentaciónDeDatos_Country_Agency1">#N/A</definedName>
    <definedName name="SegmentaciónDeDatos_Entrant___Idea_Creation___Country2">#N/A</definedName>
  </definedNames>
  <calcPr calcId="191029"/>
  <pivotCaches>
    <pivotCache cacheId="26" r:id="rId11"/>
    <pivotCache cacheId="27" r:id="rId12"/>
    <pivotCache cacheId="34" r:id="rId1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31" i="1" l="1"/>
  <c r="J1605" i="1"/>
  <c r="K1605" i="1"/>
  <c r="L1605" i="1"/>
  <c r="M1605" i="1"/>
  <c r="N1605" i="1"/>
  <c r="O1605" i="1"/>
  <c r="P1605" i="1"/>
  <c r="Q1605" i="1"/>
  <c r="R1605" i="1"/>
  <c r="S1605" i="1"/>
  <c r="T1605" i="1"/>
  <c r="W1605" i="1"/>
  <c r="X1605" i="1"/>
  <c r="Y1605"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3" i="1"/>
  <c r="AA1594" i="1"/>
  <c r="AA1595" i="1"/>
  <c r="AA1596" i="1"/>
  <c r="AA1597" i="1"/>
  <c r="AA1598" i="1"/>
  <c r="AA1599" i="1"/>
  <c r="AA1600" i="1"/>
  <c r="AA1601" i="1"/>
  <c r="AA1602" i="1"/>
  <c r="AA1603" i="1"/>
  <c r="AA1604" i="1"/>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AA542" i="1"/>
  <c r="Z542" i="1"/>
  <c r="AA541" i="1"/>
  <c r="Z541" i="1"/>
  <c r="AA540" i="1"/>
  <c r="Z540" i="1"/>
  <c r="Z543" i="1"/>
  <c r="AA543" i="1"/>
  <c r="AA52" i="1"/>
  <c r="Z52" i="1"/>
  <c r="N52" i="4"/>
  <c r="M52" i="4"/>
  <c r="N542" i="4"/>
  <c r="M542" i="4"/>
  <c r="N541" i="4"/>
  <c r="M541" i="4"/>
  <c r="N540" i="4"/>
  <c r="M540" i="4"/>
  <c r="AA635" i="1"/>
  <c r="Z635" i="1"/>
  <c r="Z1369" i="1"/>
  <c r="AA1369" i="1"/>
  <c r="Z1370" i="1"/>
  <c r="AA1370" i="1"/>
  <c r="M766" i="4"/>
  <c r="N766" i="4"/>
  <c r="M767" i="4"/>
  <c r="N767" i="4"/>
  <c r="Z556" i="1"/>
  <c r="AA556" i="1"/>
  <c r="M556" i="4"/>
  <c r="N556" i="4"/>
  <c r="Z1312" i="1"/>
  <c r="AA1312" i="1"/>
  <c r="Z1313" i="1"/>
  <c r="AA1313" i="1"/>
  <c r="M709" i="4"/>
  <c r="N709" i="4"/>
  <c r="M710" i="4"/>
  <c r="N710" i="4"/>
  <c r="Z76" i="1"/>
  <c r="AA76" i="1"/>
  <c r="M77" i="4"/>
  <c r="Z1540" i="1" l="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O83"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AA6" i="1"/>
  <c r="Z1522" i="1"/>
  <c r="Z1523" i="1"/>
  <c r="Z1524" i="1"/>
  <c r="Z1525" i="1"/>
  <c r="Z1526" i="1"/>
  <c r="Z1527" i="1"/>
  <c r="Z1528" i="1"/>
  <c r="Z1529" i="1"/>
  <c r="Z1530" i="1"/>
  <c r="Z1531" i="1"/>
  <c r="Z1532" i="1"/>
  <c r="Z1533" i="1"/>
  <c r="Z1534" i="1"/>
  <c r="Z1535" i="1"/>
  <c r="Z1536" i="1"/>
  <c r="Z1537" i="1"/>
  <c r="Z1538" i="1"/>
  <c r="Z1539" i="1"/>
  <c r="AA1522" i="1"/>
  <c r="AA1523" i="1"/>
  <c r="AA1524" i="1"/>
  <c r="AA1525" i="1"/>
  <c r="AA1526" i="1"/>
  <c r="AA1527" i="1"/>
  <c r="AA1528" i="1"/>
  <c r="AA1529" i="1"/>
  <c r="AA1530" i="1"/>
  <c r="AA1531" i="1"/>
  <c r="AA1532" i="1"/>
  <c r="AA1533" i="1"/>
  <c r="AA1534" i="1"/>
  <c r="AA1535" i="1"/>
  <c r="AA1536" i="1"/>
  <c r="AA1537" i="1"/>
  <c r="AA1538" i="1"/>
  <c r="AA1539" i="1"/>
  <c r="M919" i="4"/>
  <c r="M920" i="4"/>
  <c r="M921" i="4"/>
  <c r="M922" i="4"/>
  <c r="M923" i="4"/>
  <c r="M924" i="4"/>
  <c r="M925" i="4"/>
  <c r="M926" i="4"/>
  <c r="M927" i="4"/>
  <c r="M928" i="4"/>
  <c r="M929" i="4"/>
  <c r="M930" i="4"/>
  <c r="M931" i="4"/>
  <c r="M932" i="4"/>
  <c r="M933" i="4"/>
  <c r="M934" i="4"/>
  <c r="M935" i="4"/>
  <c r="M936" i="4"/>
  <c r="N919" i="4"/>
  <c r="N920" i="4"/>
  <c r="N921" i="4"/>
  <c r="N922" i="4"/>
  <c r="N923" i="4"/>
  <c r="N924" i="4"/>
  <c r="N925" i="4"/>
  <c r="N926" i="4"/>
  <c r="N927" i="4"/>
  <c r="N928" i="4"/>
  <c r="N929" i="4"/>
  <c r="N930" i="4"/>
  <c r="N931" i="4"/>
  <c r="N932" i="4"/>
  <c r="N933" i="4"/>
  <c r="N934" i="4"/>
  <c r="N935" i="4"/>
  <c r="N936" i="4"/>
  <c r="Z67" i="1"/>
  <c r="Z68" i="1"/>
  <c r="Z69" i="1"/>
  <c r="Z70" i="1"/>
  <c r="Z71" i="1"/>
  <c r="Z72" i="1"/>
  <c r="Z73" i="1"/>
  <c r="Z74" i="1"/>
  <c r="Z75" i="1"/>
  <c r="AA67" i="1"/>
  <c r="AA68" i="1"/>
  <c r="AA69" i="1"/>
  <c r="AA70" i="1"/>
  <c r="AA71" i="1"/>
  <c r="AA72" i="1"/>
  <c r="AA73" i="1"/>
  <c r="AA74" i="1"/>
  <c r="AA75" i="1"/>
  <c r="M72" i="4"/>
  <c r="M73" i="4"/>
  <c r="N72" i="4"/>
  <c r="N73" i="4"/>
  <c r="M71" i="4"/>
  <c r="N71" i="4"/>
  <c r="M74" i="4"/>
  <c r="N74" i="4"/>
  <c r="M67" i="4"/>
  <c r="N67" i="4"/>
  <c r="M68" i="4"/>
  <c r="M69" i="4"/>
  <c r="N68" i="4"/>
  <c r="N69" i="4"/>
  <c r="M70" i="4"/>
  <c r="N70" i="4"/>
  <c r="M75" i="4"/>
  <c r="N75" i="4"/>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AA1402" i="1"/>
  <c r="AA1401" i="1"/>
  <c r="AA1400" i="1"/>
  <c r="AA1399" i="1"/>
  <c r="AA1398" i="1"/>
  <c r="AA1397" i="1"/>
  <c r="AA1396" i="1"/>
  <c r="AA1395" i="1"/>
  <c r="AA1394" i="1"/>
  <c r="AA1393" i="1"/>
  <c r="AA1392" i="1"/>
  <c r="AA1391" i="1"/>
  <c r="AA1390" i="1"/>
  <c r="AA1389" i="1"/>
  <c r="AA1388" i="1"/>
  <c r="AA1387" i="1"/>
  <c r="AA1386" i="1"/>
  <c r="AA1385" i="1"/>
  <c r="AA1384" i="1"/>
  <c r="AA1383" i="1"/>
  <c r="AA1382" i="1"/>
  <c r="AA1381" i="1"/>
  <c r="AA1380" i="1"/>
  <c r="AA1379" i="1"/>
  <c r="AA1378" i="1"/>
  <c r="AA1377" i="1"/>
  <c r="AA1376" i="1"/>
  <c r="AA1375" i="1"/>
  <c r="AA1374" i="1"/>
  <c r="AA1373" i="1"/>
  <c r="AA1372" i="1"/>
  <c r="AA1371" i="1"/>
  <c r="AA1368" i="1"/>
  <c r="AA1367" i="1"/>
  <c r="AA1366" i="1"/>
  <c r="AA1365" i="1"/>
  <c r="AA1364" i="1"/>
  <c r="AA1363" i="1"/>
  <c r="AA1362" i="1"/>
  <c r="AA1361" i="1"/>
  <c r="AA1360" i="1"/>
  <c r="AA1359" i="1"/>
  <c r="AA1358" i="1"/>
  <c r="AA1357" i="1"/>
  <c r="AA1356" i="1"/>
  <c r="AA1355" i="1"/>
  <c r="AA1354" i="1"/>
  <c r="AA1353" i="1"/>
  <c r="AA1352" i="1"/>
  <c r="AA1351" i="1"/>
  <c r="AA1350" i="1"/>
  <c r="AA1349" i="1"/>
  <c r="AA1348" i="1"/>
  <c r="AA1347" i="1"/>
  <c r="AA1346" i="1"/>
  <c r="AA1345" i="1"/>
  <c r="AA1344" i="1"/>
  <c r="AA1343" i="1"/>
  <c r="AA1342" i="1"/>
  <c r="AA1341" i="1"/>
  <c r="AA1340" i="1"/>
  <c r="AA1339" i="1"/>
  <c r="AA1338" i="1"/>
  <c r="AA1337" i="1"/>
  <c r="AA1336" i="1"/>
  <c r="AA1335" i="1"/>
  <c r="AA1334" i="1"/>
  <c r="AA1333" i="1"/>
  <c r="AA1332" i="1"/>
  <c r="AA1331" i="1"/>
  <c r="AA1330" i="1"/>
  <c r="AA1329" i="1"/>
  <c r="AA1328" i="1"/>
  <c r="AA1327" i="1"/>
  <c r="AA1326" i="1"/>
  <c r="AA1325" i="1"/>
  <c r="AA1324" i="1"/>
  <c r="AA1323" i="1"/>
  <c r="AA1322" i="1"/>
  <c r="AA1321" i="1"/>
  <c r="AA1320" i="1"/>
  <c r="AA1319" i="1"/>
  <c r="AA1318" i="1"/>
  <c r="AA1317" i="1"/>
  <c r="AA1316" i="1"/>
  <c r="AA1315" i="1"/>
  <c r="AA1314"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276" i="1"/>
  <c r="AA1275" i="1"/>
  <c r="AA1274" i="1"/>
  <c r="AA1273" i="1"/>
  <c r="AA1272" i="1"/>
  <c r="AA1271" i="1"/>
  <c r="AA1270" i="1"/>
  <c r="AA1269" i="1"/>
  <c r="AA1268" i="1"/>
  <c r="AA1267" i="1"/>
  <c r="AA1266" i="1"/>
  <c r="AA1265" i="1"/>
  <c r="AA1264" i="1"/>
  <c r="AA1263" i="1"/>
  <c r="AA1262" i="1"/>
  <c r="AA1261" i="1"/>
  <c r="AA1260" i="1"/>
  <c r="AA1259" i="1"/>
  <c r="AA1258" i="1"/>
  <c r="AA1257" i="1"/>
  <c r="AA1256" i="1"/>
  <c r="AA1255" i="1"/>
  <c r="AA1254" i="1"/>
  <c r="AA1253" i="1"/>
  <c r="AA1252" i="1"/>
  <c r="AA1251" i="1"/>
  <c r="AA1250" i="1"/>
  <c r="AA1249" i="1"/>
  <c r="AA1248" i="1"/>
  <c r="AA1247" i="1"/>
  <c r="AA1246" i="1"/>
  <c r="Z1402" i="1"/>
  <c r="Z1401" i="1"/>
  <c r="Z1400" i="1"/>
  <c r="Z1399" i="1"/>
  <c r="Z1398" i="1"/>
  <c r="Z1397" i="1"/>
  <c r="Z1396" i="1"/>
  <c r="Z1395" i="1"/>
  <c r="Z1394" i="1"/>
  <c r="Z1393" i="1"/>
  <c r="Z1392" i="1"/>
  <c r="Z1391" i="1"/>
  <c r="Z1390" i="1"/>
  <c r="Z1389" i="1"/>
  <c r="Z1388" i="1"/>
  <c r="Z1387" i="1"/>
  <c r="Z1386" i="1"/>
  <c r="Z1385" i="1"/>
  <c r="Z1384" i="1"/>
  <c r="Z1383" i="1"/>
  <c r="Z1382" i="1"/>
  <c r="Z1381" i="1"/>
  <c r="Z1380" i="1"/>
  <c r="Z1379" i="1"/>
  <c r="Z1378" i="1"/>
  <c r="Z1377" i="1"/>
  <c r="Z1376" i="1"/>
  <c r="Z1375" i="1"/>
  <c r="Z1374" i="1"/>
  <c r="Z1373" i="1"/>
  <c r="Z1372" i="1"/>
  <c r="Z1371" i="1"/>
  <c r="Z1368" i="1"/>
  <c r="Z1367" i="1"/>
  <c r="Z1366" i="1"/>
  <c r="Z1365" i="1"/>
  <c r="Z1364" i="1"/>
  <c r="Z1363" i="1"/>
  <c r="Z1362" i="1"/>
  <c r="Z1361" i="1"/>
  <c r="Z1360" i="1"/>
  <c r="Z1359" i="1"/>
  <c r="Z1358" i="1"/>
  <c r="Z1357" i="1"/>
  <c r="Z1356" i="1"/>
  <c r="Z1355" i="1"/>
  <c r="Z1354" i="1"/>
  <c r="Z1353" i="1"/>
  <c r="Z1352" i="1"/>
  <c r="Z1351" i="1"/>
  <c r="Z1350" i="1"/>
  <c r="Z1349" i="1"/>
  <c r="Z1348" i="1"/>
  <c r="Z1347" i="1"/>
  <c r="Z1346" i="1"/>
  <c r="Z1345" i="1"/>
  <c r="Z1344" i="1"/>
  <c r="Z1343" i="1"/>
  <c r="Z1342" i="1"/>
  <c r="Z1341" i="1"/>
  <c r="Z1340" i="1"/>
  <c r="Z1339" i="1"/>
  <c r="Z1338" i="1"/>
  <c r="Z1337" i="1"/>
  <c r="Z1336" i="1"/>
  <c r="Z1335" i="1"/>
  <c r="Z1334" i="1"/>
  <c r="Z1333" i="1"/>
  <c r="Z1332" i="1"/>
  <c r="Z1331" i="1"/>
  <c r="Z1330" i="1"/>
  <c r="Z1329" i="1"/>
  <c r="Z1328" i="1"/>
  <c r="Z1327" i="1"/>
  <c r="Z1326" i="1"/>
  <c r="Z1325" i="1"/>
  <c r="Z1324" i="1"/>
  <c r="Z1323" i="1"/>
  <c r="Z1322" i="1"/>
  <c r="Z1321" i="1"/>
  <c r="Z1320" i="1"/>
  <c r="Z1319" i="1"/>
  <c r="Z1318" i="1"/>
  <c r="Z1317" i="1"/>
  <c r="Z1316" i="1"/>
  <c r="Z1315" i="1"/>
  <c r="Z1314" i="1"/>
  <c r="Z1311" i="1"/>
  <c r="Z1310" i="1"/>
  <c r="Z1309" i="1"/>
  <c r="Z1308" i="1"/>
  <c r="Z1307" i="1"/>
  <c r="Z1306" i="1"/>
  <c r="Z1305" i="1"/>
  <c r="Z1304" i="1"/>
  <c r="Z1303" i="1"/>
  <c r="Z1302" i="1"/>
  <c r="Z1301" i="1"/>
  <c r="Z1300" i="1"/>
  <c r="Z1299" i="1"/>
  <c r="Z1298" i="1"/>
  <c r="Z1297" i="1"/>
  <c r="Z1296" i="1"/>
  <c r="Z1295" i="1"/>
  <c r="Z1294" i="1"/>
  <c r="Z1293" i="1"/>
  <c r="Z1292" i="1"/>
  <c r="Z1291" i="1"/>
  <c r="Z1290" i="1"/>
  <c r="Z1289" i="1"/>
  <c r="Z1288" i="1"/>
  <c r="Z1287" i="1"/>
  <c r="Z1286" i="1"/>
  <c r="Z1285" i="1"/>
  <c r="Z1284" i="1"/>
  <c r="Z1283" i="1"/>
  <c r="Z1282" i="1"/>
  <c r="Z1281" i="1"/>
  <c r="Z1280" i="1"/>
  <c r="Z1279" i="1"/>
  <c r="Z1278" i="1"/>
  <c r="Z1277" i="1"/>
  <c r="Z1276" i="1"/>
  <c r="Z1275" i="1"/>
  <c r="Z1274" i="1"/>
  <c r="Z1273" i="1"/>
  <c r="Z1272" i="1"/>
  <c r="Z1271" i="1"/>
  <c r="Z1270" i="1"/>
  <c r="Z1269" i="1"/>
  <c r="Z1268" i="1"/>
  <c r="Z1267" i="1"/>
  <c r="Z1266" i="1"/>
  <c r="Z1265" i="1"/>
  <c r="Z1264" i="1"/>
  <c r="Z1263" i="1"/>
  <c r="Z1262" i="1"/>
  <c r="Z1261" i="1"/>
  <c r="Z1260" i="1"/>
  <c r="Z1259" i="1"/>
  <c r="Z1258" i="1"/>
  <c r="Z1257" i="1"/>
  <c r="Z1256" i="1"/>
  <c r="Z1255" i="1"/>
  <c r="Z1254" i="1"/>
  <c r="Z1253" i="1"/>
  <c r="Z1252" i="1"/>
  <c r="Z1251" i="1"/>
  <c r="Z1250" i="1"/>
  <c r="Z1249" i="1"/>
  <c r="Z1248" i="1"/>
  <c r="Z1247" i="1"/>
  <c r="Z1246" i="1"/>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O392" i="6" l="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AA21" i="1"/>
  <c r="Z1213" i="1"/>
  <c r="AA7" i="1"/>
  <c r="AA8" i="1"/>
  <c r="AA9" i="1"/>
  <c r="AA10" i="1"/>
  <c r="AA11" i="1"/>
  <c r="AA12" i="1"/>
  <c r="AA13" i="1"/>
  <c r="AA14" i="1"/>
  <c r="AA15" i="1"/>
  <c r="AA16" i="1"/>
  <c r="AA17" i="1"/>
  <c r="AA18" i="1"/>
  <c r="AA19" i="1"/>
  <c r="AA20"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3" i="1"/>
  <c r="AA54" i="1"/>
  <c r="AA55" i="1"/>
  <c r="AA56" i="1"/>
  <c r="AA57" i="1"/>
  <c r="AA58" i="1"/>
  <c r="AA59" i="1"/>
  <c r="AA60" i="1"/>
  <c r="AA61" i="1"/>
  <c r="AA62" i="1"/>
  <c r="AA63" i="1"/>
  <c r="AA64" i="1"/>
  <c r="AA65" i="1"/>
  <c r="AA6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4" i="1"/>
  <c r="AA545" i="1"/>
  <c r="AA546" i="1"/>
  <c r="AA547" i="1"/>
  <c r="AA548" i="1"/>
  <c r="AA549" i="1"/>
  <c r="AA550" i="1"/>
  <c r="AA551" i="1"/>
  <c r="AA552" i="1"/>
  <c r="AA553" i="1"/>
  <c r="AA554" i="1"/>
  <c r="AA555"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H392" i="6"/>
  <c r="I392" i="6"/>
  <c r="J392" i="6"/>
  <c r="K392" i="6"/>
  <c r="L392" i="6"/>
  <c r="M392"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C161" i="3"/>
  <c r="C162" i="3"/>
  <c r="C160" i="3"/>
  <c r="C157" i="3"/>
  <c r="C95" i="3"/>
  <c r="C96" i="3"/>
  <c r="C97" i="3"/>
  <c r="C98" i="3"/>
  <c r="C99" i="3"/>
  <c r="C100" i="3"/>
  <c r="C101" i="3"/>
  <c r="C94" i="3"/>
  <c r="N392" i="6" l="1"/>
  <c r="Z598" i="1"/>
  <c r="Z599" i="1"/>
  <c r="Z600" i="1"/>
  <c r="Z601" i="1"/>
  <c r="Z602" i="1"/>
  <c r="Z603" i="1"/>
  <c r="Z604" i="1"/>
  <c r="Z605" i="1"/>
  <c r="Z606" i="1"/>
  <c r="Z607" i="1"/>
  <c r="Z608" i="1"/>
  <c r="Z609" i="1"/>
  <c r="Z610" i="1"/>
  <c r="M598" i="4"/>
  <c r="M599" i="4"/>
  <c r="M600" i="4"/>
  <c r="M601" i="4"/>
  <c r="M602" i="4"/>
  <c r="M603" i="4"/>
  <c r="M604" i="4"/>
  <c r="M605" i="4"/>
  <c r="M606" i="4"/>
  <c r="M607" i="4"/>
  <c r="M608" i="4"/>
  <c r="M609" i="4"/>
  <c r="M610" i="4"/>
  <c r="N598" i="4"/>
  <c r="N599" i="4"/>
  <c r="N600" i="4"/>
  <c r="N601" i="4"/>
  <c r="N602" i="4"/>
  <c r="N603" i="4"/>
  <c r="N604" i="4"/>
  <c r="N605" i="4"/>
  <c r="N606" i="4"/>
  <c r="N607" i="4"/>
  <c r="N608" i="4"/>
  <c r="N609" i="4"/>
  <c r="N610" i="4"/>
  <c r="Z314" i="1"/>
  <c r="Z315" i="1"/>
  <c r="M315" i="4"/>
  <c r="N315" i="4"/>
  <c r="M316" i="4"/>
  <c r="N316" i="4"/>
  <c r="M76" i="4" l="1"/>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3" i="4"/>
  <c r="M54" i="4"/>
  <c r="M55" i="4"/>
  <c r="M56" i="4"/>
  <c r="M57" i="4"/>
  <c r="M58" i="4"/>
  <c r="M59" i="4"/>
  <c r="M60" i="4"/>
  <c r="M61" i="4"/>
  <c r="M62" i="4"/>
  <c r="M63" i="4"/>
  <c r="M64" i="4"/>
  <c r="M65" i="4"/>
  <c r="M66"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3" i="4"/>
  <c r="M544" i="4"/>
  <c r="M545" i="4"/>
  <c r="M546" i="4"/>
  <c r="M547" i="4"/>
  <c r="M548" i="4"/>
  <c r="M549" i="4"/>
  <c r="M550" i="4"/>
  <c r="M551" i="4"/>
  <c r="M552" i="4"/>
  <c r="M553" i="4"/>
  <c r="M554" i="4"/>
  <c r="M555"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3" i="1"/>
  <c r="Z54" i="1"/>
  <c r="Z55" i="1"/>
  <c r="Z56" i="1"/>
  <c r="Z57" i="1"/>
  <c r="Z58" i="1"/>
  <c r="Z59" i="1"/>
  <c r="Z60" i="1"/>
  <c r="Z61" i="1"/>
  <c r="Z62" i="1"/>
  <c r="Z63" i="1"/>
  <c r="Z64" i="1"/>
  <c r="Z65" i="1"/>
  <c r="Z6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4" i="1"/>
  <c r="Z545" i="1"/>
  <c r="Z546" i="1"/>
  <c r="Z547" i="1"/>
  <c r="Z548" i="1"/>
  <c r="Z549" i="1"/>
  <c r="Z550" i="1"/>
  <c r="Z551" i="1"/>
  <c r="Z552" i="1"/>
  <c r="Z553" i="1"/>
  <c r="Z554" i="1"/>
  <c r="Z555"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611" i="1"/>
  <c r="Z612" i="1"/>
  <c r="Z613" i="1"/>
  <c r="Z614" i="1"/>
  <c r="Z615" i="1"/>
  <c r="Z616" i="1"/>
  <c r="Z617" i="1"/>
  <c r="Z618" i="1"/>
  <c r="Z619" i="1"/>
  <c r="Z620" i="1"/>
  <c r="Z621" i="1"/>
  <c r="Z622" i="1"/>
  <c r="Z623" i="1"/>
  <c r="Z624" i="1"/>
  <c r="Z625" i="1"/>
  <c r="Z626" i="1"/>
  <c r="Z627" i="1"/>
  <c r="Z628" i="1"/>
  <c r="Z629" i="1"/>
  <c r="Z630" i="1"/>
  <c r="Z631" i="1"/>
  <c r="Z632" i="1"/>
  <c r="Z633" i="1"/>
  <c r="Z634"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J1002" i="4"/>
  <c r="K1002" i="4"/>
  <c r="L1002" i="4"/>
  <c r="I1002" i="4"/>
  <c r="O5" i="3"/>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3" i="4"/>
  <c r="N54" i="4"/>
  <c r="N55" i="4"/>
  <c r="N56" i="4"/>
  <c r="N57" i="4"/>
  <c r="N58" i="4"/>
  <c r="N59" i="4"/>
  <c r="N60" i="4"/>
  <c r="N61" i="4"/>
  <c r="N62" i="4"/>
  <c r="N63" i="4"/>
  <c r="N64" i="4"/>
  <c r="N65" i="4"/>
  <c r="N66"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3" i="4"/>
  <c r="N544" i="4"/>
  <c r="N545" i="4"/>
  <c r="N546" i="4"/>
  <c r="N547" i="4"/>
  <c r="N548" i="4"/>
  <c r="N549" i="4"/>
  <c r="N550" i="4"/>
  <c r="N551" i="4"/>
  <c r="N552" i="4"/>
  <c r="N553" i="4"/>
  <c r="N554" i="4"/>
  <c r="N555"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O6" i="3"/>
  <c r="O7" i="3"/>
  <c r="O8" i="3"/>
  <c r="O9" i="3"/>
  <c r="O10" i="3"/>
  <c r="O11" i="3"/>
  <c r="O12" i="3"/>
  <c r="O13" i="3"/>
  <c r="O14" i="3"/>
  <c r="O15" i="3"/>
  <c r="O16" i="3"/>
  <c r="O17" i="3"/>
  <c r="O18" i="3"/>
  <c r="O19" i="3"/>
  <c r="O20" i="3"/>
  <c r="O21" i="3"/>
  <c r="O22" i="3"/>
  <c r="O23" i="3"/>
  <c r="O24" i="3"/>
  <c r="O25" i="3"/>
  <c r="O26" i="3"/>
  <c r="O27" i="3"/>
  <c r="O28"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H221" i="3"/>
  <c r="I221" i="3"/>
  <c r="J221" i="3"/>
  <c r="K221" i="3"/>
  <c r="L221" i="3"/>
  <c r="M221" i="3"/>
  <c r="N221" i="3"/>
  <c r="O221" i="3" l="1"/>
  <c r="Z1605" i="1"/>
  <c r="M1002" i="4"/>
  <c r="AA1605" i="1"/>
  <c r="N1002" i="4"/>
</calcChain>
</file>

<file path=xl/sharedStrings.xml><?xml version="1.0" encoding="utf-8"?>
<sst xmlns="http://schemas.openxmlformats.org/spreadsheetml/2006/main" count="29684" uniqueCount="4366">
  <si>
    <t>ARCHIVO</t>
  </si>
  <si>
    <t>PREMIOS LOCALES</t>
  </si>
  <si>
    <t>Entrant / Idea Creation2</t>
  </si>
  <si>
    <t>Title</t>
  </si>
  <si>
    <t>Brand</t>
  </si>
  <si>
    <t>Product</t>
  </si>
  <si>
    <t>Country</t>
  </si>
  <si>
    <t>Country Agency</t>
  </si>
  <si>
    <t>Big Yacht</t>
  </si>
  <si>
    <t>Híjole! Tequila</t>
  </si>
  <si>
    <t>MEXICO</t>
  </si>
  <si>
    <t>MÉXICO</t>
  </si>
  <si>
    <t>Help us get to new year</t>
  </si>
  <si>
    <t>Save The Children</t>
  </si>
  <si>
    <t>BBDO México</t>
  </si>
  <si>
    <t>El Alebrije</t>
  </si>
  <si>
    <t>EA Sports</t>
  </si>
  <si>
    <t>Las 2 Caras</t>
  </si>
  <si>
    <t>Alexia Ortíz</t>
  </si>
  <si>
    <t>Skins For Skins</t>
  </si>
  <si>
    <t>Pony Malta</t>
  </si>
  <si>
    <t>CENTRAL FILMS</t>
  </si>
  <si>
    <t>Dentsu Creative México</t>
  </si>
  <si>
    <t>The Infected Billboard</t>
  </si>
  <si>
    <t>HBO Max</t>
  </si>
  <si>
    <t>V-Land</t>
  </si>
  <si>
    <t>Saba</t>
  </si>
  <si>
    <t>Draftline México</t>
  </si>
  <si>
    <t>Victoria Cajaltar</t>
  </si>
  <si>
    <t xml:space="preserve">Grupo Modelo </t>
  </si>
  <si>
    <t>Victoria Papel Picode</t>
  </si>
  <si>
    <t>GREY México</t>
  </si>
  <si>
    <t>Lluvia</t>
  </si>
  <si>
    <t xml:space="preserve">Octavio </t>
  </si>
  <si>
    <t>Reinserta</t>
  </si>
  <si>
    <t>Omar</t>
  </si>
  <si>
    <t xml:space="preserve">Orlando </t>
  </si>
  <si>
    <t>TRES</t>
  </si>
  <si>
    <t>My Gut Friend</t>
  </si>
  <si>
    <t>Gut Agency</t>
  </si>
  <si>
    <t>Ojitos de Huevo</t>
  </si>
  <si>
    <t>Netflix</t>
  </si>
  <si>
    <t>Popeyes 50+</t>
  </si>
  <si>
    <t>Restaurant Brands International</t>
  </si>
  <si>
    <t>Grupo Modelo</t>
  </si>
  <si>
    <t xml:space="preserve">GUT Agency México City </t>
  </si>
  <si>
    <t>Horas Nalga</t>
  </si>
  <si>
    <t>Havas HOY</t>
  </si>
  <si>
    <t>Bajo</t>
  </si>
  <si>
    <t>Vans México</t>
  </si>
  <si>
    <t>Guitarra</t>
  </si>
  <si>
    <t>Piano</t>
  </si>
  <si>
    <t>La Doblevida</t>
  </si>
  <si>
    <t>Nada más mexicano</t>
  </si>
  <si>
    <t>Tequila Defrente y Mezcal Ojo de Tigre</t>
  </si>
  <si>
    <t>LLYC</t>
  </si>
  <si>
    <t>La Sopa Que Enseña</t>
  </si>
  <si>
    <t>La Moderna</t>
  </si>
  <si>
    <t>Lovster</t>
  </si>
  <si>
    <t>Pepsi Rómpela 3.0</t>
  </si>
  <si>
    <t>PEPSI</t>
  </si>
  <si>
    <t>Made</t>
  </si>
  <si>
    <t>Contratos AM</t>
  </si>
  <si>
    <t>Stabilo Boss</t>
  </si>
  <si>
    <t>Contratos IG</t>
  </si>
  <si>
    <t>Contratos TK</t>
  </si>
  <si>
    <t>Stay Alive Owner's Manual</t>
  </si>
  <si>
    <t>Stellantis México</t>
  </si>
  <si>
    <t>Madrefoca</t>
  </si>
  <si>
    <t>Monstruo</t>
  </si>
  <si>
    <t>Nu</t>
  </si>
  <si>
    <t>Pink Roads</t>
  </si>
  <si>
    <t>Chevrolet México</t>
  </si>
  <si>
    <t>Pequeños Testamentos</t>
  </si>
  <si>
    <t>Enterogermina</t>
  </si>
  <si>
    <t>El Museo de la Mentira</t>
  </si>
  <si>
    <t>Animal Político</t>
  </si>
  <si>
    <t>Media Arts Lab - Teran TBWA\</t>
  </si>
  <si>
    <t>Huracán Ramírez vs. La Piñata Enchilada</t>
  </si>
  <si>
    <t>Apple</t>
  </si>
  <si>
    <t>Shot on iPhone - Llaves 2</t>
  </si>
  <si>
    <t>Mehdi Bouktache y Matias Contreras</t>
  </si>
  <si>
    <t>MeloDior</t>
  </si>
  <si>
    <t>(en blanco)</t>
  </si>
  <si>
    <t>Save The Dance</t>
  </si>
  <si>
    <t>MullenLowe SSP3 México</t>
  </si>
  <si>
    <t>BlindSeats</t>
  </si>
  <si>
    <t>Music Vibe / Fun Ticket</t>
  </si>
  <si>
    <t>Ogilvy México</t>
  </si>
  <si>
    <t>E-Cempa</t>
  </si>
  <si>
    <t>Music Museum</t>
  </si>
  <si>
    <t>YouTube Music</t>
  </si>
  <si>
    <t>Soho Square</t>
  </si>
  <si>
    <t>Ana y Diabetes</t>
  </si>
  <si>
    <t>Abbott Laboratories</t>
  </si>
  <si>
    <t>Stink Films México</t>
  </si>
  <si>
    <t>Nike</t>
  </si>
  <si>
    <t>Terán TBWA</t>
  </si>
  <si>
    <t>Cancún</t>
  </si>
  <si>
    <t>Volaris</t>
  </si>
  <si>
    <t xml:space="preserve">Puerto Escondido </t>
  </si>
  <si>
    <t>Veracruz</t>
  </si>
  <si>
    <t>La Gran Guía de Jochos &amp; Burgers</t>
  </si>
  <si>
    <t>Grupo Bimbo</t>
  </si>
  <si>
    <t>Spotify Polyreaders</t>
  </si>
  <si>
    <t>VML México</t>
  </si>
  <si>
    <t>Bodega</t>
  </si>
  <si>
    <t>Tejiendo redes infancia</t>
  </si>
  <si>
    <t>Colors / Print</t>
  </si>
  <si>
    <t>Whirpool</t>
  </si>
  <si>
    <t>Darks / Print</t>
  </si>
  <si>
    <t>Donate Siren</t>
  </si>
  <si>
    <t>Cruz Roja Mexicana</t>
  </si>
  <si>
    <t>Fusión Artística en Textil (Tejido en agua y detergente)</t>
  </si>
  <si>
    <t>Bolivar</t>
  </si>
  <si>
    <t>Global Warming Series</t>
  </si>
  <si>
    <t>The North Face</t>
  </si>
  <si>
    <t>Lienzo de Color Dos Telas (Tejido en agua y detergente)</t>
  </si>
  <si>
    <t>Lights / Print</t>
  </si>
  <si>
    <t>Rapsodia Cromática (Tejido en agua y detergente)</t>
  </si>
  <si>
    <t>SHOUT</t>
  </si>
  <si>
    <t>Telefónica Movistar</t>
  </si>
  <si>
    <t>Taller</t>
  </si>
  <si>
    <t>Tienda</t>
  </si>
  <si>
    <t xml:space="preserve">22Grados </t>
  </si>
  <si>
    <t>DFSKxSFDK</t>
  </si>
  <si>
    <t>ARGENTINA</t>
  </si>
  <si>
    <t>ESPAÑA</t>
  </si>
  <si>
    <t>Gran Canaria Isla de Cine</t>
  </si>
  <si>
    <t>La única campaña que genera orgasmos</t>
  </si>
  <si>
    <t>Pequeños grandes lujos</t>
  </si>
  <si>
    <t>Volar es una maravilla</t>
  </si>
  <si>
    <t xml:space="preserve">25 Watts </t>
  </si>
  <si>
    <t>Parque de la Biodiversidad</t>
  </si>
  <si>
    <t xml:space="preserve">Agencia Gen </t>
  </si>
  <si>
    <t>PEÑÓN FEST</t>
  </si>
  <si>
    <t xml:space="preserve">Agencia GIDEAS </t>
  </si>
  <si>
    <t>NFTS CELEBRANDO LA VIDA</t>
  </si>
  <si>
    <t xml:space="preserve">Agencia GOD </t>
  </si>
  <si>
    <t>4G Landscapes</t>
  </si>
  <si>
    <t>ECUADOR</t>
  </si>
  <si>
    <t>Adoption is Timeless</t>
  </si>
  <si>
    <t>Goodbye Nature</t>
  </si>
  <si>
    <t>Napoleón</t>
  </si>
  <si>
    <t xml:space="preserve">Agência LVL </t>
  </si>
  <si>
    <t>Spaten Caneca</t>
  </si>
  <si>
    <t>BRASIL</t>
  </si>
  <si>
    <t>Spaten Origem</t>
  </si>
  <si>
    <t xml:space="preserve">Amperson Advertising Agency </t>
  </si>
  <si>
    <t>Dream Savers, La Galería de los sueños</t>
  </si>
  <si>
    <t>Todos los días son 14</t>
  </si>
  <si>
    <t xml:space="preserve">Arteaga &amp; Arteaga </t>
  </si>
  <si>
    <t>#PuedesTodo</t>
  </si>
  <si>
    <t>PUERTO RICO</t>
  </si>
  <si>
    <t>Sobres</t>
  </si>
  <si>
    <t>Yoga</t>
  </si>
  <si>
    <t xml:space="preserve">Athos </t>
  </si>
  <si>
    <t>Banco de Donantes de Bolivia</t>
  </si>
  <si>
    <t>BOLIVIA</t>
  </si>
  <si>
    <t>Bon o Bon El Amor Transforma</t>
  </si>
  <si>
    <t>Dulces Recuerdos de Mamá</t>
  </si>
  <si>
    <t>La Diversión se Pinta de Azul</t>
  </si>
  <si>
    <t>Perros Sin Raza</t>
  </si>
  <si>
    <t>PROUDOOR</t>
  </si>
  <si>
    <t xml:space="preserve">BB Agencia </t>
  </si>
  <si>
    <t>ABCDVL</t>
  </si>
  <si>
    <t>El amigo del amigo</t>
  </si>
  <si>
    <t>Futeatro</t>
  </si>
  <si>
    <t>Guante</t>
  </si>
  <si>
    <t>Limpiar es heavy</t>
  </si>
  <si>
    <t>metalizada</t>
  </si>
  <si>
    <t>ovillo</t>
  </si>
  <si>
    <t>Tutti Frutti</t>
  </si>
  <si>
    <t xml:space="preserve">BeautifulBeast </t>
  </si>
  <si>
    <t>Cancelen el Mundial</t>
  </si>
  <si>
    <t>ESTADOS UNIDOS</t>
  </si>
  <si>
    <t>Locutor Extranjero (Foreign VO)</t>
  </si>
  <si>
    <t>San Valentín - Plantas vivas</t>
  </si>
  <si>
    <t xml:space="preserve">Bo Project </t>
  </si>
  <si>
    <t>Tuchweber - Bo Project</t>
  </si>
  <si>
    <t xml:space="preserve">Bomberos Astronautas </t>
  </si>
  <si>
    <t>Navideña</t>
  </si>
  <si>
    <t>Sabrosipa</t>
  </si>
  <si>
    <t xml:space="preserve">Brandstore </t>
  </si>
  <si>
    <t>Efecto Seda</t>
  </si>
  <si>
    <t>Itacu-Branding</t>
  </si>
  <si>
    <t>Spot Manifiesto Señorvino</t>
  </si>
  <si>
    <t>Wetokie Naming+Branding</t>
  </si>
  <si>
    <t>Ahorradores de presas</t>
  </si>
  <si>
    <t>COSTA RICA</t>
  </si>
  <si>
    <t>Jet Coins</t>
  </si>
  <si>
    <t>Swap</t>
  </si>
  <si>
    <t xml:space="preserve">Brief Bang </t>
  </si>
  <si>
    <t>Ser va antes que todo - Cervantes Ciclo Lectivo 2023</t>
  </si>
  <si>
    <t xml:space="preserve">BTOB </t>
  </si>
  <si>
    <t>Cuentas Compartidas</t>
  </si>
  <si>
    <t>Descongela unos FRIPOZO, salva una quedada</t>
  </si>
  <si>
    <t>Equipa2</t>
  </si>
  <si>
    <t xml:space="preserve">Buentipo Anchor </t>
  </si>
  <si>
    <t>Club Colombia Eterno - Una Historia Nonuya</t>
  </si>
  <si>
    <t>COLOMBIA</t>
  </si>
  <si>
    <t xml:space="preserve">Buppa Comunicación </t>
  </si>
  <si>
    <t>BARIESUN PROTEGE</t>
  </si>
  <si>
    <t>VERANO AMABOOK - LEER ES UN GRAN VIAJE</t>
  </si>
  <si>
    <t xml:space="preserve">Buzz </t>
  </si>
  <si>
    <t>LOVE AT SECOND SIGHT</t>
  </si>
  <si>
    <t xml:space="preserve">Central </t>
  </si>
  <si>
    <t>Record Response</t>
  </si>
  <si>
    <t xml:space="preserve">Chamán </t>
  </si>
  <si>
    <t>Packaging Añañau</t>
  </si>
  <si>
    <t>PERÚ</t>
  </si>
  <si>
    <t xml:space="preserve">Cinergia Estudio Creativo </t>
  </si>
  <si>
    <t>AISBERG - Natural Intelligence</t>
  </si>
  <si>
    <t>ASOC. ARGENTINA DE BRANGUS | Spot "Congreso Mundial Brangus 2023"</t>
  </si>
  <si>
    <t>FIBRAZO | Spot "Mi barrio conectado"</t>
  </si>
  <si>
    <t xml:space="preserve">CIRCO Agencia </t>
  </si>
  <si>
    <t>150 AÑOS PONIENDO EL CORAZÓN</t>
  </si>
  <si>
    <t>ALTOS SABORES</t>
  </si>
  <si>
    <t>VERANO DIVINO</t>
  </si>
  <si>
    <t xml:space="preserve">Club Atlético Talleres </t>
  </si>
  <si>
    <t>Artisticamente victoriosos</t>
  </si>
  <si>
    <t>El viaje es 360° cuando lo hacemos todos</t>
  </si>
  <si>
    <t>El viento trae una copa</t>
  </si>
  <si>
    <t>En la espalda lo vivido. Y adelante todo lo que viene.</t>
  </si>
  <si>
    <t>Golazo Artístico</t>
  </si>
  <si>
    <t>Talleres en todas sus dimensiones</t>
  </si>
  <si>
    <t xml:space="preserve">Común ADV </t>
  </si>
  <si>
    <t>NECESITAS MÁS ESPACIO</t>
  </si>
  <si>
    <t>SIESTERO</t>
  </si>
  <si>
    <t xml:space="preserve">Connaxis </t>
  </si>
  <si>
    <t>Captura la Grandeza de Bolivia</t>
  </si>
  <si>
    <t xml:space="preserve">Cuatro Coronas </t>
  </si>
  <si>
    <t>WILLIAM HOPE RACING CUP</t>
  </si>
  <si>
    <t xml:space="preserve">Digitarianos </t>
  </si>
  <si>
    <t>THE BIG WALL</t>
  </si>
  <si>
    <t xml:space="preserve">DON Buenos Aires </t>
  </si>
  <si>
    <t>Flow Dia del Padre</t>
  </si>
  <si>
    <t>Mañas</t>
  </si>
  <si>
    <t>Primavera suena con Flow</t>
  </si>
  <si>
    <t>Vivi tu casa como quieras</t>
  </si>
  <si>
    <t xml:space="preserve">Don Mostachon Marketing </t>
  </si>
  <si>
    <t>Axa. Por ti. Por todos.</t>
  </si>
  <si>
    <t xml:space="preserve">El Bando Creativo </t>
  </si>
  <si>
    <t>Amazonía Indígena Derechos y Recursos</t>
  </si>
  <si>
    <t xml:space="preserve">El Taller del Sabueso </t>
  </si>
  <si>
    <t>Compinche</t>
  </si>
  <si>
    <t xml:space="preserve">Element </t>
  </si>
  <si>
    <t>Burger King - Call of Duty® Modern Warfare 2</t>
  </si>
  <si>
    <t xml:space="preserve">Enero Comunicación </t>
  </si>
  <si>
    <t>RESPIRO</t>
  </si>
  <si>
    <t xml:space="preserve">Enredo Branding </t>
  </si>
  <si>
    <t>Shinagawa: remodelando el futuro de los refractarios</t>
  </si>
  <si>
    <t xml:space="preserve">Estudio Malaquita </t>
  </si>
  <si>
    <t>PASIÓN POR LA SELECCIÓN, PASIÓN POR LA FRUTA</t>
  </si>
  <si>
    <t xml:space="preserve">Fosbury </t>
  </si>
  <si>
    <t>Adogtion Posters</t>
  </si>
  <si>
    <t xml:space="preserve">Fuego Latam </t>
  </si>
  <si>
    <t>A TODA HORA</t>
  </si>
  <si>
    <t>CARTA INVERTIDA</t>
  </si>
  <si>
    <t>CORDILLERA</t>
  </si>
  <si>
    <t>HISTORIA 3</t>
  </si>
  <si>
    <t>MADRES DE CORAZÓN</t>
  </si>
  <si>
    <t xml:space="preserve">Gogo Agency </t>
  </si>
  <si>
    <t>Muchas formas de decirle a los senos</t>
  </si>
  <si>
    <t>OPEN TO WORK</t>
  </si>
  <si>
    <t xml:space="preserve">Hellobrand </t>
  </si>
  <si>
    <t>20 Aniversario</t>
  </si>
  <si>
    <t>Bosta</t>
  </si>
  <si>
    <t>Carajo</t>
  </si>
  <si>
    <t>Con y Contra</t>
  </si>
  <si>
    <t>Europe</t>
  </si>
  <si>
    <t>Glosario del Futbol</t>
  </si>
  <si>
    <t>Heavy</t>
  </si>
  <si>
    <t>Jason</t>
  </si>
  <si>
    <t>Nos Agrandamos</t>
  </si>
  <si>
    <t>Nos dan ganas de llorar</t>
  </si>
  <si>
    <t>Parece lo mismo</t>
  </si>
  <si>
    <t>Pink Floyd</t>
  </si>
  <si>
    <t>Ruidito</t>
  </si>
  <si>
    <t>Sorprendete de Nuevo.... Centro</t>
  </si>
  <si>
    <t>TENEMOS PORQUE HACEMOS</t>
  </si>
  <si>
    <t>Tweets</t>
  </si>
  <si>
    <t>Una Causa PodeRosa</t>
  </si>
  <si>
    <t xml:space="preserve">Independiente </t>
  </si>
  <si>
    <t>bisagra</t>
  </si>
  <si>
    <t>PANAMÁ</t>
  </si>
  <si>
    <t>Grifo</t>
  </si>
  <si>
    <t>Wild</t>
  </si>
  <si>
    <t xml:space="preserve">Joystick, FIFCO </t>
  </si>
  <si>
    <t>Los fans más finos</t>
  </si>
  <si>
    <t>Ustedes ya ganaron</t>
  </si>
  <si>
    <t xml:space="preserve">Kymera Studios </t>
  </si>
  <si>
    <t>El Curso del Río</t>
  </si>
  <si>
    <t>Ruta del Girasol</t>
  </si>
  <si>
    <t xml:space="preserve">La Caseta </t>
  </si>
  <si>
    <t>38 Momentos</t>
  </si>
  <si>
    <t xml:space="preserve">La Nanafilms </t>
  </si>
  <si>
    <t>CERCA</t>
  </si>
  <si>
    <t xml:space="preserve">La Niña </t>
  </si>
  <si>
    <t>Conciencia</t>
  </si>
  <si>
    <t>Contratados</t>
  </si>
  <si>
    <t>Cuellitos</t>
  </si>
  <si>
    <t>Dimos el lunes</t>
  </si>
  <si>
    <t>Golden Trip</t>
  </si>
  <si>
    <t>Inteligencia demasiado artificial</t>
  </si>
  <si>
    <t>Invisible</t>
  </si>
  <si>
    <t>Jugadores Eternos</t>
  </si>
  <si>
    <t>Pacto</t>
  </si>
  <si>
    <t>Pequeños grandes comercios</t>
  </si>
  <si>
    <t>Renuncio</t>
  </si>
  <si>
    <t>Todos al Obelisco</t>
  </si>
  <si>
    <t>Viaje a la Libertad</t>
  </si>
  <si>
    <t>Violencia</t>
  </si>
  <si>
    <t xml:space="preserve">La Vena </t>
  </si>
  <si>
    <t>The Hottest Billboard</t>
  </si>
  <si>
    <t xml:space="preserve">Lanzallamas </t>
  </si>
  <si>
    <t>Las Tarjetas Andan Diciendo - MODO</t>
  </si>
  <si>
    <t>Obelisco en Qatar</t>
  </si>
  <si>
    <t xml:space="preserve">Laugh </t>
  </si>
  <si>
    <t>CORAZÓN ARGENTO</t>
  </si>
  <si>
    <t>La Bombonera Regresa</t>
  </si>
  <si>
    <t>LA CASA OFICIAL</t>
  </si>
  <si>
    <t xml:space="preserve">Leal Studio </t>
  </si>
  <si>
    <t>CASIOPEA · SABORES DE OTRO PLANETA</t>
  </si>
  <si>
    <t>LA MONA JIMENEZ · OBELISCO</t>
  </si>
  <si>
    <t xml:space="preserve">LERMA/ </t>
  </si>
  <si>
    <t>He Gets Us Campaign</t>
  </si>
  <si>
    <t>Make It Better</t>
  </si>
  <si>
    <t xml:space="preserve">Léttera </t>
  </si>
  <si>
    <t>Corta la noche</t>
  </si>
  <si>
    <t>Igualdad No Artificial</t>
  </si>
  <si>
    <t>Pasión Real</t>
  </si>
  <si>
    <t xml:space="preserve">Licuadora Group </t>
  </si>
  <si>
    <t>Fan Zone We Belong Concacaf W</t>
  </si>
  <si>
    <t>Museo del Atrevimiento - Bubulubu</t>
  </si>
  <si>
    <t xml:space="preserve">Lopez Negrete Communications </t>
  </si>
  <si>
    <t>Best Planners</t>
  </si>
  <si>
    <t>Las millas que nos unen</t>
  </si>
  <si>
    <t>The Oldest Independent Film Festival</t>
  </si>
  <si>
    <t xml:space="preserve">Mad &amp; Math </t>
  </si>
  <si>
    <t>La Capital del Vino Mexicano</t>
  </si>
  <si>
    <t>Welcome to Baja California</t>
  </si>
  <si>
    <t xml:space="preserve">Made in Córdoba </t>
  </si>
  <si>
    <t>Jerárquicos del Transporte (Marca paraguas)</t>
  </si>
  <si>
    <t xml:space="preserve">Mantra Audio Creativo </t>
  </si>
  <si>
    <t>TRAILER - EL NAHUAL, CHAMÁN DE CHAMANES.</t>
  </si>
  <si>
    <t xml:space="preserve">Mauricio Carreto </t>
  </si>
  <si>
    <t>KFC-NFL 2023 / Packaging / Ilustracion</t>
  </si>
  <si>
    <t xml:space="preserve">Merci Advertising </t>
  </si>
  <si>
    <t>Campaña Institucional</t>
  </si>
  <si>
    <t>Mâs Institucional</t>
  </si>
  <si>
    <t>Talkit audiovisual</t>
  </si>
  <si>
    <t xml:space="preserve">Mescalina </t>
  </si>
  <si>
    <t>Juega con Pringles y Free Fire</t>
  </si>
  <si>
    <t xml:space="preserve">MeZA/1618 </t>
  </si>
  <si>
    <t>Lil Nas X Monteiro - the game</t>
  </si>
  <si>
    <t xml:space="preserve">Midios </t>
  </si>
  <si>
    <t>HIJOS FELICES TODOS FELICES</t>
  </si>
  <si>
    <t xml:space="preserve">MileniumGroup </t>
  </si>
  <si>
    <t>¿Te diste cuenta?</t>
  </si>
  <si>
    <t xml:space="preserve">PALM ERA / DKT </t>
  </si>
  <si>
    <t>Hallowen</t>
  </si>
  <si>
    <t>Ley Seca</t>
  </si>
  <si>
    <t>Only Prudence</t>
  </si>
  <si>
    <t xml:space="preserve">Pasta Buenos Aires </t>
  </si>
  <si>
    <t>JAMESON DISTRICT</t>
  </si>
  <si>
    <t xml:space="preserve">Portavoz </t>
  </si>
  <si>
    <t>Los impuestos bailan en TikTok</t>
  </si>
  <si>
    <t xml:space="preserve">Pozzistudio </t>
  </si>
  <si>
    <t>Reviví el pasado</t>
  </si>
  <si>
    <t xml:space="preserve">Publicitv </t>
  </si>
  <si>
    <t>Titanosaurios 2.0</t>
  </si>
  <si>
    <t xml:space="preserve">República Urbana / República Digital </t>
  </si>
  <si>
    <t>¿Dónde está mi Cono Gratis?</t>
  </si>
  <si>
    <t>DQ Gamers Battle ft. Fortnite</t>
  </si>
  <si>
    <t xml:space="preserve">Resistencia Estudio </t>
  </si>
  <si>
    <t>A LO JAPO</t>
  </si>
  <si>
    <t xml:space="preserve">Sodatres / Fresh Creative Office </t>
  </si>
  <si>
    <t>La mascota de IT</t>
  </si>
  <si>
    <t>NICARAGUA</t>
  </si>
  <si>
    <t xml:space="preserve">Tomates Creativos </t>
  </si>
  <si>
    <t>Z</t>
  </si>
  <si>
    <t>Z1</t>
  </si>
  <si>
    <t>Z2</t>
  </si>
  <si>
    <t xml:space="preserve">Tourette Agency </t>
  </si>
  <si>
    <t>Destapa el Beat de Golden</t>
  </si>
  <si>
    <t xml:space="preserve">Trineo TV </t>
  </si>
  <si>
    <t>Código sin códigos</t>
  </si>
  <si>
    <t>McFlurry Chocoramo</t>
  </si>
  <si>
    <t>Tu mundo nuestro mundo</t>
  </si>
  <si>
    <t xml:space="preserve">Yanta Agencia </t>
  </si>
  <si>
    <t>Bud 66 Festival Asuncionico</t>
  </si>
  <si>
    <t>EL TAIER DDB CENTRO TRIBAL WW</t>
  </si>
  <si>
    <t>THE SMART LEGACY</t>
  </si>
  <si>
    <t>IF THEN inc.</t>
  </si>
  <si>
    <t>FERNANDO HIDALGO / JOYSTICK</t>
  </si>
  <si>
    <t>JUGADAS PERDIDAS</t>
  </si>
  <si>
    <t>FIFCO, Imperial</t>
  </si>
  <si>
    <t>GARNIER BBDO</t>
  </si>
  <si>
    <t>ALACENAS</t>
  </si>
  <si>
    <t>Lizano</t>
  </si>
  <si>
    <t>AUDIOBIGOTES</t>
  </si>
  <si>
    <t>FIFCO, Pilsen</t>
  </si>
  <si>
    <t>EL PRINCIPITO EDICIÓN ZAGUATE</t>
  </si>
  <si>
    <t>Territorio de Zaguates</t>
  </si>
  <si>
    <t>HARDWEAR FASHION</t>
  </si>
  <si>
    <t>EL LAGAR</t>
  </si>
  <si>
    <t>THE CASH SWAP</t>
  </si>
  <si>
    <t>Taco Bell</t>
  </si>
  <si>
    <t>INTERACTION</t>
  </si>
  <si>
    <t>TALK DO IT</t>
  </si>
  <si>
    <t>JOTABEQU GREY</t>
  </si>
  <si>
    <t>JUNGLE EYES</t>
  </si>
  <si>
    <t>Tico Haroutiounian Cesar Termine</t>
  </si>
  <si>
    <t>LOS FANS MAS FINOS</t>
  </si>
  <si>
    <t>LOS FANS MÁS FINOS</t>
  </si>
  <si>
    <t>McCann San José</t>
  </si>
  <si>
    <t>THE BILLBOARD YOU SHOULDN´T BE ABLE TO READ BUT YOU CAN</t>
  </si>
  <si>
    <t>Gollo Motors</t>
  </si>
  <si>
    <t>ORSON COSTA RICA</t>
  </si>
  <si>
    <t>MC CLOSER BILLBOARDS</t>
  </si>
  <si>
    <t>La Hora Tica</t>
  </si>
  <si>
    <t>TROLLING TROLLS</t>
  </si>
  <si>
    <t>EL RETORNO DE PINTO</t>
  </si>
  <si>
    <t>Dos Pinos</t>
  </si>
  <si>
    <t>SHIFT PORTER NOVELLI</t>
  </si>
  <si>
    <t>BITCENTENARIO</t>
  </si>
  <si>
    <t>MICROSOFT</t>
  </si>
  <si>
    <t>WUNDERMAN THOMPSON COSTA RICA</t>
  </si>
  <si>
    <t>PONY MALTA RANGE CONTROLLER</t>
  </si>
  <si>
    <t>AB Inbev Pony Malta</t>
  </si>
  <si>
    <t>GOGIRL DRIVERS</t>
  </si>
  <si>
    <t>CONDUCTORAS GOGIRL</t>
  </si>
  <si>
    <t>PUBLIFYER</t>
  </si>
  <si>
    <t>DRAFTLINE</t>
  </si>
  <si>
    <t>NUESTRA PARRILLADA</t>
  </si>
  <si>
    <t>CERVECERÍA NACIONAL | CLUB PREMIUM</t>
  </si>
  <si>
    <t>GOD</t>
  </si>
  <si>
    <t>ADOPTION IS TIMELESS</t>
  </si>
  <si>
    <t>PYCCA S.A. | PETSTATION</t>
  </si>
  <si>
    <t>INHAUS ESTUDIO CREATIVO</t>
  </si>
  <si>
    <t>DASHING JETOUR – BEYOND THE FUTURE</t>
  </si>
  <si>
    <t>JETOUR ECUADOR</t>
  </si>
  <si>
    <t>LEVECTOR</t>
  </si>
  <si>
    <t>MÁS PREPARADOS QUE NUNCA</t>
  </si>
  <si>
    <t>PEPSICO | GATORADE</t>
  </si>
  <si>
    <t>MISIVA</t>
  </si>
  <si>
    <t>KFC – PROMOS A DOMICILIO</t>
  </si>
  <si>
    <t>GRUPO KFC | KFC</t>
  </si>
  <si>
    <t>MULLENLOWE DELTA</t>
  </si>
  <si>
    <t>RED FLAGS – PILSENER</t>
  </si>
  <si>
    <t>CERVECERÍA NACIONAL | PILSENER</t>
  </si>
  <si>
    <t>PAPER</t>
  </si>
  <si>
    <t>SPIRIT OF AMSTERDAM</t>
  </si>
  <si>
    <t>HEINEKEN ECUADOR | AMSTEL</t>
  </si>
  <si>
    <t>PARADAIS DDB</t>
  </si>
  <si>
    <t>EL VIAJE</t>
  </si>
  <si>
    <t>FUNDACIÓN CASA RONALD MCDONALD</t>
  </si>
  <si>
    <t>SALTY GAMER</t>
  </si>
  <si>
    <t>ECUASAL | CRISAL</t>
  </si>
  <si>
    <t>RAM</t>
  </si>
  <si>
    <t>IN THE VOICE OF THE FARMERS</t>
  </si>
  <si>
    <t>BANCO PICHINCHA</t>
  </si>
  <si>
    <t>IT’S NOT MYTH, IT’S REAL.</t>
  </si>
  <si>
    <t>PYCCA S.A. | PYCCA</t>
  </si>
  <si>
    <t>WMG</t>
  </si>
  <si>
    <t>CERVEZA #LACOLORADA</t>
  </si>
  <si>
    <t>Agosto DIseño Sonoro SAC</t>
  </si>
  <si>
    <t>Bien Público - Fundación peruana del cancer</t>
  </si>
  <si>
    <t>Productos - Pinturas Vencedor</t>
  </si>
  <si>
    <t>Boost Brand Accelerator</t>
  </si>
  <si>
    <t>Invincible 3 - Nike</t>
  </si>
  <si>
    <t>Circus Grey</t>
  </si>
  <si>
    <t>ABC del BCP - Educación Financiera - BCP</t>
  </si>
  <si>
    <t>Cámaras Fotográficas - Nikon</t>
  </si>
  <si>
    <t>Pinturas Vencedor - Vencedor</t>
  </si>
  <si>
    <t>Radio Corazón - Radio Corazón</t>
  </si>
  <si>
    <t>ESPIRITU</t>
  </si>
  <si>
    <t>SERViCIO - MIBANCO</t>
  </si>
  <si>
    <t>Fahrenheit DDB</t>
  </si>
  <si>
    <t>Pilsen Callao - AB-INBEV</t>
  </si>
  <si>
    <t>Plaza Vea - Supermercados Peruanos</t>
  </si>
  <si>
    <t>Ponle Corazón - Fundación Peruana de Cáncer</t>
  </si>
  <si>
    <t>Havas Worldwide Peru SAC</t>
  </si>
  <si>
    <t>Educación Vial - Hyundai Motor Company</t>
  </si>
  <si>
    <t>Publicis</t>
  </si>
  <si>
    <t>bebidas alcohólicas - Cusqueña</t>
  </si>
  <si>
    <t>Rebeca Producciones S.A.C</t>
  </si>
  <si>
    <t>Cerveza Cristal - AB Inbev Backus</t>
  </si>
  <si>
    <t>Falabella - Falabella</t>
  </si>
  <si>
    <t>Ponle Corazón - Fundación Peruana de Cancer</t>
  </si>
  <si>
    <t>Sordo EIRL</t>
  </si>
  <si>
    <t>ARTICULOS DEPORTIVOS - ADIDAS</t>
  </si>
  <si>
    <t>Tribeca Media</t>
  </si>
  <si>
    <t>Valor Socios de Marcas</t>
  </si>
  <si>
    <t>Kotex - Kimberly-Clark</t>
  </si>
  <si>
    <t>CEMENTO SOL - UNACEM</t>
  </si>
  <si>
    <t>Cerveza Arequipeña - AB InBev Perú</t>
  </si>
  <si>
    <t>Cerveza Cristal - AB InBev Perú</t>
  </si>
  <si>
    <t>CITROËN - DERCO</t>
  </si>
  <si>
    <t>Opal - Alicorp</t>
  </si>
  <si>
    <t>23 Sport Marketing</t>
  </si>
  <si>
    <t>PARAGUAY</t>
  </si>
  <si>
    <t>El Fútbol no Tiene Género</t>
  </si>
  <si>
    <t>Craniux</t>
  </si>
  <si>
    <t>Teclacucha</t>
  </si>
  <si>
    <t>El creativo</t>
  </si>
  <si>
    <t>QueLindoProblema</t>
  </si>
  <si>
    <t>Estudio Brandon</t>
  </si>
  <si>
    <t>Muci - Museo de Ciencias</t>
  </si>
  <si>
    <t>Gabriel Silva</t>
  </si>
  <si>
    <t>La Guarida</t>
  </si>
  <si>
    <t>La Guarida CAMPAÑA</t>
  </si>
  <si>
    <t>Garabato</t>
  </si>
  <si>
    <t>Billetes perdidos</t>
  </si>
  <si>
    <t>BK Dia Feliz</t>
  </si>
  <si>
    <t>Delivery de conciencia</t>
  </si>
  <si>
    <t xml:space="preserve">Delivery de conciencia </t>
  </si>
  <si>
    <t>Dia de las otras hamburguesas</t>
  </si>
  <si>
    <t>El Origen de la Fortuna</t>
  </si>
  <si>
    <t>El sueño de todos</t>
  </si>
  <si>
    <t>La verdadera fuerza</t>
  </si>
  <si>
    <t>Odesur - Asu 2022 - El sueño de todos</t>
  </si>
  <si>
    <t>Universo Grafico Bertoni Gin</t>
  </si>
  <si>
    <t>Universo Grafico Bertoni Gin - CAMP</t>
  </si>
  <si>
    <t>Wild Botanicals</t>
  </si>
  <si>
    <t>Grey Argentina</t>
  </si>
  <si>
    <t>THE PILSEN EXTRA MUSTACHE</t>
  </si>
  <si>
    <t>Koku</t>
  </si>
  <si>
    <t>Destapadores de Gloria</t>
  </si>
  <si>
    <t>Pedile permiso a tu jefe</t>
  </si>
  <si>
    <t>Pilsen - Canchita 2020</t>
  </si>
  <si>
    <t>Warnings en Guaraní</t>
  </si>
  <si>
    <t>La Aldea</t>
  </si>
  <si>
    <t>Alto Sueño</t>
  </si>
  <si>
    <t>Laika</t>
  </si>
  <si>
    <t>Hellmann's Resto Bar</t>
  </si>
  <si>
    <t>Miller Bancooler</t>
  </si>
  <si>
    <t>Lupe</t>
  </si>
  <si>
    <t>Audios de acá - Raudal</t>
  </si>
  <si>
    <t>Audios de Acá CAMPAÑA</t>
  </si>
  <si>
    <t>Nasta</t>
  </si>
  <si>
    <t>Break Up</t>
  </si>
  <si>
    <t>Noelia Pérez</t>
  </si>
  <si>
    <t>Chacatours</t>
  </si>
  <si>
    <t xml:space="preserve">Chacatours </t>
  </si>
  <si>
    <t>Oniria</t>
  </si>
  <si>
    <t>Arpa de Agua</t>
  </si>
  <si>
    <t>ARPA DE AGUA - BTL</t>
  </si>
  <si>
    <t>Asepy Remando</t>
  </si>
  <si>
    <t>Corona Viajá a tu interior</t>
  </si>
  <si>
    <t>Corona Viaja a tu Interior - Audiovisual</t>
  </si>
  <si>
    <t>Cuento Digital 1 - Fija</t>
  </si>
  <si>
    <t>Cuento Digital Itau</t>
  </si>
  <si>
    <t>Hydrate Vp Stickers</t>
  </si>
  <si>
    <t>Indestructibles - Spots para Televisión y Cine</t>
  </si>
  <si>
    <t>Itau cuentos digitales, Roa Bastos</t>
  </si>
  <si>
    <t>Itaú Dia del Libro</t>
  </si>
  <si>
    <t>Itau Juventud</t>
  </si>
  <si>
    <t>Itaú Juventud</t>
  </si>
  <si>
    <t>Itau Juventud / La musica</t>
  </si>
  <si>
    <t>Kyrios QR</t>
  </si>
  <si>
    <t>La Estación APP - CAMP</t>
  </si>
  <si>
    <t>Lynch</t>
  </si>
  <si>
    <t>Lynch integrada</t>
  </si>
  <si>
    <t>Lynch Motion - Audiovisual</t>
  </si>
  <si>
    <t>Lynch Secret Book</t>
  </si>
  <si>
    <t>Lynch The Secret of Guarani Botanical - Fija</t>
  </si>
  <si>
    <t>MEME BRAILLE - BTL</t>
  </si>
  <si>
    <t>Musica que se ve</t>
  </si>
  <si>
    <t>No fumiguen la educación - Fija</t>
  </si>
  <si>
    <t>Pilsen Billboards en Guarani</t>
  </si>
  <si>
    <t>Pilsen Billboards en Guaraní</t>
  </si>
  <si>
    <t>WARANI</t>
  </si>
  <si>
    <t>WARANI - Redes Sociales</t>
  </si>
  <si>
    <t>Periferia</t>
  </si>
  <si>
    <t>Dellapoletti</t>
  </si>
  <si>
    <t>Pimienta</t>
  </si>
  <si>
    <t>Delmer Paraguayo</t>
  </si>
  <si>
    <t>Prana</t>
  </si>
  <si>
    <t>Encendé Studio</t>
  </si>
  <si>
    <t>Mimo - Desbordados</t>
  </si>
  <si>
    <t>Sbarro - Fin de Mes de Terror</t>
  </si>
  <si>
    <t>Viento Sur</t>
  </si>
  <si>
    <t>Bañanate con Carrulim</t>
  </si>
  <si>
    <t>Bañate en Carrulim</t>
  </si>
  <si>
    <t>Horóscopo Carrulim</t>
  </si>
  <si>
    <t>Horóscopo Carrulim - Dirección de Arte Gráfica -CAMP</t>
  </si>
  <si>
    <t>Horóscopo Carullim</t>
  </si>
  <si>
    <t>Samsung Epic Videos</t>
  </si>
  <si>
    <t>Samsung Epic Videos - Dirección de Arte Audiovisual</t>
  </si>
  <si>
    <t>WildFi</t>
  </si>
  <si>
    <t>Los incendios hoy</t>
  </si>
  <si>
    <t>STRIB</t>
  </si>
  <si>
    <t>&amp;Rosàs</t>
  </si>
  <si>
    <t>R de Rosalía</t>
  </si>
  <si>
    <t>Cupra</t>
  </si>
  <si>
    <t>Besos</t>
  </si>
  <si>
    <t>Telefónica</t>
  </si>
  <si>
    <t>Accenture Song</t>
  </si>
  <si>
    <t>Cibersencillo</t>
  </si>
  <si>
    <t>BBVA</t>
  </si>
  <si>
    <t>Convivir con la culpa</t>
  </si>
  <si>
    <t>DGT</t>
  </si>
  <si>
    <t>Mentiras</t>
  </si>
  <si>
    <t>Alicia Treviño, Esteban Espinilla</t>
  </si>
  <si>
    <t>Mom Check</t>
  </si>
  <si>
    <t>Brother Escuela de Creativos</t>
  </si>
  <si>
    <t>Anne González Contín, Celia Ciudad</t>
  </si>
  <si>
    <t>Malos actores pero buena burger</t>
  </si>
  <si>
    <t>Un poco más confuso</t>
  </si>
  <si>
    <t>Burger King</t>
  </si>
  <si>
    <t>Burns</t>
  </si>
  <si>
    <t>Archery</t>
  </si>
  <si>
    <t>Comité Olímpico Internacional</t>
  </si>
  <si>
    <t>Pole vaulter</t>
  </si>
  <si>
    <t>Pool</t>
  </si>
  <si>
    <t>Carmen Puche, Victoria Alenda</t>
  </si>
  <si>
    <t>The Trashy Agreement</t>
  </si>
  <si>
    <t>Cheil Spain</t>
  </si>
  <si>
    <t>Unfear</t>
  </si>
  <si>
    <t>Samsung</t>
  </si>
  <si>
    <t>CHINA - parte de LLYC</t>
  </si>
  <si>
    <t>Ajedrez. Pareja</t>
  </si>
  <si>
    <t>Festival de Cine Fantástico de Sitges</t>
  </si>
  <si>
    <t>El robo de Fin de Año</t>
  </si>
  <si>
    <t>Netflix | Estrella Galicia</t>
  </si>
  <si>
    <t>DDB España</t>
  </si>
  <si>
    <t>Fecha de Extinción</t>
  </si>
  <si>
    <t>Aldi</t>
  </si>
  <si>
    <t>El Ruso de Rocky</t>
  </si>
  <si>
    <t>Inspira con tu ejemplo</t>
  </si>
  <si>
    <t>LaLiga vs</t>
  </si>
  <si>
    <t>Mi gran noche</t>
  </si>
  <si>
    <t>J&amp;B</t>
  </si>
  <si>
    <t>Ernest</t>
  </si>
  <si>
    <t>399 años después</t>
  </si>
  <si>
    <t>Universidad de Alcalá</t>
  </si>
  <si>
    <t>Está pasando</t>
  </si>
  <si>
    <t>Entre Estrecho y Alvarado</t>
  </si>
  <si>
    <t>Sony Music Entertainment España</t>
  </si>
  <si>
    <t>Fuego Camina Conmigo</t>
  </si>
  <si>
    <t>Consistencia de marca TBC</t>
  </si>
  <si>
    <t>Jumpers</t>
  </si>
  <si>
    <t>NoPack</t>
  </si>
  <si>
    <t>Estrella Galicia</t>
  </si>
  <si>
    <t>La Despensa</t>
  </si>
  <si>
    <t>Neones Sinceros</t>
  </si>
  <si>
    <t>Médicos del Mundo</t>
  </si>
  <si>
    <t>Ya no es primavera</t>
  </si>
  <si>
    <t>Greenpeace</t>
  </si>
  <si>
    <t>Red Bull Click</t>
  </si>
  <si>
    <t>Red Bull Media House</t>
  </si>
  <si>
    <t>Ajedrez</t>
  </si>
  <si>
    <t>Little Spain</t>
  </si>
  <si>
    <t>Oliveira dos cen anos</t>
  </si>
  <si>
    <t>Real Club Celta de Vigo</t>
  </si>
  <si>
    <t>LOLA MullenLowe</t>
  </si>
  <si>
    <t>Mermaid</t>
  </si>
  <si>
    <t>Canesten</t>
  </si>
  <si>
    <t>Not Available in the Metaverse</t>
  </si>
  <si>
    <t>Magnum</t>
  </si>
  <si>
    <t>Quien No Llora No Mama</t>
  </si>
  <si>
    <t>Teta&amp;Teta</t>
  </si>
  <si>
    <t>Real Virtual Beauty</t>
  </si>
  <si>
    <t>Dove</t>
  </si>
  <si>
    <t>Wash Away the Taboo</t>
  </si>
  <si>
    <t>Persil</t>
  </si>
  <si>
    <t>McCann Worldgroup Spain</t>
  </si>
  <si>
    <t>24/7 en Acción</t>
  </si>
  <si>
    <t>Mapfre</t>
  </si>
  <si>
    <t>Saber ver lo que otros no ven I</t>
  </si>
  <si>
    <t>Bestinver</t>
  </si>
  <si>
    <t>Saber ver lo que otros no ven II</t>
  </si>
  <si>
    <t>Saber ver lo que otros no ven III</t>
  </si>
  <si>
    <t>Saber ver lo que otros no ven IV</t>
  </si>
  <si>
    <t>Andalusian Crush</t>
  </si>
  <si>
    <t>Turismo de Andalucía</t>
  </si>
  <si>
    <t>Victoria 285</t>
  </si>
  <si>
    <t>AXA</t>
  </si>
  <si>
    <t>Mono Madrid</t>
  </si>
  <si>
    <t>12 de Octubre</t>
  </si>
  <si>
    <t>Correos</t>
  </si>
  <si>
    <t>Día de la madre</t>
  </si>
  <si>
    <t>Eggs Beneddict</t>
  </si>
  <si>
    <t>Vips</t>
  </si>
  <si>
    <t>French Toast</t>
  </si>
  <si>
    <t>Mimaos</t>
  </si>
  <si>
    <t>Tortitas</t>
  </si>
  <si>
    <t>Cr Cr</t>
  </si>
  <si>
    <t>Facundo</t>
  </si>
  <si>
    <t>MRM Spain</t>
  </si>
  <si>
    <t>Ready Player Mom</t>
  </si>
  <si>
    <t>Muy</t>
  </si>
  <si>
    <t>Viaje infinito</t>
  </si>
  <si>
    <t>Tabakalera</t>
  </si>
  <si>
    <t>Ogilvy</t>
  </si>
  <si>
    <t>De esto no se habla</t>
  </si>
  <si>
    <t>Ministerio de Igualdad</t>
  </si>
  <si>
    <t>Gitana</t>
  </si>
  <si>
    <t>Cruzcampo</t>
  </si>
  <si>
    <t>La vida es</t>
  </si>
  <si>
    <t>Suchard</t>
  </si>
  <si>
    <t>Los anuncios del Ministerio</t>
  </si>
  <si>
    <t>Viva. España</t>
  </si>
  <si>
    <t>La planta 2 y medio</t>
  </si>
  <si>
    <t>El Corte Inglés</t>
  </si>
  <si>
    <t>Se acabó</t>
  </si>
  <si>
    <t>Oriol Villar</t>
  </si>
  <si>
    <t>6:29</t>
  </si>
  <si>
    <t>Pikolin</t>
  </si>
  <si>
    <t>Pingüino Torreblanca</t>
  </si>
  <si>
    <t>Descombinadas</t>
  </si>
  <si>
    <t>Women'secret</t>
  </si>
  <si>
    <t>Pink</t>
  </si>
  <si>
    <t>Despacho</t>
  </si>
  <si>
    <t>Fábrica</t>
  </si>
  <si>
    <t>Luz</t>
  </si>
  <si>
    <t>Podcast Titania</t>
  </si>
  <si>
    <t>Banco Santander</t>
  </si>
  <si>
    <t>PS21</t>
  </si>
  <si>
    <t>KFC por aquí</t>
  </si>
  <si>
    <t>KFC</t>
  </si>
  <si>
    <t>The recipe run</t>
  </si>
  <si>
    <t>Black F*cking Friday</t>
  </si>
  <si>
    <t>Worten</t>
  </si>
  <si>
    <t>Eau D'uardo</t>
  </si>
  <si>
    <t>Lo que necesitamos nuevo</t>
  </si>
  <si>
    <t>Wallapop</t>
  </si>
  <si>
    <t>Proudly Second Best</t>
  </si>
  <si>
    <t>IKEA</t>
  </si>
  <si>
    <t>Sra. Rushmore</t>
  </si>
  <si>
    <t>Atlético de Madrid</t>
  </si>
  <si>
    <t>Club Atlético de Madrid</t>
  </si>
  <si>
    <t>Taxi</t>
  </si>
  <si>
    <t>Teatros</t>
  </si>
  <si>
    <t>Asisa</t>
  </si>
  <si>
    <t>TBWA España</t>
  </si>
  <si>
    <t>El pedido más esperado</t>
  </si>
  <si>
    <t>McDonald's</t>
  </si>
  <si>
    <t>Heinz Pasta Sauce Year 3</t>
  </si>
  <si>
    <t>Heinz</t>
  </si>
  <si>
    <t>New Heinz Tomato Ketchup Pasta Sauce</t>
  </si>
  <si>
    <t>Dogs Without Borders</t>
  </si>
  <si>
    <t>SFBO Sociedad Franco-Brasileña de Oncología</t>
  </si>
  <si>
    <t>4am Saatchi &amp; Saatchi Guatemala</t>
  </si>
  <si>
    <t>Despierta Guatemala</t>
  </si>
  <si>
    <t>GUATEMALA</t>
  </si>
  <si>
    <t>Gift Billboard</t>
  </si>
  <si>
    <t>Brandy Costa Rica</t>
  </si>
  <si>
    <t>Jetcoins</t>
  </si>
  <si>
    <t>Digitas Guatemala (Publicis Groupe)</t>
  </si>
  <si>
    <t>+ de 10 años defendiendo tus 40</t>
  </si>
  <si>
    <t>ChechaRunner By Little Caesars</t>
  </si>
  <si>
    <t>eltaier DDB Centro</t>
  </si>
  <si>
    <t>Cerveza Corona - A River Of Change</t>
  </si>
  <si>
    <t>Goool</t>
  </si>
  <si>
    <t>SMART LEGACY</t>
  </si>
  <si>
    <t>FCB Dos Puntos Crea</t>
  </si>
  <si>
    <t>Como en casa</t>
  </si>
  <si>
    <t>Un mundo con aroma a Guate</t>
  </si>
  <si>
    <t>Gravity BBDO Guatemala</t>
  </si>
  <si>
    <t>ASPIRINA FORTE NITE</t>
  </si>
  <si>
    <t>Havas El Clan Honduras</t>
  </si>
  <si>
    <t>Back to School - Sula Kids</t>
  </si>
  <si>
    <t>HONDURAS</t>
  </si>
  <si>
    <t>Fans del ahorro</t>
  </si>
  <si>
    <t>Independiente Panamá</t>
  </si>
  <si>
    <t>Bronco Grill</t>
  </si>
  <si>
    <t>Que tu casa no te joda.</t>
  </si>
  <si>
    <t>Bailesco</t>
  </si>
  <si>
    <t>Jugadas Perdidas</t>
  </si>
  <si>
    <t>McCann Panamá</t>
  </si>
  <si>
    <t>Vaping Poison</t>
  </si>
  <si>
    <t>mostro Agency</t>
  </si>
  <si>
    <t>FIESTAS RESPONSABLES</t>
  </si>
  <si>
    <t>Ogilvy El Salvador</t>
  </si>
  <si>
    <t>El Precio del Sol</t>
  </si>
  <si>
    <t>EL SALVADOR</t>
  </si>
  <si>
    <t>Ogilvy Guatemala</t>
  </si>
  <si>
    <t>A sip of life</t>
  </si>
  <si>
    <t>Claro Navidad: Billy</t>
  </si>
  <si>
    <t>Penguin Audiobooks</t>
  </si>
  <si>
    <t>Penguin HearInk Stories</t>
  </si>
  <si>
    <t>Tiny BILLBOARDS</t>
  </si>
  <si>
    <t>SURVIVAL MANUALS</t>
  </si>
  <si>
    <t>Publicidad Comercial Mullen Lowe Guatemala</t>
  </si>
  <si>
    <t>Cerca, siempre.</t>
  </si>
  <si>
    <t>Publimark Mullen Lowe Costa Rica</t>
  </si>
  <si>
    <t>El retorno de Pinto</t>
  </si>
  <si>
    <t>Ponte en mis ojos</t>
  </si>
  <si>
    <t>Superliga de Fútbol 4x4</t>
  </si>
  <si>
    <t>TBWA/RIOT Guatemala</t>
  </si>
  <si>
    <t xml:space="preserve">De golpe un gran problema </t>
  </si>
  <si>
    <t>The Table by de Ferrari Borrell</t>
  </si>
  <si>
    <t>The Skin Test Soap</t>
  </si>
  <si>
    <t>REPUBLICA DOMINICANA</t>
  </si>
  <si>
    <t>Luna &amp; the Stork</t>
  </si>
  <si>
    <t>Badillo Saatchi Saatchi</t>
  </si>
  <si>
    <t>The First Blind Driving Instructor</t>
  </si>
  <si>
    <t>Toyota Safety Sense</t>
  </si>
  <si>
    <t>Vampiro</t>
  </si>
  <si>
    <t>Centros de Servicio Toyota</t>
  </si>
  <si>
    <t>DDB Latina Puerto Rico</t>
  </si>
  <si>
    <t>Childrens Book For Men</t>
  </si>
  <si>
    <t>Institucional</t>
  </si>
  <si>
    <t>Childrens Book For
Men</t>
  </si>
  <si>
    <t>El Shoppercito</t>
  </si>
  <si>
    <t>Walmart Shoppers</t>
  </si>
  <si>
    <t>Loop Hotel</t>
  </si>
  <si>
    <t>Cerveza La H</t>
  </si>
  <si>
    <t>Mizani Heritage</t>
  </si>
  <si>
    <t>Mizani</t>
  </si>
  <si>
    <t>Mizani Hope</t>
  </si>
  <si>
    <t>Mizani The Escape</t>
  </si>
  <si>
    <t>Mizani The
Grandmother</t>
  </si>
  <si>
    <t>Rimas</t>
  </si>
  <si>
    <t>Walmart, Puerto Rico</t>
  </si>
  <si>
    <t>De La Cruz / Ogilvy</t>
  </si>
  <si>
    <t>Burger King Burger King Burger King</t>
  </si>
  <si>
    <t>Burger King Burger
King Burger King</t>
  </si>
  <si>
    <t>Fuego Menu</t>
  </si>
  <si>
    <t>La Casa de PR</t>
  </si>
  <si>
    <t>Fire Creative</t>
  </si>
  <si>
    <t>Baby Rusi</t>
  </si>
  <si>
    <t>Hades 66: AK Rusi</t>
  </si>
  <si>
    <t>Mejor Improvisa’o Que
Arrodilla’o</t>
  </si>
  <si>
    <t>Cerveza Residente</t>
  </si>
  <si>
    <t>JSD AGENCY</t>
  </si>
  <si>
    <t>La Casa del Horror at
House of Phobia</t>
  </si>
  <si>
    <t>Lopito Ileana &amp; Howie</t>
  </si>
  <si>
    <t>Clásicos del Fraude
del Amor</t>
  </si>
  <si>
    <t>Listos101</t>
  </si>
  <si>
    <t>Cuidemos Las tetas</t>
  </si>
  <si>
    <t>Sociedad Americana
Contra El Cancer</t>
  </si>
  <si>
    <t>RosadoToledo&amp;</t>
  </si>
  <si>
    <t>Elijo Estar Contigo</t>
  </si>
  <si>
    <t>Triple-S Advantage</t>
  </si>
  <si>
    <t>Delivery</t>
  </si>
  <si>
    <t>Sprinter</t>
  </si>
  <si>
    <t>Food Truck</t>
  </si>
  <si>
    <t>Trabajos</t>
  </si>
  <si>
    <t>VML Puerto Rico</t>
  </si>
  <si>
    <t>8 Lives</t>
  </si>
  <si>
    <t>Donacion de Organos</t>
  </si>
  <si>
    <t>Electric Mustang</t>
  </si>
  <si>
    <t>Mustang</t>
  </si>
  <si>
    <t>MCS</t>
  </si>
  <si>
    <t>MCS Healthcare</t>
  </si>
  <si>
    <t>Archer Troy</t>
  </si>
  <si>
    <t>Corrido of Duty</t>
  </si>
  <si>
    <t>Call of Duty</t>
  </si>
  <si>
    <t>Nadadoras</t>
  </si>
  <si>
    <t>TUPPERWARE</t>
  </si>
  <si>
    <t>BBDO</t>
  </si>
  <si>
    <t>FIFA23</t>
  </si>
  <si>
    <t>Siempre vivos</t>
  </si>
  <si>
    <t>FC24</t>
  </si>
  <si>
    <t>Grey México</t>
  </si>
  <si>
    <t>Save the Children</t>
  </si>
  <si>
    <t>Tres</t>
  </si>
  <si>
    <t>Reinserta A. C.</t>
  </si>
  <si>
    <t>Netflix Ojitos de Huevo</t>
  </si>
  <si>
    <t>Popeyes Louisiana Kitchen, Inc</t>
  </si>
  <si>
    <t>HAVAS HOY</t>
  </si>
  <si>
    <t>BAG FILTRATORS</t>
  </si>
  <si>
    <t>H-E-B</t>
  </si>
  <si>
    <t>ISLA REPÚBLICA</t>
  </si>
  <si>
    <t>LA CHINGADA</t>
  </si>
  <si>
    <t>FLAMIN HOT</t>
  </si>
  <si>
    <t>Lifeline</t>
  </si>
  <si>
    <t>Salud Móvil</t>
  </si>
  <si>
    <t>La Gran Guía de Jochos &amp; Hamburguesas</t>
  </si>
  <si>
    <t>Bimbollos y Medias noches Bimbo</t>
  </si>
  <si>
    <t>Museo de la Mentira</t>
  </si>
  <si>
    <t>El Sabueso</t>
  </si>
  <si>
    <t>Media.Monks</t>
  </si>
  <si>
    <t>In the Zone</t>
  </si>
  <si>
    <t>Adidas y Mercado Libre</t>
  </si>
  <si>
    <t>Nadie Sabe</t>
  </si>
  <si>
    <t>Spotify</t>
  </si>
  <si>
    <t>YouTube Music Museum</t>
  </si>
  <si>
    <t>Only If</t>
  </si>
  <si>
    <t>Takis Blue Heat</t>
  </si>
  <si>
    <t>Takis</t>
  </si>
  <si>
    <t>PHD Media</t>
  </si>
  <si>
    <t>Pequeños Testamento</t>
  </si>
  <si>
    <t>República Digital</t>
  </si>
  <si>
    <t>Upside Down Island Fortnite</t>
  </si>
  <si>
    <t>Dairy Queen® México</t>
  </si>
  <si>
    <t>Rock The Agency</t>
  </si>
  <si>
    <t>HACK DE CREMA</t>
  </si>
  <si>
    <t>Crema alpura</t>
  </si>
  <si>
    <t>Es Fraude</t>
  </si>
  <si>
    <t>Bancolombia</t>
  </si>
  <si>
    <t>Content Hub</t>
  </si>
  <si>
    <t>Team Remoto</t>
  </si>
  <si>
    <t>Dirty Kitchen</t>
  </si>
  <si>
    <t>Platos de Temporada</t>
  </si>
  <si>
    <t>Goldfish Influencer Marketing</t>
  </si>
  <si>
    <t xml:space="preserve">Senior Zapping: la generación senior cambió de canal
</t>
  </si>
  <si>
    <t>Nestlé Colombia</t>
  </si>
  <si>
    <t>Leo Burnett</t>
  </si>
  <si>
    <t>Finanzas en Jeans para jóvenes colombianos</t>
  </si>
  <si>
    <t>Davivienda</t>
  </si>
  <si>
    <t>Audiciones #LaJoven, con el flow de lo clásico</t>
  </si>
  <si>
    <t>Fundación Bolívar Davivienda / Grupo Bolívar</t>
  </si>
  <si>
    <t>¡Bájese de esa nube y súbase a esa nave!</t>
  </si>
  <si>
    <t xml:space="preserve">La App de seguros que puedes usar sin tener un seguro
</t>
  </si>
  <si>
    <t>Seguros Bolívar</t>
  </si>
  <si>
    <t xml:space="preserve">Finanzas en Jeans para jóvenes colombianos
</t>
  </si>
  <si>
    <t>Galería del terror</t>
  </si>
  <si>
    <t>Non Fungible Talents: Más allá del Metaverso”
2</t>
  </si>
  <si>
    <t>McCann Worldgroup Colombia</t>
  </si>
  <si>
    <t>Cambiando contigo</t>
  </si>
  <si>
    <t>Banco de Bogotá</t>
  </si>
  <si>
    <t>¿Qué pasó en la fiesta del Banco de Bogotá?”</t>
  </si>
  <si>
    <t>Mullenlowe Group Colombia</t>
  </si>
  <si>
    <t>Domino's, llegando sin miedo a donde sea</t>
  </si>
  <si>
    <t>Domino's Colombia</t>
  </si>
  <si>
    <t>Este  se da garra</t>
  </si>
  <si>
    <t>AB Inbev Bavaria</t>
  </si>
  <si>
    <t>Pizza Party: la actualización de Fortnite que Domino’s aprovechó, para entrar al juego</t>
  </si>
  <si>
    <t>Todos quieren elegir su café, pero nos sus gobernantes</t>
  </si>
  <si>
    <t>Starbucks Colombia</t>
  </si>
  <si>
    <t>Un  sobre cómo hacer famosas a las personas correctas</t>
  </si>
  <si>
    <t xml:space="preserve">Pizza Party: la actualización de Fortnite que Domino’s aprovechó, para entrar al juego
</t>
  </si>
  <si>
    <t>Creando un nuevo mundo para conectar con tu mejor versión</t>
  </si>
  <si>
    <t xml:space="preserve">El nuevo despegue de la comida abordo
</t>
  </si>
  <si>
    <t>Wingo</t>
  </si>
  <si>
    <t xml:space="preserve">Un  sobre cómo hacer famosas a las personas correctas
</t>
  </si>
  <si>
    <t xml:space="preserve">Todos quieren elegir su café, pero nos sus gobernantes
</t>
  </si>
  <si>
    <t>Todos quieren elegir su café, pero nos sus gobernantes”
2</t>
  </si>
  <si>
    <t>Podway Podcast Network</t>
  </si>
  <si>
    <t xml:space="preserve">Oncológico
</t>
  </si>
  <si>
    <t>OICA Observatorio Interinstitucionalde Cáncer de Adultos</t>
  </si>
  <si>
    <t xml:space="preserve">Sancho </t>
  </si>
  <si>
    <t xml:space="preserve">Buffeate
</t>
  </si>
  <si>
    <t xml:space="preserve">Zona Gaming
</t>
  </si>
  <si>
    <t>Starcom</t>
  </si>
  <si>
    <t>Trident x: el Hack de los snacks</t>
  </si>
  <si>
    <t>Mondelez</t>
  </si>
  <si>
    <t xml:space="preserve">Billboard Label
</t>
  </si>
  <si>
    <t>Buffalo Wings Colombia</t>
  </si>
  <si>
    <t xml:space="preserve">Gana con Clase: El primer Loyalty Autosostenible para Centennials y Alfas
</t>
  </si>
  <si>
    <t>ABInBev</t>
  </si>
  <si>
    <t>Digitas</t>
  </si>
  <si>
    <t>Captura la noche</t>
  </si>
  <si>
    <t>CHILE</t>
  </si>
  <si>
    <t>Entravisión</t>
  </si>
  <si>
    <t>Doritos/Tu Line Up Lolla</t>
  </si>
  <si>
    <t>Pepsico</t>
  </si>
  <si>
    <t>Inbrax</t>
  </si>
  <si>
    <t>Mujeres Valiosas</t>
  </si>
  <si>
    <t>Casa de Moneda de Chile</t>
  </si>
  <si>
    <t>Pincha Aquí Ahora</t>
  </si>
  <si>
    <t>Unicef</t>
  </si>
  <si>
    <t>Initiative</t>
  </si>
  <si>
    <t>Falatoquers</t>
  </si>
  <si>
    <t>Falabella</t>
  </si>
  <si>
    <t>La Familia</t>
  </si>
  <si>
    <t>Cool Banker</t>
  </si>
  <si>
    <t>Scotia</t>
  </si>
  <si>
    <t>Líderes del mañana</t>
  </si>
  <si>
    <t>ScotiaZero</t>
  </si>
  <si>
    <t>Moov</t>
  </si>
  <si>
    <t>El Real Valor de la Navidad</t>
  </si>
  <si>
    <t>Caja Los Andes</t>
  </si>
  <si>
    <t>Tu piel es Arte</t>
  </si>
  <si>
    <t>Fundación Padece</t>
  </si>
  <si>
    <t>Pedro, Juan &amp;
Diego</t>
  </si>
  <si>
    <t>Cyber Monday
Salcobrand</t>
  </si>
  <si>
    <t>Salcobrand</t>
  </si>
  <si>
    <t>Rompecabeza</t>
  </si>
  <si>
    <t>El Poder de Tu
Permiso</t>
  </si>
  <si>
    <t>Balloon Latam</t>
  </si>
  <si>
    <t>FIAP 2024</t>
  </si>
  <si>
    <t>1947</t>
  </si>
  <si>
    <t>Pepsi Meals Bolivia</t>
  </si>
  <si>
    <t xml:space="preserve">Pepsi </t>
  </si>
  <si>
    <t xml:space="preserve">Pepsi Meals Bolivia </t>
  </si>
  <si>
    <t>Alma</t>
  </si>
  <si>
    <t>Late</t>
  </si>
  <si>
    <t>Memorial Sloan Kettering Cancer Center</t>
  </si>
  <si>
    <t>USA</t>
  </si>
  <si>
    <t>Rum Better With Pepsi</t>
  </si>
  <si>
    <t>Pepsi</t>
  </si>
  <si>
    <t>Wrong Candidates</t>
  </si>
  <si>
    <t>Change the Ref</t>
  </si>
  <si>
    <t xml:space="preserve">Wrong Candidates </t>
  </si>
  <si>
    <t>AlmapBBDO</t>
  </si>
  <si>
    <t>Black Lights</t>
  </si>
  <si>
    <t>Bradesco Seguros, Empregue Afro/GOMA, Museu Afro-UFBA</t>
  </si>
  <si>
    <t>Errata at 88</t>
  </si>
  <si>
    <t>Johnnie Walker</t>
  </si>
  <si>
    <t>Tormenta</t>
  </si>
  <si>
    <t>O Boticário</t>
  </si>
  <si>
    <t>VW 70 Years Campaign</t>
  </si>
  <si>
    <t>Volkswagen</t>
  </si>
  <si>
    <t>Amarillo Creative Lab</t>
  </si>
  <si>
    <t>Bancolombia - ¿Crees que tu mamá podría notar si tus mensajes los escribió ChatGPT?</t>
  </si>
  <si>
    <t xml:space="preserve">Bancolombia </t>
  </si>
  <si>
    <t>VENEZUELA</t>
  </si>
  <si>
    <t>Amén McCann</t>
  </si>
  <si>
    <t>Operación Graffiti</t>
  </si>
  <si>
    <t>Océano FM</t>
  </si>
  <si>
    <t>URUGUAY</t>
  </si>
  <si>
    <t>Spotibye</t>
  </si>
  <si>
    <t>Ariadna Communications Group</t>
  </si>
  <si>
    <t>Ganado seguro</t>
  </si>
  <si>
    <t>Zurich</t>
  </si>
  <si>
    <t>soundloAD Tutorials</t>
  </si>
  <si>
    <t>Banco General Rumiñahui</t>
  </si>
  <si>
    <t xml:space="preserve">soundloAD Tutorials </t>
  </si>
  <si>
    <t>Badillo Saatchi&amp;Saatchi</t>
  </si>
  <si>
    <t>José Feliciano: El primer instructor de manejo ciego.</t>
  </si>
  <si>
    <t>TOYOTA</t>
  </si>
  <si>
    <t xml:space="preserve">José Feliciano: El primer instructor de manejo ciego. </t>
  </si>
  <si>
    <t>La Violencia no se Tapa</t>
  </si>
  <si>
    <t>Coordinadora Paz para la Mujer</t>
  </si>
  <si>
    <t>Bendita Carpeta</t>
  </si>
  <si>
    <t>Heinz lycopene makeup</t>
  </si>
  <si>
    <t>Air Wick e-Scents</t>
  </si>
  <si>
    <t>Air Wick (Bom Ar)</t>
  </si>
  <si>
    <t>Crédito en los Créditos</t>
  </si>
  <si>
    <t>Santander</t>
  </si>
  <si>
    <t xml:space="preserve">Feel Everything </t>
  </si>
  <si>
    <t>Olla</t>
  </si>
  <si>
    <t>Tienda Segura</t>
  </si>
  <si>
    <t>TIM Brasil</t>
  </si>
  <si>
    <t>The Gender Discount</t>
  </si>
  <si>
    <t xml:space="preserve">Santander </t>
  </si>
  <si>
    <t>Bombai Ecuador</t>
  </si>
  <si>
    <t>The great break in the sky</t>
  </si>
  <si>
    <t>Nestlé</t>
  </si>
  <si>
    <t>Brother</t>
  </si>
  <si>
    <t>Changing the game</t>
  </si>
  <si>
    <t>World Wildlife Fund</t>
  </si>
  <si>
    <t>Buentipo Anchor</t>
  </si>
  <si>
    <t xml:space="preserve">Beer Card </t>
  </si>
  <si>
    <t>CLUB COLOMBIA</t>
  </si>
  <si>
    <t>La mamá perfecta</t>
  </si>
  <si>
    <t>HUGGIES</t>
  </si>
  <si>
    <t>Sentencia</t>
  </si>
  <si>
    <t>Gran Acuerdo Venezuela</t>
  </si>
  <si>
    <t xml:space="preserve">Mental Health Day  </t>
  </si>
  <si>
    <t xml:space="preserve"> Powerade</t>
  </si>
  <si>
    <t>Powerade</t>
  </si>
  <si>
    <t>Casanova/McCann</t>
  </si>
  <si>
    <t xml:space="preserve">Esas no eran historias </t>
  </si>
  <si>
    <t>Blizzard</t>
  </si>
  <si>
    <t>Traductores, la historia aún no contada de los niños que dan voz a una generación</t>
  </si>
  <si>
    <t xml:space="preserve">U.S. Bank </t>
  </si>
  <si>
    <t>Castillo de If</t>
  </si>
  <si>
    <t>Monumentos a la Corrupción</t>
  </si>
  <si>
    <t>Help International</t>
  </si>
  <si>
    <t>Ajedrez / Pareja</t>
  </si>
  <si>
    <t>Sitges- Festival Internacional de Cine Fantástico de Cataluña</t>
  </si>
  <si>
    <t>Sightwalks - Veredas que guían</t>
  </si>
  <si>
    <t>Cemento Sol</t>
  </si>
  <si>
    <t>Concept McCann</t>
  </si>
  <si>
    <t>Simpletv Hot Pack</t>
  </si>
  <si>
    <t>Simpletv</t>
  </si>
  <si>
    <t>Conill Advertising</t>
  </si>
  <si>
    <t>Arrivals</t>
  </si>
  <si>
    <t>Therapy Rings</t>
  </si>
  <si>
    <t>MINDY</t>
  </si>
  <si>
    <t>Towing Sponsors</t>
  </si>
  <si>
    <t xml:space="preserve">Towing Sponsors </t>
  </si>
  <si>
    <t>CYW</t>
  </si>
  <si>
    <t>El robo de fin de año</t>
  </si>
  <si>
    <t>Netflix y Estrella Galicia</t>
  </si>
  <si>
    <t>Nadie mueve la nieve como Griselda</t>
  </si>
  <si>
    <t>Bar</t>
  </si>
  <si>
    <t>Fundación Mutua</t>
  </si>
  <si>
    <t>Captura La Noche</t>
  </si>
  <si>
    <t>DO Marketing digital SAS</t>
  </si>
  <si>
    <t>El gimnasio del despecho</t>
  </si>
  <si>
    <t>BHB GYM</t>
  </si>
  <si>
    <t>D'OM Soluções Improváveis</t>
  </si>
  <si>
    <t>Possible dreams</t>
  </si>
  <si>
    <t>Continental</t>
  </si>
  <si>
    <t>DoubleYou</t>
  </si>
  <si>
    <t>Nobody should die at Xmas</t>
  </si>
  <si>
    <t>Open Arms</t>
  </si>
  <si>
    <t>El Taier DDB Centro</t>
  </si>
  <si>
    <t xml:space="preserve">Corona River of Change </t>
  </si>
  <si>
    <t xml:space="preserve">Corona </t>
  </si>
  <si>
    <t xml:space="preserve">Corona River of Change  </t>
  </si>
  <si>
    <t xml:space="preserve">Corona River of Change   </t>
  </si>
  <si>
    <t xml:space="preserve">Corona River of Change    </t>
  </si>
  <si>
    <t>Smart Legacy</t>
  </si>
  <si>
    <t>Banco Industrial</t>
  </si>
  <si>
    <t>399 Años Después</t>
  </si>
  <si>
    <t>Este anuncio te cuida</t>
  </si>
  <si>
    <t>ABANCA Seguros</t>
  </si>
  <si>
    <t>Cáncer antes del cáncer</t>
  </si>
  <si>
    <t>Fundación Peruana de Cáncer</t>
  </si>
  <si>
    <t>Ponle Corazón</t>
  </si>
  <si>
    <t>Rent your sunset</t>
  </si>
  <si>
    <t>Corona</t>
  </si>
  <si>
    <t xml:space="preserve">Rent your sunset </t>
  </si>
  <si>
    <t xml:space="preserve">Hades 66 </t>
  </si>
  <si>
    <t xml:space="preserve">Baby Rusi </t>
  </si>
  <si>
    <t>Mejor Improvisa'o que Arrodilla'o</t>
  </si>
  <si>
    <t>Fosbury Latam</t>
  </si>
  <si>
    <t>aDOGtion Posters</t>
  </si>
  <si>
    <t>Atrevia</t>
  </si>
  <si>
    <t xml:space="preserve">GALERIA.ag </t>
  </si>
  <si>
    <t>McFish, O Regresso</t>
  </si>
  <si>
    <t>McDonald’s</t>
  </si>
  <si>
    <t>GALLEGOS United</t>
  </si>
  <si>
    <t>Cakes - Real is Back</t>
  </si>
  <si>
    <t>Got Milk?</t>
  </si>
  <si>
    <t>Giusti Creative PR</t>
  </si>
  <si>
    <t>Pelota de hielo – Juntos por el planeta</t>
  </si>
  <si>
    <t>Clube Atlético Mineiro</t>
  </si>
  <si>
    <t>Globant Gut</t>
  </si>
  <si>
    <t xml:space="preserve">Pringles Diamond </t>
  </si>
  <si>
    <t>Pringles</t>
  </si>
  <si>
    <t>Gloss</t>
  </si>
  <si>
    <t>Mesas inesperadas</t>
  </si>
  <si>
    <t>Stella Artois</t>
  </si>
  <si>
    <t>God</t>
  </si>
  <si>
    <t>Claro</t>
  </si>
  <si>
    <t>Adoption is timeless</t>
  </si>
  <si>
    <t>PetStation</t>
  </si>
  <si>
    <t>Reprinting Nica</t>
  </si>
  <si>
    <t xml:space="preserve">La Prensa </t>
  </si>
  <si>
    <t xml:space="preserve">Reprinting Nica </t>
  </si>
  <si>
    <t>Banner Humano</t>
  </si>
  <si>
    <t>Panafoto</t>
  </si>
  <si>
    <t xml:space="preserve">Banner Humano </t>
  </si>
  <si>
    <t>Carbone</t>
  </si>
  <si>
    <t>FALABELLA</t>
  </si>
  <si>
    <t>Joystick FIFCO</t>
  </si>
  <si>
    <t xml:space="preserve">Bailesco </t>
  </si>
  <si>
    <t>Bamboo</t>
  </si>
  <si>
    <t>Imperial</t>
  </si>
  <si>
    <t xml:space="preserve">Jugadas Perdidas </t>
  </si>
  <si>
    <t>JSD Agency</t>
  </si>
  <si>
    <t>Amor a todas luces</t>
  </si>
  <si>
    <t>WINDMAR HOME</t>
  </si>
  <si>
    <t>La Casa del Horror at House of Phobia</t>
  </si>
  <si>
    <t>La Calle Escuela Creativa</t>
  </si>
  <si>
    <t>Certified Heinz</t>
  </si>
  <si>
    <t>Partido Popular de Sevilla</t>
  </si>
  <si>
    <t>La doblevida / Colours</t>
  </si>
  <si>
    <t>Nada mas mexicano</t>
  </si>
  <si>
    <t>Ojo de Tigre/ Tequila Defrente</t>
  </si>
  <si>
    <t>La Niña</t>
  </si>
  <si>
    <t>Roller Radio Coaster</t>
  </si>
  <si>
    <t>Parque de la costa</t>
  </si>
  <si>
    <t>Brazaletes de Esperanza</t>
  </si>
  <si>
    <t>Asociación Española Contra el Cáncer</t>
  </si>
  <si>
    <t>El Mejor Equipo de México</t>
  </si>
  <si>
    <t>Sky</t>
  </si>
  <si>
    <t>En Nuestras Manos</t>
  </si>
  <si>
    <t>StepbyWater</t>
  </si>
  <si>
    <t xml:space="preserve">En Nuestras Manos </t>
  </si>
  <si>
    <t>Paseadores de Niños</t>
  </si>
  <si>
    <t>Multiópticas</t>
  </si>
  <si>
    <t>Rainbot</t>
  </si>
  <si>
    <t>Pride Connection México</t>
  </si>
  <si>
    <t>Lopez Negrete Communcations</t>
  </si>
  <si>
    <t>Las Cosas de La Edad</t>
  </si>
  <si>
    <t>Alzheimer's Association</t>
  </si>
  <si>
    <t>Alzheimer's Awareness</t>
  </si>
  <si>
    <t>Viejos Cuentos</t>
  </si>
  <si>
    <t>IONIQ</t>
  </si>
  <si>
    <t xml:space="preserve">Clásicos del Fraude del Amor </t>
  </si>
  <si>
    <t>Oriental</t>
  </si>
  <si>
    <t>Cuidemos las Tetas</t>
  </si>
  <si>
    <t>Sociedad Americana Contra El Cáncer</t>
  </si>
  <si>
    <t xml:space="preserve">Cuidemos las Tetas </t>
  </si>
  <si>
    <t>El arte inspira al arte</t>
  </si>
  <si>
    <t>Over All</t>
  </si>
  <si>
    <t xml:space="preserve">Over All </t>
  </si>
  <si>
    <t>El asadito más largo</t>
  </si>
  <si>
    <t>Pilsen</t>
  </si>
  <si>
    <t>Made Brasil</t>
  </si>
  <si>
    <t>30% of the truth</t>
  </si>
  <si>
    <t>Somos Todas Marias</t>
  </si>
  <si>
    <t>Real Horror</t>
  </si>
  <si>
    <t>APAV - Associação Portuguesa de Apoio à Vítima</t>
  </si>
  <si>
    <t xml:space="preserve">Real Horror </t>
  </si>
  <si>
    <t xml:space="preserve">Real Horror  </t>
  </si>
  <si>
    <t>Made México</t>
  </si>
  <si>
    <t xml:space="preserve">Contratos  </t>
  </si>
  <si>
    <t>Stabilo</t>
  </si>
  <si>
    <t>Stay Alive Owners Manual</t>
  </si>
  <si>
    <t>Jeep</t>
  </si>
  <si>
    <t xml:space="preserve">Tráilers Tumbados </t>
  </si>
  <si>
    <t xml:space="preserve">Cinemex </t>
  </si>
  <si>
    <t xml:space="preserve">Tráilers Tumbados  </t>
  </si>
  <si>
    <t>Manifiesto</t>
  </si>
  <si>
    <t>La Cena Que Elegí</t>
  </si>
  <si>
    <t>FELGTBIQ+ (Federación Estatal de Lesbianas, Gais, Trans, Bisexuales, Intersexuales y más)</t>
  </si>
  <si>
    <t xml:space="preserve">La Cena Que Elegí </t>
  </si>
  <si>
    <t>Entrenadores de Inconformismo</t>
  </si>
  <si>
    <t>CaixaBank</t>
  </si>
  <si>
    <t>Profesores de Inconformismo</t>
  </si>
  <si>
    <t>The billboard you shouldn't be able to read but you can</t>
  </si>
  <si>
    <t xml:space="preserve">The billboard you shouldn't be able to read but you can </t>
  </si>
  <si>
    <t xml:space="preserve">The billboard you shouldn't be able to read but you can  </t>
  </si>
  <si>
    <t>MediaMonks</t>
  </si>
  <si>
    <t>Adidas</t>
  </si>
  <si>
    <t xml:space="preserve">In the Zone </t>
  </si>
  <si>
    <t>MEL</t>
  </si>
  <si>
    <t>2.7 Degrees</t>
  </si>
  <si>
    <t>El Tiempo Latino</t>
  </si>
  <si>
    <t>See a Dog. Adopt a Dog.</t>
  </si>
  <si>
    <t>PAWS4you</t>
  </si>
  <si>
    <t>Miami Ad School México</t>
  </si>
  <si>
    <t>Polyreaders</t>
  </si>
  <si>
    <t>Sounds Of Nature</t>
  </si>
  <si>
    <t>El real valor de la navidad</t>
  </si>
  <si>
    <t>Tu piel es arte</t>
  </si>
  <si>
    <t>Auspiciado por Pfizer</t>
  </si>
  <si>
    <t>Mostro Agency</t>
  </si>
  <si>
    <t>Fiestas responsables</t>
  </si>
  <si>
    <t>CUBATA</t>
  </si>
  <si>
    <t>¿Esto es amor? Reforma</t>
  </si>
  <si>
    <t>NoSpa Poland</t>
  </si>
  <si>
    <t>Fashion Cramps</t>
  </si>
  <si>
    <t>Buscopan</t>
  </si>
  <si>
    <t xml:space="preserve">Fashion Cramps </t>
  </si>
  <si>
    <t xml:space="preserve">Ready Player Mom </t>
  </si>
  <si>
    <t>Talking Shit</t>
  </si>
  <si>
    <t>Sanofi</t>
  </si>
  <si>
    <t xml:space="preserve">Talking Shit </t>
  </si>
  <si>
    <t>Un Amor Sin Etiquetas</t>
  </si>
  <si>
    <t>Campofrío Vegalia</t>
  </si>
  <si>
    <t>Mullenlowe Delta</t>
  </si>
  <si>
    <t>Barcelonistas de nacimiento</t>
  </si>
  <si>
    <t>Pilsener</t>
  </si>
  <si>
    <t>Catch the referee</t>
  </si>
  <si>
    <t>Discover</t>
  </si>
  <si>
    <t>Cheers to you mark</t>
  </si>
  <si>
    <t>Color blind burger</t>
  </si>
  <si>
    <t>NoFork</t>
  </si>
  <si>
    <t>Drunken codes</t>
  </si>
  <si>
    <t>TADA</t>
  </si>
  <si>
    <t xml:space="preserve">Drunken codes </t>
  </si>
  <si>
    <t>TADA APP</t>
  </si>
  <si>
    <t>In the voice of the farmers</t>
  </si>
  <si>
    <t>Banco Pichincha</t>
  </si>
  <si>
    <t>It´s not myth it´s real</t>
  </si>
  <si>
    <t>Pycca</t>
  </si>
  <si>
    <t>Owners code</t>
  </si>
  <si>
    <t>PilsEnner</t>
  </si>
  <si>
    <t>Se dice La Tri</t>
  </si>
  <si>
    <t>Spot the red flags</t>
  </si>
  <si>
    <t>Taste palette</t>
  </si>
  <si>
    <t>Diners Club</t>
  </si>
  <si>
    <t>Unforgettable women</t>
  </si>
  <si>
    <t xml:space="preserve">Turismo de Andalucía </t>
  </si>
  <si>
    <t>Paradais DDB</t>
  </si>
  <si>
    <t>El viaje</t>
  </si>
  <si>
    <t>Fundación Casa Ronald McDonald Ecuador</t>
  </si>
  <si>
    <t xml:space="preserve">El viaje </t>
  </si>
  <si>
    <t>Manuales para Sobrevivir</t>
  </si>
  <si>
    <t>manualesparasobrevivir.org</t>
  </si>
  <si>
    <t>Cerca, siempre</t>
  </si>
  <si>
    <t>Super 24</t>
  </si>
  <si>
    <t xml:space="preserve">Cerca, siempre </t>
  </si>
  <si>
    <t>Mira más Allá BHD</t>
  </si>
  <si>
    <t>Banco BHD</t>
  </si>
  <si>
    <t>REPÚBLICA DOMINICANA</t>
  </si>
  <si>
    <t>Upside Down Island ft. Fornite</t>
  </si>
  <si>
    <t>Dairy Queen® México.</t>
  </si>
  <si>
    <t xml:space="preserve">Upside Down Island ft. Fornite </t>
  </si>
  <si>
    <t>robin Strategic Creative Agency</t>
  </si>
  <si>
    <t xml:space="preserve">Las Mujeres Sí Toman Whisky </t>
  </si>
  <si>
    <t xml:space="preserve">Johnnie Walker </t>
  </si>
  <si>
    <t>Rock and Roll</t>
  </si>
  <si>
    <t>La lata de los bolivianos</t>
  </si>
  <si>
    <t>Paceña</t>
  </si>
  <si>
    <t xml:space="preserve">Vallas recuperadas </t>
  </si>
  <si>
    <t>Paceña Fútbol</t>
  </si>
  <si>
    <t>Rompecabeza Digital</t>
  </si>
  <si>
    <t>Saca tu permiso rutal</t>
  </si>
  <si>
    <t>Triple-S</t>
  </si>
  <si>
    <t>Patojis</t>
  </si>
  <si>
    <t>The Pato Project Foundation</t>
  </si>
  <si>
    <t>Ponlo en tu Calendario</t>
  </si>
  <si>
    <t xml:space="preserve">Mercedes-Benz </t>
  </si>
  <si>
    <t>Dog Groomer</t>
  </si>
  <si>
    <t>Plomero</t>
  </si>
  <si>
    <t>Trabajos Sprinter</t>
  </si>
  <si>
    <t>Samy Road</t>
  </si>
  <si>
    <t>Piñata</t>
  </si>
  <si>
    <t>People for the Ethical Treatment of Animals (PETA)</t>
  </si>
  <si>
    <t>Santuario Napkin</t>
  </si>
  <si>
    <t>Presiente</t>
  </si>
  <si>
    <t>Mall de los Andes</t>
  </si>
  <si>
    <t>Sherpa</t>
  </si>
  <si>
    <t>Alcaldes Imposibles</t>
  </si>
  <si>
    <t>Arrels Fundació</t>
  </si>
  <si>
    <t xml:space="preserve">Alcaldes Imposibles </t>
  </si>
  <si>
    <t>Soulnet LLC</t>
  </si>
  <si>
    <t>Bacardí Nicknames Campaign - Muchos nombres un solo Bacardí</t>
  </si>
  <si>
    <t>Bacardí</t>
  </si>
  <si>
    <t>Star5 Creative Inc.</t>
  </si>
  <si>
    <t>The Qlture Code</t>
  </si>
  <si>
    <t>Gotuuri</t>
  </si>
  <si>
    <t>TBWA \ Riot</t>
  </si>
  <si>
    <t>De golpe un gran problema</t>
  </si>
  <si>
    <t>Aseguradora General</t>
  </si>
  <si>
    <t xml:space="preserve">Content Hub - Mas de 100 contenidos creados por usuarios en un día </t>
  </si>
  <si>
    <t xml:space="preserve">Content Hub - Mas de 100 contenidos creados por usuarios en un día  </t>
  </si>
  <si>
    <t>Telefonica Broadcast Services SL</t>
  </si>
  <si>
    <t>Las Puertas del Infierno</t>
  </si>
  <si>
    <t>HBO MAX</t>
  </si>
  <si>
    <t xml:space="preserve">Las Puertas del Infierno </t>
  </si>
  <si>
    <t>Terán</t>
  </si>
  <si>
    <t>¿Es fraude?</t>
  </si>
  <si>
    <t xml:space="preserve">BBVA </t>
  </si>
  <si>
    <t>The Pub School</t>
  </si>
  <si>
    <t>AngerSense Controller</t>
  </si>
  <si>
    <t>Lego</t>
  </si>
  <si>
    <t>LyriCoach</t>
  </si>
  <si>
    <t>The Table by de ferrari borrell</t>
  </si>
  <si>
    <t>Amadita Por tu Salud</t>
  </si>
  <si>
    <t xml:space="preserve">The Skin Test Soap </t>
  </si>
  <si>
    <t>This is Libre</t>
  </si>
  <si>
    <t>El anuncio de CampofrIA</t>
  </si>
  <si>
    <t>Campofrío</t>
  </si>
  <si>
    <t xml:space="preserve">El anuncio de CampofrIA </t>
  </si>
  <si>
    <t>El Sabor del Hate</t>
  </si>
  <si>
    <t>Grefusa</t>
  </si>
  <si>
    <t>Finérrimas</t>
  </si>
  <si>
    <t xml:space="preserve">Finíssima Línea </t>
  </si>
  <si>
    <t>La Mochila</t>
  </si>
  <si>
    <t>1906</t>
  </si>
  <si>
    <t>Cien</t>
  </si>
  <si>
    <t>plazaVea</t>
  </si>
  <si>
    <t xml:space="preserve">Cien </t>
  </si>
  <si>
    <t>Universidad Casa Grande</t>
  </si>
  <si>
    <t>Embrace Your Number</t>
  </si>
  <si>
    <t>Barbie</t>
  </si>
  <si>
    <t>Valor</t>
  </si>
  <si>
    <t>El ranking culinario que alimentó a millones</t>
  </si>
  <si>
    <t>Ollas Que Desarrollan</t>
  </si>
  <si>
    <t xml:space="preserve">El ranking culinario que alimentó a millones </t>
  </si>
  <si>
    <t>La camiseta humana</t>
  </si>
  <si>
    <t xml:space="preserve">Apuesta Total </t>
  </si>
  <si>
    <t xml:space="preserve">Apuesta Total. </t>
  </si>
  <si>
    <t>Rápidos y legales</t>
  </si>
  <si>
    <t>VCCP</t>
  </si>
  <si>
    <t>Speedy Rock</t>
  </si>
  <si>
    <t>ROCK FM</t>
  </si>
  <si>
    <t>VML Argentina</t>
  </si>
  <si>
    <t>Anti-Lag Squad</t>
  </si>
  <si>
    <t>Movistar</t>
  </si>
  <si>
    <t>Faces of the future</t>
  </si>
  <si>
    <t>Rexona</t>
  </si>
  <si>
    <t>Promesas absurdas</t>
  </si>
  <si>
    <t>Asdra</t>
  </si>
  <si>
    <t xml:space="preserve">Promesas absurdas </t>
  </si>
  <si>
    <t>Sharenting, el musical</t>
  </si>
  <si>
    <t>We</t>
  </si>
  <si>
    <t>Voice of Silence</t>
  </si>
  <si>
    <t>SBT do BEM</t>
  </si>
  <si>
    <t>WMcCann</t>
  </si>
  <si>
    <t>Geovitaminated OOH</t>
  </si>
  <si>
    <t>Haleon</t>
  </si>
  <si>
    <t>The Silent Buzz</t>
  </si>
  <si>
    <t xml:space="preserve">Chevrolet </t>
  </si>
  <si>
    <t>Zubi Advertising</t>
  </si>
  <si>
    <t>The Global Calming Crisis</t>
  </si>
  <si>
    <t>The CLEO Institute</t>
  </si>
  <si>
    <t>The Undercover Names</t>
  </si>
  <si>
    <t>Total general</t>
  </si>
  <si>
    <t>Bolivia</t>
  </si>
  <si>
    <t>Brasil</t>
  </si>
  <si>
    <t>Venezuela</t>
  </si>
  <si>
    <t>Uruguay</t>
  </si>
  <si>
    <t>Ecuador</t>
  </si>
  <si>
    <t>Puerto Rico</t>
  </si>
  <si>
    <t>Chile</t>
  </si>
  <si>
    <t>Colombia</t>
  </si>
  <si>
    <t>España</t>
  </si>
  <si>
    <t>Guatemala</t>
  </si>
  <si>
    <t>Perú</t>
  </si>
  <si>
    <t>México</t>
  </si>
  <si>
    <t>Argentina</t>
  </si>
  <si>
    <t>Panamá</t>
  </si>
  <si>
    <t>Costa Rica</t>
  </si>
  <si>
    <t>Paraguay</t>
  </si>
  <si>
    <t>El Salvador</t>
  </si>
  <si>
    <t>República Dominicana</t>
  </si>
  <si>
    <t>CANNES LIONS 2024</t>
  </si>
  <si>
    <t>TOP 10 MEJORES AGENCIAS</t>
  </si>
  <si>
    <t>Total ARGENTINA</t>
  </si>
  <si>
    <t>Total MÉXICO</t>
  </si>
  <si>
    <t>Total COSTA RICA</t>
  </si>
  <si>
    <t>Total PARAGUAY</t>
  </si>
  <si>
    <t>Total PERÚ</t>
  </si>
  <si>
    <t>Total ESPAÑA</t>
  </si>
  <si>
    <t>Total ECUADOR</t>
  </si>
  <si>
    <t>Total GUATEMALA</t>
  </si>
  <si>
    <t>Total COLOMBIA</t>
  </si>
  <si>
    <t>Total BRASIL</t>
  </si>
  <si>
    <t>Total EL SALVADOR</t>
  </si>
  <si>
    <t>Total PUERTO RICO</t>
  </si>
  <si>
    <t>Total BOLIVIA</t>
  </si>
  <si>
    <t>Total ESTADOS UNIDOS</t>
  </si>
  <si>
    <t>Total CHILE</t>
  </si>
  <si>
    <t>Total PANAMÁ</t>
  </si>
  <si>
    <t>Total HONDURAS</t>
  </si>
  <si>
    <t>Total REPÚBLICA DOMINICANA</t>
  </si>
  <si>
    <t>Total URUGUAY</t>
  </si>
  <si>
    <t>Total VENEZUELA</t>
  </si>
  <si>
    <t>Total NICARAGUA</t>
  </si>
  <si>
    <t>TOP 3 MEJORES AGENCIAS POR PAÍS</t>
  </si>
  <si>
    <t>CANDIDATURA ALCALDÍA DE GUAYAQUIL CYNTHIA VITERI</t>
  </si>
  <si>
    <t>Suma de TOTAL PREMIOS</t>
  </si>
  <si>
    <t>ANÓNIMO</t>
  </si>
  <si>
    <t>GUT Agency Mexico City</t>
  </si>
  <si>
    <t xml:space="preserve">Unfilter Mexico </t>
  </si>
  <si>
    <t>Victoria Toxqui Rodríguez</t>
  </si>
  <si>
    <t>3 Círculo de Oro México</t>
  </si>
  <si>
    <t>7 FePI (Argentina)</t>
  </si>
  <si>
    <t>10 Festival Volcán (Costa Rica)</t>
  </si>
  <si>
    <t>15 LUX AWARDS ECUADOR</t>
  </si>
  <si>
    <t>16 Premio Ideas (Perú)</t>
  </si>
  <si>
    <t>18 Tatakua (Paraguay)</t>
  </si>
  <si>
    <t>2 CdC (España)</t>
  </si>
  <si>
    <t>9 Festival de Antigua (Guatemala)</t>
  </si>
  <si>
    <t>4 Cúspide (Puerto Rico</t>
  </si>
  <si>
    <t>13 IAB Mixx (México)</t>
  </si>
  <si>
    <t>12 IAB Mixx (Colombia)</t>
  </si>
  <si>
    <t>11 IAB Mixx (Chile)</t>
  </si>
  <si>
    <t>TOP 10 MEJORES PAÍSES</t>
  </si>
  <si>
    <t>Blur</t>
  </si>
  <si>
    <t>Havas Media</t>
  </si>
  <si>
    <t>Lady Brava</t>
  </si>
  <si>
    <t>Lee</t>
  </si>
  <si>
    <t>Metropolitana</t>
  </si>
  <si>
    <t>Podium</t>
  </si>
  <si>
    <t>Revuelta</t>
  </si>
  <si>
    <t>Sal Gorda Productions</t>
  </si>
  <si>
    <t>VML</t>
  </si>
  <si>
    <t>VML Health Spain</t>
  </si>
  <si>
    <t xml:space="preserve">Andalusian Crush </t>
  </si>
  <si>
    <t>LISTADO AGENCIAS POR PAÍS</t>
  </si>
  <si>
    <t>Celeste</t>
  </si>
  <si>
    <t>El cáncer antes del cáncer</t>
  </si>
  <si>
    <t>The Cushioning Route</t>
  </si>
  <si>
    <t>Nikon - Natural Intelligence</t>
  </si>
  <si>
    <t>Radio Corazón - Canciones con arritmia</t>
  </si>
  <si>
    <t>The Dota Finance Academy</t>
  </si>
  <si>
    <t>Vencedor - Celeste</t>
  </si>
  <si>
    <t>TIGRES DEL AHORRO</t>
  </si>
  <si>
    <t>E-nterpreters Season 2</t>
  </si>
  <si>
    <t>Redesigning for E-nclusion</t>
  </si>
  <si>
    <t>Turning waste into low prices</t>
  </si>
  <si>
    <t>Alturas que alertan</t>
  </si>
  <si>
    <t>Imperio de Creadores</t>
  </si>
  <si>
    <t>Cristal - Lo Compartido Sabe Mejor</t>
  </si>
  <si>
    <t>Falabella - Belleza</t>
  </si>
  <si>
    <t>Ponle Corazon - El Cancer Antes Del Cancer</t>
  </si>
  <si>
    <t>Ponle Corazón - El Cáncer Antes Del Cáncer</t>
  </si>
  <si>
    <t>Adidas Camiseta OK</t>
  </si>
  <si>
    <t>plazaVea.qa</t>
  </si>
  <si>
    <t>Kotex - La Mancha</t>
  </si>
  <si>
    <t>Kotex La Mancha</t>
  </si>
  <si>
    <t>AREQUIPEÑA - TEJAS</t>
  </si>
  <si>
    <t>Cristal NFTs</t>
  </si>
  <si>
    <t>La Re-Conexión francesa</t>
  </si>
  <si>
    <t>Protegiendo Los Sueños de Sol</t>
  </si>
  <si>
    <t>The Prevention Formula</t>
  </si>
  <si>
    <t>CAPITAL DBG</t>
  </si>
  <si>
    <t>PLÁTANO POWER</t>
  </si>
  <si>
    <t>CERVEZA PRESIDENTE</t>
  </si>
  <si>
    <t>OGILVY REPÚBLICA DOMINICANA</t>
  </si>
  <si>
    <t>EL PESO DEL BULLYING</t>
  </si>
  <si>
    <t>JUMBO</t>
  </si>
  <si>
    <t>SAMPLING BILLBOARD</t>
  </si>
  <si>
    <t>CAFÉ KORA</t>
  </si>
  <si>
    <t>PAGÉS BBDO</t>
  </si>
  <si>
    <t>SIN BOLAS NO HAY JUEGO</t>
  </si>
  <si>
    <t>FARMACIA CAROL</t>
  </si>
  <si>
    <t xml:space="preserve">SIN BOLAS NO HAY JUEGO </t>
  </si>
  <si>
    <t>PUBLICIS DOMINICANA</t>
  </si>
  <si>
    <t>LOS VERSOS NO CONTADOS</t>
  </si>
  <si>
    <t>THE TABLE BY DE FERRARI BORRELL</t>
  </si>
  <si>
    <t>JASON</t>
  </si>
  <si>
    <t>IMPACTA BY FOA</t>
  </si>
  <si>
    <t>NÁUFRAGOS, JASON Y ZOMBI</t>
  </si>
  <si>
    <t>TENEMOS UN VINO PARA ESO</t>
  </si>
  <si>
    <t>EL CATADOR</t>
  </si>
  <si>
    <t>THE SKIN TEST SOAP</t>
  </si>
  <si>
    <t>AMADITA LABORATORIOS CLINICOS</t>
  </si>
  <si>
    <t>AMADITA LABORATORIOS CLÍNICOS</t>
  </si>
  <si>
    <t>ZOMBIS</t>
  </si>
  <si>
    <t>Suma de M.E.</t>
  </si>
  <si>
    <t>Entrant / Idea Creation + Country</t>
  </si>
  <si>
    <t>10. Cannes Lions 2024 Creative Data Winners.xlsx</t>
  </si>
  <si>
    <t>AREA 23</t>
  </si>
  <si>
    <t>MAGNETIC STORIES</t>
  </si>
  <si>
    <t>SIEMENS HEALTHINEERS</t>
  </si>
  <si>
    <t>MAGNETIC RESONANCE IMAGING</t>
  </si>
  <si>
    <t>UNITED STATES</t>
  </si>
  <si>
    <t>DM9</t>
  </si>
  <si>
    <t>BLOOD AID</t>
  </si>
  <si>
    <t>DASA INTEGRATED HEALTH SYSTEM</t>
  </si>
  <si>
    <t>DASA HEALTH DIAGNOSTICS</t>
  </si>
  <si>
    <t>SPREADBEATS</t>
  </si>
  <si>
    <t>SPOTIFY</t>
  </si>
  <si>
    <t>SPOTIFY ADVERTISING</t>
  </si>
  <si>
    <t>GUT</t>
  </si>
  <si>
    <t>NOTTURTLE</t>
  </si>
  <si>
    <t>NOTCO</t>
  </si>
  <si>
    <t>NOTTURTLE SOUP</t>
  </si>
  <si>
    <t>GAMER LOAN</t>
  </si>
  <si>
    <t>BANCO DEL PACÍFICO</t>
  </si>
  <si>
    <t>BANK LOAN</t>
  </si>
  <si>
    <t xml:space="preserve">ABSURD PROMISES </t>
  </si>
  <si>
    <t>ASDRA</t>
  </si>
  <si>
    <t>DOWN SYNDROME ASSOCIATION OF ARGENTINA</t>
  </si>
  <si>
    <t>12. Cannes Lions 2024 Creative Effectiveness Winners.xlsx</t>
  </si>
  <si>
    <t>DAVID</t>
  </si>
  <si>
    <t>#TURNYOURBACK</t>
  </si>
  <si>
    <t>DOVE</t>
  </si>
  <si>
    <t>HEALTHCARE</t>
  </si>
  <si>
    <t>WORLD CUP DELIVERY</t>
  </si>
  <si>
    <t>PEDIDOSYA</t>
  </si>
  <si>
    <t>PEDIDOSYA DELIVERY APP</t>
  </si>
  <si>
    <t>L&amp;C</t>
  </si>
  <si>
    <t>PIÑATEX</t>
  </si>
  <si>
    <t>ANANAS ANAM + DOLE SUNSHINE COMPANY</t>
  </si>
  <si>
    <t>McCANN</t>
  </si>
  <si>
    <t>ADLAM: AN ALPHABET TO PRESERVE A CULTURE</t>
  </si>
  <si>
    <t>MICROSOFT ADLAM DISPLAY FONT</t>
  </si>
  <si>
    <t>McCANN XBC</t>
  </si>
  <si>
    <t>INCLUSIVE BY DESIGN</t>
  </si>
  <si>
    <t>MASTERCARD</t>
  </si>
  <si>
    <t>OGILVY</t>
  </si>
  <si>
    <t>ROCK STAR</t>
  </si>
  <si>
    <t>WORKDAY</t>
  </si>
  <si>
    <t>ENTERPRISE CLOUD MANAGEMENT</t>
  </si>
  <si>
    <t>WRAPPED ON PLATFORM EXPERIENCE</t>
  </si>
  <si>
    <t>WIEDEN+KENNEDY</t>
  </si>
  <si>
    <t>BRING HOME THE BUD</t>
  </si>
  <si>
    <t>BUDWEISER</t>
  </si>
  <si>
    <t>14. Cannes Lions 2024 Creative Strategy Winners.xlsx</t>
  </si>
  <si>
    <t>ARTISTS EQUITY</t>
  </si>
  <si>
    <t>AMERICA RUNS ON DUNKIN' [AND BEN]</t>
  </si>
  <si>
    <t>DUNKIN'</t>
  </si>
  <si>
    <t>KNOW THE SIGNS</t>
  </si>
  <si>
    <t>SANDY HOOK PROMISE</t>
  </si>
  <si>
    <t>GSD&amp;M</t>
  </si>
  <si>
    <t>THE STANLEY REFRESH</t>
  </si>
  <si>
    <t>STANLEY 1913</t>
  </si>
  <si>
    <t>STANLEY QUENCHER</t>
  </si>
  <si>
    <t>15. Cannes Lions 2024 Design Winners.xlsx</t>
  </si>
  <si>
    <t>AKQA BLOOM</t>
  </si>
  <si>
    <t>LISTENING TO THE EARTH</t>
  </si>
  <si>
    <t>PLANETARY GUARDIANS</t>
  </si>
  <si>
    <t>NON-PROFIT ORGANIZATION</t>
  </si>
  <si>
    <t>ALMAPBBDO</t>
  </si>
  <si>
    <t>BLACK LIGHTS</t>
  </si>
  <si>
    <t>BRADESCO SEGUROS &amp; GOMA/EMPREGUE AFRO &amp; MUSEU AFRO-UFBA</t>
  </si>
  <si>
    <t>ARTPLAN</t>
  </si>
  <si>
    <t>ATACAMA FASHION WEEK</t>
  </si>
  <si>
    <t>DESIERTO VESTIDO &amp; FASHION REVOLUTION</t>
  </si>
  <si>
    <t>ENVIRONMENTAL STATEMENT</t>
  </si>
  <si>
    <t>THE TWO FACES</t>
  </si>
  <si>
    <t>ALEXIA ORTIZ</t>
  </si>
  <si>
    <t>BOOKS</t>
  </si>
  <si>
    <t>BRANDS&amp;PEOPLE</t>
  </si>
  <si>
    <t>ARA</t>
  </si>
  <si>
    <t>STRAP TECH</t>
  </si>
  <si>
    <t>IMAGINE WITH PETACOS</t>
  </si>
  <si>
    <t>POKER BEER</t>
  </si>
  <si>
    <t>CHEIL WORLDWIDE</t>
  </si>
  <si>
    <t>SAMSUNG IMPULSE</t>
  </si>
  <si>
    <t>SAMSUNG</t>
  </si>
  <si>
    <t>SAMSUNG GALAXY WATCH6</t>
  </si>
  <si>
    <t>CIRCUS GREY</t>
  </si>
  <si>
    <t>SIGHTWALKS</t>
  </si>
  <si>
    <t>SOL CEMENT</t>
  </si>
  <si>
    <t>PERU</t>
  </si>
  <si>
    <t>LAFAYETTE AMERICAN</t>
  </si>
  <si>
    <t>TOLEDO MUSEUM OF ART</t>
  </si>
  <si>
    <t>MULLENLOWE U.S.</t>
  </si>
  <si>
    <t>MULLENLOWE GLOBAL REBRAND</t>
  </si>
  <si>
    <t>MULLENLOWE GLOBAL</t>
  </si>
  <si>
    <t>MULLENLOWE</t>
  </si>
  <si>
    <t>THE BLACK GRAMMY</t>
  </si>
  <si>
    <t>THE GRAMMY AWARDS</t>
  </si>
  <si>
    <t>16. Cannes Lions 2024 Digital Craft Winners.xlsx</t>
  </si>
  <si>
    <t>APPLE</t>
  </si>
  <si>
    <t>VISIONOS</t>
  </si>
  <si>
    <t>APPLE, INC.</t>
  </si>
  <si>
    <t>VISIONPRO</t>
  </si>
  <si>
    <t>BANNED BOOK CLUB</t>
  </si>
  <si>
    <t>DIGITAL PUBLIC LIBRARY OF AMERICA</t>
  </si>
  <si>
    <t>LAP OF LEGENDS</t>
  </si>
  <si>
    <t>AB INBEV - MICHELOB ULTRA</t>
  </si>
  <si>
    <t>MICHELOB ULTRA</t>
  </si>
  <si>
    <t>THE SHOTLINE</t>
  </si>
  <si>
    <t xml:space="preserve">CHANGE THE REF &amp; MARCH FOR OUR LIVES </t>
  </si>
  <si>
    <t>17. Cannes Lions 2024 Direct Winners.xlsx</t>
  </si>
  <si>
    <t>AFRICA CREATIVE DDB</t>
  </si>
  <si>
    <t>REVIEWS</t>
  </si>
  <si>
    <t>HEINZ</t>
  </si>
  <si>
    <t xml:space="preserve">UNINTERRUPTAD </t>
  </si>
  <si>
    <t>BEER</t>
  </si>
  <si>
    <t>TRUCKER NAPP</t>
  </si>
  <si>
    <t>VOLKSWAGEN &amp; LIVELO</t>
  </si>
  <si>
    <t>VW METEOR</t>
  </si>
  <si>
    <t>ALCARAZ SIGNS</t>
  </si>
  <si>
    <t>NETFLIX</t>
  </si>
  <si>
    <t>TV PROGRAM</t>
  </si>
  <si>
    <t>GHOST CAMPAIGN</t>
  </si>
  <si>
    <t>BURGER KING</t>
  </si>
  <si>
    <t>RESTAURANTS</t>
  </si>
  <si>
    <t>LUPIN ON THE MOVE</t>
  </si>
  <si>
    <t>TV SERIE</t>
  </si>
  <si>
    <t>THE BALD THRU</t>
  </si>
  <si>
    <t>AUDIENCE DELIVERY</t>
  </si>
  <si>
    <t>IFOOD</t>
  </si>
  <si>
    <t>CLEAN SPONSORSHIP</t>
  </si>
  <si>
    <t>CONSUL</t>
  </si>
  <si>
    <t>WASHING MACHINES CONSUL</t>
  </si>
  <si>
    <t>HVRXHVR</t>
  </si>
  <si>
    <t>HIDDEN VALLEY RANCH</t>
  </si>
  <si>
    <t>BALLBOARDS</t>
  </si>
  <si>
    <t>MERCADO LIBRE</t>
  </si>
  <si>
    <t>MERCADO LIBRE RETAIL</t>
  </si>
  <si>
    <t>MARURI</t>
  </si>
  <si>
    <t>RICE OF GLORY</t>
  </si>
  <si>
    <t>SUPER EXTRA</t>
  </si>
  <si>
    <t>MOJO SUPERMARKET</t>
  </si>
  <si>
    <t>YES, COUCH!</t>
  </si>
  <si>
    <t>FACEBOOK</t>
  </si>
  <si>
    <t>FACEBOOK MARKETPLACE</t>
  </si>
  <si>
    <t>RETHINK</t>
  </si>
  <si>
    <t xml:space="preserve">EPIDEMIC SOUND - FEEL IT FIND IT </t>
  </si>
  <si>
    <t>EPIDEMIC SOUND</t>
  </si>
  <si>
    <t>UBER EATS HORROR CODES</t>
  </si>
  <si>
    <t>UBER EATS</t>
  </si>
  <si>
    <t>DON'T DELETE MENU</t>
  </si>
  <si>
    <t>WENDY'S</t>
  </si>
  <si>
    <t>THANKS FOR COKE-CREATING</t>
  </si>
  <si>
    <t>COCA-COLA</t>
  </si>
  <si>
    <t>BETIS PREGNANCY TEST</t>
  </si>
  <si>
    <t>REAL BETIS</t>
  </si>
  <si>
    <t>PREGNANCY TEST</t>
  </si>
  <si>
    <t>DOORDASH-ALL-THE-ADS</t>
  </si>
  <si>
    <t>DOORDASH</t>
  </si>
  <si>
    <t>18. Cannes Lions 2024 Entertainment Lions for Gaming Winners.xlsx</t>
  </si>
  <si>
    <t>72ANDSUNNY</t>
  </si>
  <si>
    <t>DIABLO ANTHEM</t>
  </si>
  <si>
    <t>DIABLO</t>
  </si>
  <si>
    <t>DIABLO IV</t>
  </si>
  <si>
    <t>LEPUB</t>
  </si>
  <si>
    <t>THE GAMING FRIDGE</t>
  </si>
  <si>
    <t>HEINEKEN</t>
  </si>
  <si>
    <t>THIS IS NOT A GAME</t>
  </si>
  <si>
    <t xml:space="preserve">MOVISTAR </t>
  </si>
  <si>
    <t>19. Cannes Lions 2024 Entertainment Lions for Music Winners.xlsx</t>
  </si>
  <si>
    <t>ACADEMICOS DO SALGUEIRO</t>
  </si>
  <si>
    <t>HUTUKARA</t>
  </si>
  <si>
    <t>SALGUEIRO &amp; URIHI YANOMAMI</t>
  </si>
  <si>
    <t>THE YANOMAMI PEOPLE</t>
  </si>
  <si>
    <t>ERRATA AT 88</t>
  </si>
  <si>
    <t>DIAGEO</t>
  </si>
  <si>
    <t>JOHNNIE WALKER</t>
  </si>
  <si>
    <t>VW 70 YEARS CAMPAIGN</t>
  </si>
  <si>
    <t>VOLKSWAGEN</t>
  </si>
  <si>
    <t>FAHRENHEIT DDB</t>
  </si>
  <si>
    <t>CANCER BEFORE CANCER</t>
  </si>
  <si>
    <t>PERUVIAN CANCER FOUNDATION</t>
  </si>
  <si>
    <t>PONLE CORAZON</t>
  </si>
  <si>
    <t>GOOGLE</t>
  </si>
  <si>
    <t>BLACK-OWNED FRIDAY 2023</t>
  </si>
  <si>
    <t>THE FORBIDDEN GIFT SHOP</t>
  </si>
  <si>
    <t>RETAIL</t>
  </si>
  <si>
    <t>CAN'T B BROKEN</t>
  </si>
  <si>
    <t>VERIZON</t>
  </si>
  <si>
    <t>VERIZON NETWORK</t>
  </si>
  <si>
    <t>REAL CLUB CELTA</t>
  </si>
  <si>
    <t>OLIVEIRA DOS CEN ANOS</t>
  </si>
  <si>
    <t>MUSIC</t>
  </si>
  <si>
    <t>SOMESUCH</t>
  </si>
  <si>
    <t>TANTO</t>
  </si>
  <si>
    <t>CASSIE MARIN</t>
  </si>
  <si>
    <t>MUSIC VIDEO</t>
  </si>
  <si>
    <t>2. Cannes Lions 2024 Audio &amp;amp_ Radio Winners.xlsx</t>
  </si>
  <si>
    <t>ROCK DNA</t>
  </si>
  <si>
    <t>BILLBOARD</t>
  </si>
  <si>
    <t>ROCK DNA APP</t>
  </si>
  <si>
    <t>TAIL ORCHESTRA</t>
  </si>
  <si>
    <t>PEDIGREE</t>
  </si>
  <si>
    <t>PEDIGREE DOGFOOD</t>
  </si>
  <si>
    <t>BREATHE THROUGH IT</t>
  </si>
  <si>
    <t>HALLS</t>
  </si>
  <si>
    <t>CANDY</t>
  </si>
  <si>
    <t>ENERGY BBDO</t>
  </si>
  <si>
    <t>THE SOUND STUDIO</t>
  </si>
  <si>
    <t>THE GENERAL INSURANCE</t>
  </si>
  <si>
    <t>THE UNIVERSAL LANGUAGE OF COCA-COLA</t>
  </si>
  <si>
    <t>20. Cannes Lions 2024 Entertainment Lions for Sport Winners (1).xlsx</t>
  </si>
  <si>
    <t>THE TABLE READ</t>
  </si>
  <si>
    <t>NFL</t>
  </si>
  <si>
    <t>CREATIVE X</t>
  </si>
  <si>
    <t>WE ARE AYENDA</t>
  </si>
  <si>
    <t>WHATSAPP</t>
  </si>
  <si>
    <t>DENTSU CREATIVE</t>
  </si>
  <si>
    <t>ALWAYS OPEN</t>
  </si>
  <si>
    <t>7-ELEVEN</t>
  </si>
  <si>
    <t>GALERIA</t>
  </si>
  <si>
    <t>IMAGINARY SQUADS</t>
  </si>
  <si>
    <t>ITAÚ UNIBANCO</t>
  </si>
  <si>
    <t>INSTITUCIONAL</t>
  </si>
  <si>
    <t>THE SWEAT SIDE OF SPONSORSHIP</t>
  </si>
  <si>
    <t>GATORADE</t>
  </si>
  <si>
    <t>MERCADO McCANN</t>
  </si>
  <si>
    <t>LA ARGENTINA HOTEL</t>
  </si>
  <si>
    <t>TYC SPORTS</t>
  </si>
  <si>
    <t>SLAP GLOBAL</t>
  </si>
  <si>
    <t>LAY'S CHIP CAM</t>
  </si>
  <si>
    <t>PEPSICO PURCHASE</t>
  </si>
  <si>
    <t>LAY'S</t>
  </si>
  <si>
    <t>TRANSLATION</t>
  </si>
  <si>
    <t>AT&amp;T 5G HELMET</t>
  </si>
  <si>
    <t>AT&amp;T</t>
  </si>
  <si>
    <t>FOOTBALL HELMET</t>
  </si>
  <si>
    <t>WHAT THE FOOTBALL</t>
  </si>
  <si>
    <t>NIKE</t>
  </si>
  <si>
    <t>21. Cannes Lions 2024 Entertainment Lions for Sport Winners.xlsx</t>
  </si>
  <si>
    <t>22. Cannes Lions 2024 Entertainment Winners.xlsx</t>
  </si>
  <si>
    <t>THE FLYING TRAIN, A MAGNETIC STORY</t>
  </si>
  <si>
    <t>DREAMCASTER</t>
  </si>
  <si>
    <t>LANDIA</t>
  </si>
  <si>
    <t>THE STORIES THAT KILLED US</t>
  </si>
  <si>
    <t>PROPUESTA CÍVICA</t>
  </si>
  <si>
    <t>TRANSLATORS</t>
  </si>
  <si>
    <t>U.S. BANK</t>
  </si>
  <si>
    <t>U.S. BANK - BANKING / FINANCIAL SERVICES</t>
  </si>
  <si>
    <t>MICHAEL CERAVE</t>
  </si>
  <si>
    <t>CERAVE</t>
  </si>
  <si>
    <t>CERAVE MOISTURIZING CREAM</t>
  </si>
  <si>
    <t>SOKO</t>
  </si>
  <si>
    <t>THE PRINCESS AND THE CROWN</t>
  </si>
  <si>
    <t>SUNSILK</t>
  </si>
  <si>
    <t>SEDA</t>
  </si>
  <si>
    <t>ANOTHER BIRTHDAY</t>
  </si>
  <si>
    <t>APPLE WATCH AND IPHONE</t>
  </si>
  <si>
    <t>FUZZY FEELINGS</t>
  </si>
  <si>
    <t>IPAD AND IPHONE</t>
  </si>
  <si>
    <t>24. Cannes Lions 2024 Film Craft Winners.xlsx</t>
  </si>
  <si>
    <t>ALBUM COVER (LONGFORM)</t>
  </si>
  <si>
    <t>IPHONE</t>
  </si>
  <si>
    <t>DON'T LET ME GO</t>
  </si>
  <si>
    <t>RELAX: TRACTOR</t>
  </si>
  <si>
    <t>SUCCESSION</t>
  </si>
  <si>
    <t>HSBC</t>
  </si>
  <si>
    <t>DROGA5</t>
  </si>
  <si>
    <t>RUMBLE</t>
  </si>
  <si>
    <t>GENERAL ENTERTAINMENT AUTHORITY</t>
  </si>
  <si>
    <t>RIYADH SEASON</t>
  </si>
  <si>
    <t>ICONOCLAST</t>
  </si>
  <si>
    <t>BARÇA, PATTA &amp; NIKE BRING TOGETHER THAT BLAUGRANA FEELING</t>
  </si>
  <si>
    <t>NIKE; PATTA</t>
  </si>
  <si>
    <t>CULERS DEL MÓN</t>
  </si>
  <si>
    <t>LOLA MULLENLOWE</t>
  </si>
  <si>
    <t>FIND YOUR SUMMER</t>
  </si>
  <si>
    <t>MAGNUM</t>
  </si>
  <si>
    <t>MAGNUM ICE CREAM</t>
  </si>
  <si>
    <t>ROBBERY</t>
  </si>
  <si>
    <t>AXE/LYNX</t>
  </si>
  <si>
    <t>LYNX DEODORANT</t>
  </si>
  <si>
    <t>O POSITIVE</t>
  </si>
  <si>
    <t>MUSEUM-WORTHY</t>
  </si>
  <si>
    <t>AICP</t>
  </si>
  <si>
    <t>AICP AWARDS</t>
  </si>
  <si>
    <t>SMUGGLER</t>
  </si>
  <si>
    <t xml:space="preserve">THE UNDERDOGS: SWIPED MAC  </t>
  </si>
  <si>
    <t>APPLE SECURITY FEATURES</t>
  </si>
  <si>
    <t>A LIFE IN SOUND</t>
  </si>
  <si>
    <t>SIRIUS XM</t>
  </si>
  <si>
    <t>MUSIC STREAMING</t>
  </si>
  <si>
    <t>WAITING ROOM</t>
  </si>
  <si>
    <t>THE YOUTH</t>
  </si>
  <si>
    <t>ASHE VERSUS</t>
  </si>
  <si>
    <t>MODERNA, INC.</t>
  </si>
  <si>
    <t>26. Cannes Lions 2024 Film Winners.xlsx</t>
  </si>
  <si>
    <t>THE LOST VOICE</t>
  </si>
  <si>
    <t>PERSONAL VOICE ON IPHONE</t>
  </si>
  <si>
    <t>THE UNDERDOGS: SWIPED MAC</t>
  </si>
  <si>
    <t>MAC</t>
  </si>
  <si>
    <t>ARNOLD WORLDWIDE</t>
  </si>
  <si>
    <t>SOCIAL LISTENING</t>
  </si>
  <si>
    <t>PROGRESSIVE INSURANCE</t>
  </si>
  <si>
    <t>INSURANCE</t>
  </si>
  <si>
    <t>JUST JOKING</t>
  </si>
  <si>
    <t>AICP CALL FOR ENTRIES</t>
  </si>
  <si>
    <t>THE LAST BARF BAG</t>
  </si>
  <si>
    <t>DRAMAMINE</t>
  </si>
  <si>
    <t>GREY</t>
  </si>
  <si>
    <t>THE LAST TRIP</t>
  </si>
  <si>
    <t>LA UNION NEWSPAPER - ARTICULO 19</t>
  </si>
  <si>
    <t>GESTICULATORS</t>
  </si>
  <si>
    <t>H2OH</t>
  </si>
  <si>
    <t>H2OH STILL</t>
  </si>
  <si>
    <t>JACKSONVILLE JAGUARS / ASHER GRODMAN</t>
  </si>
  <si>
    <t>JACKSONVILLE JAGUARS SCHEDULE RELEASE VIDEO</t>
  </si>
  <si>
    <t>JACKSONVILLE JAGUARS</t>
  </si>
  <si>
    <t>JOHANNES LEONARDO</t>
  </si>
  <si>
    <t>WE GAVE THE WORLD AN ORIGINAL, YOU GAVE US A THOUSAND BACK.</t>
  </si>
  <si>
    <t>ADIDAS ORIGINALS</t>
  </si>
  <si>
    <t>LA ARGENTINA HOTEL (FILM)</t>
  </si>
  <si>
    <t>THE VAULT</t>
  </si>
  <si>
    <t>POWERADE</t>
  </si>
  <si>
    <t>SHOT ON IPHONE | HURACÁN RAMÍREZ VS. LA PIÑATA ENCHILADA</t>
  </si>
  <si>
    <t>27. Cannes Lions 2024 Glass The Lion for Change Winners.xlsx</t>
  </si>
  <si>
    <t>5 DAYS? GIVE ME A BREAK.</t>
  </si>
  <si>
    <t>O BOTICÁRIO</t>
  </si>
  <si>
    <t>FATHER'S DAY</t>
  </si>
  <si>
    <t>PHD</t>
  </si>
  <si>
    <t>WELCOME TO THE GROUP</t>
  </si>
  <si>
    <t>CAMBIEMOS LA REGLA</t>
  </si>
  <si>
    <t>LAW PROJECT 22,421</t>
  </si>
  <si>
    <t>29. Cannes Lions 2024 Health &amp;amp_ Wellness Winners.xlsx</t>
  </si>
  <si>
    <t>Brand Experience &amp; Activation</t>
  </si>
  <si>
    <t>ADOPT YOUR ALLERGIES</t>
  </si>
  <si>
    <t>ALLEGRA</t>
  </si>
  <si>
    <t>Entertainment</t>
  </si>
  <si>
    <t>SOLO: THERE'S MAGIC IN ALL OF US</t>
  </si>
  <si>
    <t>MONTEFIORE EINSTEIN</t>
  </si>
  <si>
    <t>Film Craft: Direction</t>
  </si>
  <si>
    <t>REINSERTA</t>
  </si>
  <si>
    <t>Film: Cinema</t>
  </si>
  <si>
    <t>Industry Craft: Illustration</t>
  </si>
  <si>
    <t>IMPOSSIBLE JOURNEY</t>
  </si>
  <si>
    <t>ASTER</t>
  </si>
  <si>
    <t>DOULA SERVICES AND COMMUNITY-BASED HEALTHCARE</t>
  </si>
  <si>
    <t>Integrated</t>
  </si>
  <si>
    <t>TEST-ICLES</t>
  </si>
  <si>
    <t>FUNDACIÓN DE ALBA, A.C.</t>
  </si>
  <si>
    <t>CANCER FOUNDATION</t>
  </si>
  <si>
    <t>PR</t>
  </si>
  <si>
    <t>THE SHAMELESS PAD</t>
  </si>
  <si>
    <t>INTIMUS</t>
  </si>
  <si>
    <t>INTIMUS PAD</t>
  </si>
  <si>
    <t>Social &amp; Influencer</t>
  </si>
  <si>
    <t>Use of Technology</t>
  </si>
  <si>
    <t>3. Cannes Lions 2024 Brand Experience &amp;amp_ Activation Winners.xlsx</t>
  </si>
  <si>
    <t>FLYING GUARDIANS</t>
  </si>
  <si>
    <t>PLANET LABS PBC &amp; GREENPEACE</t>
  </si>
  <si>
    <t>TED LASSO: FAKE TEAM. REAL PARTNERS.</t>
  </si>
  <si>
    <t>TED LASSO</t>
  </si>
  <si>
    <t>IPAGER</t>
  </si>
  <si>
    <t>GOOGLE - #GET THE MESSAGE</t>
  </si>
  <si>
    <t>LOOT FOR GOOD</t>
  </si>
  <si>
    <t>CALL OF DUTY ENDOWMENT</t>
  </si>
  <si>
    <t>DELOITTE DIGITAL</t>
  </si>
  <si>
    <t>ILLUSTRATE CHANGE</t>
  </si>
  <si>
    <t>JOHNSON &amp; JOHNSON</t>
  </si>
  <si>
    <t>DEUTSCH</t>
  </si>
  <si>
    <t>FREEING TACO T***DAY</t>
  </si>
  <si>
    <t>TACO BELL</t>
  </si>
  <si>
    <t>BRAND CAMPAIGN</t>
  </si>
  <si>
    <t>BLOOD HARVEST</t>
  </si>
  <si>
    <t>BOUQUETS FOR LIVING MEN</t>
  </si>
  <si>
    <t>GRAD IN BLACK</t>
  </si>
  <si>
    <t>VULT</t>
  </si>
  <si>
    <t>COSMETICS RETAIL</t>
  </si>
  <si>
    <t>HANDSHAKE HUNT</t>
  </si>
  <si>
    <t>MAYO HATERS</t>
  </si>
  <si>
    <t>NOTMAYO</t>
  </si>
  <si>
    <t>LEO BURNETT</t>
  </si>
  <si>
    <t>NAKED TRAILS</t>
  </si>
  <si>
    <t>BEAR NAKED GRANOLA (KELLOGG CEREAL COMPANY)</t>
  </si>
  <si>
    <t>BEAR NAKED GRANOLA</t>
  </si>
  <si>
    <t>THE HEAVIEST JERSEY</t>
  </si>
  <si>
    <t>NEW BALANCE</t>
  </si>
  <si>
    <t>OGILVY COLOMBIA</t>
  </si>
  <si>
    <t>FILTER CAPS</t>
  </si>
  <si>
    <t>FILSA COLOMBIA</t>
  </si>
  <si>
    <t xml:space="preserve">THE INVINCIBLES / IPHONE </t>
  </si>
  <si>
    <t>TOMBRAS</t>
  </si>
  <si>
    <t>SWEETHEARTS SITUATIONSHIPS</t>
  </si>
  <si>
    <t>SWEETHEARTS</t>
  </si>
  <si>
    <t>CHARMOLOGY</t>
  </si>
  <si>
    <t>LUCKY CHARMS</t>
  </si>
  <si>
    <t>OREO MENU</t>
  </si>
  <si>
    <t>OREO</t>
  </si>
  <si>
    <t>WEBER SHANDWICK</t>
  </si>
  <si>
    <t>THE FIRST EDIBLE MASCOT</t>
  </si>
  <si>
    <t>POP-TARTS</t>
  </si>
  <si>
    <t>30. Cannes Lions 2024 Industry Craft Winners.xlsx</t>
  </si>
  <si>
    <t>RECYCLE ME</t>
  </si>
  <si>
    <t>TRIUMPH</t>
  </si>
  <si>
    <t>CHICAGO INTERNATIONAL FILM FESTIVAL</t>
  </si>
  <si>
    <t>31. Cannes Lions 2024 Innovation Winners.xlsx</t>
  </si>
  <si>
    <t>CONTRAILS: MAKING FLYING MORE SUSTAINABLE WITH GOOGLE AI</t>
  </si>
  <si>
    <t>GOOGLE RESEARCH</t>
  </si>
  <si>
    <t>VANISHING EMAILS</t>
  </si>
  <si>
    <t>AMAZON WEB SERVICES</t>
  </si>
  <si>
    <t>33. Cannes Lions 2024 Luxury &amp;amp_ Lifestyle Winners.xlsx</t>
  </si>
  <si>
    <t>ESSENCEMEDIACOM</t>
  </si>
  <si>
    <t>TWIGGY FULL CIRCLE</t>
  </si>
  <si>
    <t>EBAY</t>
  </si>
  <si>
    <t>EBAY.COM</t>
  </si>
  <si>
    <t>THE ANTIRACIST BAG</t>
  </si>
  <si>
    <t>UNIVERSITY ZUMBI DOS PALMARES</t>
  </si>
  <si>
    <t>RACISMO ZERO</t>
  </si>
  <si>
    <t>LOEWE</t>
  </si>
  <si>
    <t>LOEWE X SUNA FUJITA</t>
  </si>
  <si>
    <t>34. Cannes Lions 2024 Media Winnes.xlsm</t>
  </si>
  <si>
    <t>E-POLICE STATION</t>
  </si>
  <si>
    <t>WONDER WOMEN TECH</t>
  </si>
  <si>
    <t>BOOST BRAND ACCELERATOR</t>
  </si>
  <si>
    <t>THE CUSHIONING ROUTE</t>
  </si>
  <si>
    <t>NIKE INVINCIBLE 3</t>
  </si>
  <si>
    <t xml:space="preserve">ROASTS FOR RIVALS </t>
  </si>
  <si>
    <t>RENT YOUR SUNSET</t>
  </si>
  <si>
    <t>CORONA</t>
  </si>
  <si>
    <t>SPHERE</t>
  </si>
  <si>
    <t>GOOGLE CLOUD</t>
  </si>
  <si>
    <t>CLOUD COMPUTING</t>
  </si>
  <si>
    <t>HEARTS &amp; SCIENCE</t>
  </si>
  <si>
    <t>BARBIE BREAKS OUT OF THE BOX (OFFICE)</t>
  </si>
  <si>
    <t>BARBIE</t>
  </si>
  <si>
    <t>THE BARBIE MOVIE</t>
  </si>
  <si>
    <t>OUT-OF-HOME MATCHES</t>
  </si>
  <si>
    <t>LEW'LARA\TBWA</t>
  </si>
  <si>
    <t>NO AD</t>
  </si>
  <si>
    <t>PAGUE MENOS</t>
  </si>
  <si>
    <t>LOREAL USA</t>
  </si>
  <si>
    <t>CERAVE: THE SKINCARE MVP MASTERING SUPER BOWL MEDIA</t>
  </si>
  <si>
    <t>MAPFRE</t>
  </si>
  <si>
    <t>LIVE INSURANCE BY MAPFRE</t>
  </si>
  <si>
    <t>SEGUROS MAPFRE</t>
  </si>
  <si>
    <t>REPUBLICA HAVAS</t>
  </si>
  <si>
    <t>THE NAME CONFUSION</t>
  </si>
  <si>
    <t>THE FIGHT AGAINST ALZHEIMER’S ASSOCIATION</t>
  </si>
  <si>
    <t>THE FIGHT AGAINST ALZHEIMER’S ASSOCIATION / RACING CLUB</t>
  </si>
  <si>
    <t>SAATCHI &amp; SAATCHI</t>
  </si>
  <si>
    <t>TACOMA DOG TOY</t>
  </si>
  <si>
    <t>TOYOTA TACOMA</t>
  </si>
  <si>
    <t>SPRINGTIME</t>
  </si>
  <si>
    <t>GATORADE MATCH SAVER</t>
  </si>
  <si>
    <t>STARCOM</t>
  </si>
  <si>
    <t>UNFROSTED: NOT BROUGHT TO YOU BY POP-TARTS</t>
  </si>
  <si>
    <t>POP TARTS</t>
  </si>
  <si>
    <t>POP TARTS TOASTER PASTRIES</t>
  </si>
  <si>
    <t>OREO CALLS</t>
  </si>
  <si>
    <t>35. Cannes Lions 2024 Outdoor Winners.xlsx</t>
  </si>
  <si>
    <t>404</t>
  </si>
  <si>
    <t>THE CRUISE HEIST</t>
  </si>
  <si>
    <t>LA CASA DE PAPEL</t>
  </si>
  <si>
    <t>IN TRANSIT</t>
  </si>
  <si>
    <t>CALLEN-LORDE, METROPOLITAN TRANSPORTATION AUTHORITY, NYC LGBT HISTORIC SITES PRO</t>
  </si>
  <si>
    <t>TRANSGENDER DAY OF VISIBILITY</t>
  </si>
  <si>
    <t>PRIVACY SWAP</t>
  </si>
  <si>
    <t>NO ONE MOVES SNOW LIKE GRISELDA</t>
  </si>
  <si>
    <t>GRISELDA</t>
  </si>
  <si>
    <t>LEMON</t>
  </si>
  <si>
    <t>FABER-CASTELL</t>
  </si>
  <si>
    <t>SUPERSOFT</t>
  </si>
  <si>
    <t>MEET MARINA PRIETO</t>
  </si>
  <si>
    <t>JCDECAUX</t>
  </si>
  <si>
    <t>B2B</t>
  </si>
  <si>
    <t>WHOPPER ISLAND</t>
  </si>
  <si>
    <t>THE WHOPPER</t>
  </si>
  <si>
    <t>STAIRS</t>
  </si>
  <si>
    <t>PRESSED</t>
  </si>
  <si>
    <t>ADSCAN</t>
  </si>
  <si>
    <t>MAKRO COLOMBIA</t>
  </si>
  <si>
    <t>MAKRO</t>
  </si>
  <si>
    <t>NAPKINS OF RIGHTS</t>
  </si>
  <si>
    <t>FLIC - FLORIDA IMMIGRANT COALITION</t>
  </si>
  <si>
    <t>WE BELIEVERS</t>
  </si>
  <si>
    <t>CORONA SUNSET BOTTLES</t>
  </si>
  <si>
    <t>CORONA EXTRA</t>
  </si>
  <si>
    <t>WMcCANN</t>
  </si>
  <si>
    <t>SALVATION HANGER</t>
  </si>
  <si>
    <t>SALVATION ARMY</t>
  </si>
  <si>
    <t>DONATION</t>
  </si>
  <si>
    <t>36. Cannes Lions 2024 Pharma Winners.xlsx</t>
  </si>
  <si>
    <t>Audio &amp; Radio</t>
  </si>
  <si>
    <t>37. Cannes Lions 2024 PR Winners.xlsx</t>
  </si>
  <si>
    <t>THE VALUE OF TIME</t>
  </si>
  <si>
    <t>ITAÚ</t>
  </si>
  <si>
    <t>BBDO COLOMBIA</t>
  </si>
  <si>
    <t>TAKE MY LAWYERS</t>
  </si>
  <si>
    <t>WOM</t>
  </si>
  <si>
    <t>WOM MOBILE COMPAY</t>
  </si>
  <si>
    <t>THE GENDER DISCOUNT</t>
  </si>
  <si>
    <t>SANTANDER BANK</t>
  </si>
  <si>
    <t>INSTITUTIONAL</t>
  </si>
  <si>
    <t>OGILVY ARGENTINA</t>
  </si>
  <si>
    <t>UNSEEN FACES</t>
  </si>
  <si>
    <t>MISSING CHILDREEN &amp; UNICEF</t>
  </si>
  <si>
    <t>MISSING CHILDREEN REPORT SYSTEM</t>
  </si>
  <si>
    <t>OGILVY HONDURAS</t>
  </si>
  <si>
    <t>HEAVEN FISH</t>
  </si>
  <si>
    <t>REGAL SPRINGS</t>
  </si>
  <si>
    <t>FARMED FISH</t>
  </si>
  <si>
    <t>THE MARTIN AGENCY</t>
  </si>
  <si>
    <t>SNOOP GOES SMOKELESS</t>
  </si>
  <si>
    <t>SOLO STOVE</t>
  </si>
  <si>
    <t>ASISTENTE INTELIGENTE</t>
  </si>
  <si>
    <t>38. Cannes Lions 2024 Print &amp;amp_ Publishing Winners.xlsx</t>
  </si>
  <si>
    <t>THE BEER INSIDE THE MUSIC_AMERICANQUARTET</t>
  </si>
  <si>
    <t>BETTER WITH PEPSI - RUM</t>
  </si>
  <si>
    <t>GREG ABBOTT</t>
  </si>
  <si>
    <t>CHANGE THE REF</t>
  </si>
  <si>
    <t>BRAIDED HISTORY</t>
  </si>
  <si>
    <t>L'ORÉAL DE PUERTO RICO</t>
  </si>
  <si>
    <t>MIZANI</t>
  </si>
  <si>
    <t>THE MOST FAMOUS CHALICE MODEL</t>
  </si>
  <si>
    <t>STELLA ARTOIS</t>
  </si>
  <si>
    <t>HAVAS COSTA RICA</t>
  </si>
  <si>
    <t xml:space="preserve">REPRINTING NICA  </t>
  </si>
  <si>
    <t>LA PRENSA NEWSPAPER</t>
  </si>
  <si>
    <t>LA PRENSA SPECIAL EDITION</t>
  </si>
  <si>
    <t>LAST DROP</t>
  </si>
  <si>
    <t>POLYESTER</t>
  </si>
  <si>
    <t>ID.BUZZ</t>
  </si>
  <si>
    <t>39. Cannes Lions 2024 Social &amp;amp_ Influencer Winners.xlsx</t>
  </si>
  <si>
    <t>FANS REPORTERS</t>
  </si>
  <si>
    <t>GUARANÁ</t>
  </si>
  <si>
    <t>GUARANÁ ANTARCTICA</t>
  </si>
  <si>
    <t>SLEEP WITH RAIN</t>
  </si>
  <si>
    <t>AT&amp;T BUSINESS</t>
  </si>
  <si>
    <t>AT&amp;T INTERNET</t>
  </si>
  <si>
    <t>THIS IS MAGIC</t>
  </si>
  <si>
    <t>WALT DISNEY WORLD</t>
  </si>
  <si>
    <t>E.L.F. COSMETICS</t>
  </si>
  <si>
    <t>E.L.F. X LIQUID DEATH</t>
  </si>
  <si>
    <t>E.L.F. COSMETICS, LIQUID DEATH</t>
  </si>
  <si>
    <t>EDELMAN</t>
  </si>
  <si>
    <t>#CANCELPIZZA</t>
  </si>
  <si>
    <t>AJINOMOTO</t>
  </si>
  <si>
    <t>MSG</t>
  </si>
  <si>
    <t>EDELMAN SPAIN</t>
  </si>
  <si>
    <t>THE WILD ALGORITHM</t>
  </si>
  <si>
    <t>INSTITUTO AMPARA ANIMAL</t>
  </si>
  <si>
    <t>FCB BRASIL</t>
  </si>
  <si>
    <t>MALEKUS. THE LAST 600.</t>
  </si>
  <si>
    <t>RAINFOREST LAB </t>
  </si>
  <si>
    <t xml:space="preserve"> MALEKU CULTURAL BEAUTY PLATFORM</t>
  </si>
  <si>
    <t>AE 1</t>
  </si>
  <si>
    <t>ADIDAS BASKETBALL</t>
  </si>
  <si>
    <t>AE 1 SHOE</t>
  </si>
  <si>
    <t>GONNA NEED MORE TIDE</t>
  </si>
  <si>
    <t>TIDE</t>
  </si>
  <si>
    <t>TIDE POWER PODS</t>
  </si>
  <si>
    <t>SMALL</t>
  </si>
  <si>
    <t>ASSUME THAT I CAN</t>
  </si>
  <si>
    <t>COORDOWN</t>
  </si>
  <si>
    <t>WORLD DOWN SYNDROME DAY</t>
  </si>
  <si>
    <t>SPECIAL</t>
  </si>
  <si>
    <t>BE HONEST</t>
  </si>
  <si>
    <t>WENDY'S ENTERS THE CHAT</t>
  </si>
  <si>
    <t>FULL WENDY'S MENU</t>
  </si>
  <si>
    <t>FORD X SYDNEY SWEENEY</t>
  </si>
  <si>
    <t>FORD</t>
  </si>
  <si>
    <t>4. Cannes Lions 2024 Creative B2B Winners.xlsx</t>
  </si>
  <si>
    <t>40. Cannes Lions 2024 Sustainable Development Goals Winners.xlsx</t>
  </si>
  <si>
    <t>DDB MEXICO</t>
  </si>
  <si>
    <t>THE E-COMMERCE OF TRUST</t>
  </si>
  <si>
    <t>GAHR WECAPITAL</t>
  </si>
  <si>
    <t>41. Cannes Lions 2024 The Dan Wieden Titanium Winners.xlsx</t>
  </si>
  <si>
    <t>6. Cannes Lions 2024 Creative Business Transformation Winners.xlsx</t>
  </si>
  <si>
    <t>BACKUS - AB INBEV</t>
  </si>
  <si>
    <t>AMUNAS RECOVERY</t>
  </si>
  <si>
    <t>CUSQUEÑA</t>
  </si>
  <si>
    <t>ALCOHOLIC DRINK</t>
  </si>
  <si>
    <t>8. Cannes Lions 2024 Creative Commerce Winners (1).xlsx</t>
  </si>
  <si>
    <t>SAMSUNG THE ART OF HACK</t>
  </si>
  <si>
    <t>SAMSUNG THE FRAME TV</t>
  </si>
  <si>
    <t>SUNSET O' CLOCK</t>
  </si>
  <si>
    <t>INSTALL OUR LOGO</t>
  </si>
  <si>
    <t>ADT SECURITY</t>
  </si>
  <si>
    <t>ADT SMART SECURITY</t>
  </si>
  <si>
    <t>MRM</t>
  </si>
  <si>
    <t>SAMSUNG THROWBACK DEALS</t>
  </si>
  <si>
    <t>SAMSUNG.COM</t>
  </si>
  <si>
    <t xml:space="preserve">USED BARBIE DREAM CARS </t>
  </si>
  <si>
    <t>CARBRAVO</t>
  </si>
  <si>
    <t>PUBLICIS</t>
  </si>
  <si>
    <t>0.0 PROHIBITION SHELF</t>
  </si>
  <si>
    <t>HEINEKEN 0.0</t>
  </si>
  <si>
    <t>9. Cannes Lions 2024 Creative Commerce Winners.xlsx</t>
  </si>
  <si>
    <t xml:space="preserve">Titanium Grand Prix </t>
  </si>
  <si>
    <t>Titanium Lion</t>
  </si>
  <si>
    <t>Gold Lion</t>
  </si>
  <si>
    <t>Silver Lion</t>
  </si>
  <si>
    <t>Bronze Lion</t>
  </si>
  <si>
    <t xml:space="preserve">Grand Prix </t>
  </si>
  <si>
    <t>BBDO PUERTO RICO</t>
  </si>
  <si>
    <t>Brand Experience &amp; Activation COLOMBIA</t>
  </si>
  <si>
    <t>Brand Experience &amp; Activation CHILE</t>
  </si>
  <si>
    <t>Brand Experience &amp; Activation ESPAÑA</t>
  </si>
  <si>
    <t>Brand Experience &amp; Activation UNITED STATES</t>
  </si>
  <si>
    <t>BRANDS&amp;PEOPLE MEXICO</t>
  </si>
  <si>
    <t>BRANDS&amp;PEOPLE UNITED STATES</t>
  </si>
  <si>
    <t>DAVID ESPAÑA</t>
  </si>
  <si>
    <t>DAVID BRASIL</t>
  </si>
  <si>
    <t>DAVID ARGENTINA</t>
  </si>
  <si>
    <t>DAVID ESTADOS UNIDOS</t>
  </si>
  <si>
    <t>DAVID COLOMBIA</t>
  </si>
  <si>
    <t>EL TAIER DDB CENTRO TRIBAL WW COSTA RICA</t>
  </si>
  <si>
    <t>GREY BRASIL</t>
  </si>
  <si>
    <t>GUT ESTADOS UNIDOS</t>
  </si>
  <si>
    <t>GUT BRASIL</t>
  </si>
  <si>
    <t>HAVAS BRASIL</t>
  </si>
  <si>
    <t>Integrated MÉXICO</t>
  </si>
  <si>
    <t>Integrated ESTADOS UNIDOS</t>
  </si>
  <si>
    <t>ISLA REPÚBLICA MÉXICO</t>
  </si>
  <si>
    <t>ISLA REPÚBLICA BRASIL</t>
  </si>
  <si>
    <t>ISLA REPÚBLICA ARGENTINA</t>
  </si>
  <si>
    <t>LEO BURNETT COLOMBIA</t>
  </si>
  <si>
    <t>LEO BURNETT ESTADOS UNIDOS</t>
  </si>
  <si>
    <t>LEO BURNETT MÉXICO</t>
  </si>
  <si>
    <t>LLYC MÉXICO</t>
  </si>
  <si>
    <t>LLYC ESPAÑA</t>
  </si>
  <si>
    <t>MARURI ARGENTINA</t>
  </si>
  <si>
    <t>MARURI BRASIL</t>
  </si>
  <si>
    <t>MARURI ECUADOR</t>
  </si>
  <si>
    <t>MRM BRASIL</t>
  </si>
  <si>
    <t>MRM ESTADOS UNIDOS</t>
  </si>
  <si>
    <t>OGILVY ESTADOS UNIDOS</t>
  </si>
  <si>
    <t>PR ESTADOS UNIDOS</t>
  </si>
  <si>
    <t>PR BRASIL</t>
  </si>
  <si>
    <t>Publicis PERÚ</t>
  </si>
  <si>
    <t>PUBLICIS ARGENTINA</t>
  </si>
  <si>
    <t>STARCOM COLOMBIA</t>
  </si>
  <si>
    <t>STARCOM ESTADOS UNIDOS</t>
  </si>
  <si>
    <t>THE YOUTH BRASIL</t>
  </si>
  <si>
    <t>THE YOUTH ESTADOS UNIDOS</t>
  </si>
  <si>
    <t>VML BRASIL</t>
  </si>
  <si>
    <t>VML ESPAÑA</t>
  </si>
  <si>
    <t>VML ESTADOS UNIDOS</t>
  </si>
  <si>
    <t>VML PERÚ</t>
  </si>
  <si>
    <t>VOLKSWAGEN ECUADOR</t>
  </si>
  <si>
    <t>VOLKSWAGEN CHILE</t>
  </si>
  <si>
    <t>WIEDEN+KENNEDY BRASIL</t>
  </si>
  <si>
    <t>WIEDEN+KENNEDY ESTADOS UNIDOS</t>
  </si>
  <si>
    <t>DDB</t>
  </si>
  <si>
    <t>Capa is not Capa</t>
  </si>
  <si>
    <t>El Observador</t>
  </si>
  <si>
    <t>Leyendas</t>
  </si>
  <si>
    <t>Palacio de la Música</t>
  </si>
  <si>
    <t>FROM</t>
  </si>
  <si>
    <t>Bailan Rochas y Chetas - Nene Malo</t>
  </si>
  <si>
    <t>Hyundai</t>
  </si>
  <si>
    <t>Fair Promo</t>
  </si>
  <si>
    <t>PedidosYa</t>
  </si>
  <si>
    <t>Me gustas tu - Manu Chao</t>
  </si>
  <si>
    <t>Radios no originales</t>
  </si>
  <si>
    <t>Real/Fake Out Of Home</t>
  </si>
  <si>
    <t>The Uncrashable Tucson</t>
  </si>
  <si>
    <t>Havas</t>
  </si>
  <si>
    <t>¿Qué haces acá?</t>
  </si>
  <si>
    <t>CCU</t>
  </si>
  <si>
    <t xml:space="preserve">Canal 12
</t>
  </si>
  <si>
    <t>Loterías y Quinielas del Uruguay</t>
  </si>
  <si>
    <t>Nativa sin iva</t>
  </si>
  <si>
    <t>Pilsen vs Quilmes</t>
  </si>
  <si>
    <t>FNC</t>
  </si>
  <si>
    <t>Podés comprarte un Canal de TV</t>
  </si>
  <si>
    <t>Podés comprarte un medio.</t>
  </si>
  <si>
    <t>Podés comprarte un portal de noticias</t>
  </si>
  <si>
    <t xml:space="preserve">Canal 4
</t>
  </si>
  <si>
    <t>Banca</t>
  </si>
  <si>
    <t>Carnicería</t>
  </si>
  <si>
    <t>La más fría del verano</t>
  </si>
  <si>
    <t>Se te puede pasar</t>
  </si>
  <si>
    <t>Aldeas Infantiles</t>
  </si>
  <si>
    <t>Viernes Sagrado -Peñarol</t>
  </si>
  <si>
    <t>El País</t>
  </si>
  <si>
    <t>Acuerdo País</t>
  </si>
  <si>
    <t>Chaleco Vs Sin Chaleco</t>
  </si>
  <si>
    <t>Banca de Quinielas</t>
  </si>
  <si>
    <t>La Máquina del Tiempo</t>
  </si>
  <si>
    <t>Tienda Inglesa</t>
  </si>
  <si>
    <t>Paramount  NS NOW</t>
  </si>
  <si>
    <t>Nuevo Siglo</t>
  </si>
  <si>
    <t>Noticias Invisibles</t>
  </si>
  <si>
    <t>FUPIER</t>
  </si>
  <si>
    <t>Obvious  Password</t>
  </si>
  <si>
    <t>Perifoneo</t>
  </si>
  <si>
    <t>Banco de Seguros del Uruguay</t>
  </si>
  <si>
    <t>Todos Somos Sub20</t>
  </si>
  <si>
    <t>Wildfi</t>
  </si>
  <si>
    <t>Casilla sin retorno</t>
  </si>
  <si>
    <t>El retorno</t>
  </si>
  <si>
    <t>La Verdad</t>
  </si>
  <si>
    <t>5. Desachate (Uruguay)</t>
  </si>
  <si>
    <t>DDB URUGUAY</t>
  </si>
  <si>
    <t>VML URUGUAY</t>
  </si>
  <si>
    <t>VML COLOMBIA</t>
  </si>
  <si>
    <t>TOP 10 MEJORES AGENCIAS POR PAÍS</t>
  </si>
  <si>
    <t>CONDUCTORAS GOGIRL S.A.S</t>
  </si>
  <si>
    <t>PUBLIFYER ECUADOR</t>
  </si>
  <si>
    <t>PREMIO</t>
  </si>
  <si>
    <t>LOCAL</t>
  </si>
  <si>
    <t>FCB ESTADOS UNIDOS</t>
  </si>
  <si>
    <t>FCB</t>
  </si>
  <si>
    <t>BBDO ESTADOS UNIDOS</t>
  </si>
  <si>
    <t>Film Craft</t>
  </si>
  <si>
    <t>TBWA</t>
  </si>
  <si>
    <t>TBWA ESTADOS UNIDOS</t>
  </si>
  <si>
    <t>Havas URUGUAY</t>
  </si>
  <si>
    <t>MRM ESPAÑA</t>
  </si>
  <si>
    <t>Agencia Nro 3</t>
  </si>
  <si>
    <t>LOS QUE NO LLEGARON</t>
  </si>
  <si>
    <t>Argentinacine</t>
  </si>
  <si>
    <t>COMIDA REAL PARA FAMILIAS REALES</t>
  </si>
  <si>
    <t>EUROPIBES</t>
  </si>
  <si>
    <t>IPA</t>
  </si>
  <si>
    <t>MISSED CELEBRATIONS</t>
  </si>
  <si>
    <t>NAVIDAD</t>
  </si>
  <si>
    <t>SHELL BOX</t>
  </si>
  <si>
    <t>SOBREMESA</t>
  </si>
  <si>
    <t>SOCCER</t>
  </si>
  <si>
    <t>UNIDAS PARA UNIR</t>
  </si>
  <si>
    <t>Bamba Music</t>
  </si>
  <si>
    <t>CALLCENTER</t>
  </si>
  <si>
    <t>BBDO Argentina</t>
  </si>
  <si>
    <t>EL COLOR DE LA GRANDEZA</t>
  </si>
  <si>
    <t>EL COLOR DE LA GRANDEZA - BC</t>
  </si>
  <si>
    <t>FESTEJÁ LA PRIMAVERA SOLA</t>
  </si>
  <si>
    <t>IDOLAS DEL FUTURO</t>
  </si>
  <si>
    <t>LA VOZ DE ELA</t>
  </si>
  <si>
    <t>MODO DISCRETO</t>
  </si>
  <si>
    <t>MODO DISCRETO - AUTO</t>
  </si>
  <si>
    <t>PLACER SOSTENIDO</t>
  </si>
  <si>
    <t>Bitt</t>
  </si>
  <si>
    <t>DEJATE LLEVAR MARIA BECERRA</t>
  </si>
  <si>
    <t>David Buenos Aires</t>
  </si>
  <si>
    <t>MISSION: WHOPPER</t>
  </si>
  <si>
    <t>NUESTRO TIPO DE FIESTA</t>
  </si>
  <si>
    <t>PARTE DE LA FAMILIA, PARTE DE LA LEY</t>
  </si>
  <si>
    <t>Dentsu Creative Argentina</t>
  </si>
  <si>
    <t>SCROLLING THERAPY</t>
  </si>
  <si>
    <t>Digitas Buenos Aires</t>
  </si>
  <si>
    <t>MOSTRALES QUE ESTÁS READY</t>
  </si>
  <si>
    <t>Don Buenos Aires</t>
  </si>
  <si>
    <t>ARBITROS</t>
  </si>
  <si>
    <t>MAÑAS</t>
  </si>
  <si>
    <t>MAÑAS - CAJONERA</t>
  </si>
  <si>
    <t>MAÑAS - TOSTADORA</t>
  </si>
  <si>
    <t>TE SIMPLIPHILCAN LA VIDA</t>
  </si>
  <si>
    <t>DraftLine Bue</t>
  </si>
  <si>
    <t>BRAHMA SESSIONS</t>
  </si>
  <si>
    <t>COINCIDENCIAS</t>
  </si>
  <si>
    <t>COINCIDENCIAS CAMPEÓN</t>
  </si>
  <si>
    <t>LA ÚLTIMA COINCIDENCIA</t>
  </si>
  <si>
    <t>LANZAMIENTO GAUCHADA</t>
  </si>
  <si>
    <t>LATAS COINCIDENCIAS CAMPEÓN</t>
  </si>
  <si>
    <t>NAHUELITO</t>
  </si>
  <si>
    <t>PATAGONIA NUESTRA</t>
  </si>
  <si>
    <t>SEGUNDA QUINCENA</t>
  </si>
  <si>
    <t>SON OTROS TIEMPOS</t>
  </si>
  <si>
    <t>VARMAN</t>
  </si>
  <si>
    <t>ALMA</t>
  </si>
  <si>
    <t>BEER SWAP</t>
  </si>
  <si>
    <t>CHRISTMAS ALWAYS FINDS ITS WAY</t>
  </si>
  <si>
    <t>EL DÍA POSTERGADO</t>
  </si>
  <si>
    <t>EL ORIGEN DE LA RESACA</t>
  </si>
  <si>
    <t>INCLUSIÓN ARTIFICIAL</t>
  </si>
  <si>
    <t>Grey Argentina / Imagine Entertainment</t>
  </si>
  <si>
    <t>Gut Buenos Aires</t>
  </si>
  <si>
    <t>AHORA MIRANOS JUGAR</t>
  </si>
  <si>
    <t>CRICK/ CRACK</t>
  </si>
  <si>
    <t>HAY QUE ALENTARTE SELECCIÓN</t>
  </si>
  <si>
    <t>IAI</t>
  </si>
  <si>
    <t>LA GORRA DE BIZARRAP</t>
  </si>
  <si>
    <t>LA PROBABILIDAD ARTOIS</t>
  </si>
  <si>
    <t>MAKE IT RAIN</t>
  </si>
  <si>
    <t>MI PAÍS</t>
  </si>
  <si>
    <t>NOBLEX BRAND</t>
  </si>
  <si>
    <t>PREMIO INVERTIDO</t>
  </si>
  <si>
    <t>PROMO PAGA DIOS</t>
  </si>
  <si>
    <t>SHIPPING ROYALE</t>
  </si>
  <si>
    <t>TALLES</t>
  </si>
  <si>
    <t>EL DELIVERY DE LA COPA</t>
  </si>
  <si>
    <t>MI PEDIDO ES</t>
  </si>
  <si>
    <t>EL GERENTE</t>
  </si>
  <si>
    <t>Hoy by Havas</t>
  </si>
  <si>
    <t>CLÓSETS DECONSTRUIDOS</t>
  </si>
  <si>
    <t>ESCUDO CONTRA EL CÁNCER</t>
  </si>
  <si>
    <t>HIMNO POR LA INCLUSIÓN</t>
  </si>
  <si>
    <t>Huinca Cine</t>
  </si>
  <si>
    <t>PARRILLEROS</t>
  </si>
  <si>
    <t>BREAK UP</t>
  </si>
  <si>
    <t>MESSIRVE</t>
  </si>
  <si>
    <t>La Casa de Al Lado</t>
  </si>
  <si>
    <t>BUSQUEDAS POR AMOR</t>
  </si>
  <si>
    <t>DESCARTABLE</t>
  </si>
  <si>
    <t>La Comunidad</t>
  </si>
  <si>
    <t>CONCIERTO PARA LAS ALMAS</t>
  </si>
  <si>
    <t>La Doble</t>
  </si>
  <si>
    <t>EL CANTO D PACIFICO</t>
  </si>
  <si>
    <t>Landia</t>
  </si>
  <si>
    <t>BUFFET</t>
  </si>
  <si>
    <t>JUNTA DE ACCIONISTAS</t>
  </si>
  <si>
    <t>LETTER TO ROSIE</t>
  </si>
  <si>
    <t>MIRAR MEJOR</t>
  </si>
  <si>
    <t>PRELUDE TO NEW YORK</t>
  </si>
  <si>
    <t>SIN GATO</t>
  </si>
  <si>
    <t>THE SHOWDOWN: FULLY LOADED</t>
  </si>
  <si>
    <t>Liebre</t>
  </si>
  <si>
    <t>VIDEO A BORDO</t>
  </si>
  <si>
    <t>Mama Hungara</t>
  </si>
  <si>
    <t>CALL CENTER / UBER / RESTAURANTE</t>
  </si>
  <si>
    <t>Media Monks</t>
  </si>
  <si>
    <t>42K STORE</t>
  </si>
  <si>
    <t>ACABEMOS JUNTOS</t>
  </si>
  <si>
    <t>AUTOSATISFACCION</t>
  </si>
  <si>
    <t>MEMERABILIA</t>
  </si>
  <si>
    <t>OBELISCO</t>
  </si>
  <si>
    <t>SEGUNDO FRANCIA</t>
  </si>
  <si>
    <t>Mercado McCann</t>
  </si>
  <si>
    <t>AFORTUNADOS EN EL AMOR</t>
  </si>
  <si>
    <t>ALMACENAVE</t>
  </si>
  <si>
    <t>ALMACENAVE / AMOR A PRIMERA OBRA / EL SUEÑO DEL GAMER</t>
  </si>
  <si>
    <t>SALAMES</t>
  </si>
  <si>
    <t>TOMÁS SCHNEIDER</t>
  </si>
  <si>
    <t>Mutato Buenos Aires</t>
  </si>
  <si>
    <t>UBER</t>
  </si>
  <si>
    <t>Niña</t>
  </si>
  <si>
    <t>EL DESAFÍO DEL LOCUTOR</t>
  </si>
  <si>
    <t>NUEVA IDENTIDAD VISUAL</t>
  </si>
  <si>
    <t>SÍ, LLEGA</t>
  </si>
  <si>
    <t>TODOS AL OBELISCO</t>
  </si>
  <si>
    <t>Ogilvy &amp; Mather</t>
  </si>
  <si>
    <t>INTELIGENCIA ARGENTINA</t>
  </si>
  <si>
    <t>VERDURAS</t>
  </si>
  <si>
    <t>Papamusic</t>
  </si>
  <si>
    <t>AMOR A PRIMERA OBRA</t>
  </si>
  <si>
    <t>DOORDASH WORKERS LAMENT</t>
  </si>
  <si>
    <t>Poster</t>
  </si>
  <si>
    <t>MORFEO - WOS</t>
  </si>
  <si>
    <t>Primo</t>
  </si>
  <si>
    <t>CLASSICOS</t>
  </si>
  <si>
    <t>EL AROMA DE LA CONCIENCIA</t>
  </si>
  <si>
    <t>ENJOY THE SILENCE</t>
  </si>
  <si>
    <t>IMPOSIBLE</t>
  </si>
  <si>
    <t>NO SOY ETERNO</t>
  </si>
  <si>
    <t>THE WEIGHT OF THE JERSEY</t>
  </si>
  <si>
    <t>HERITAGE</t>
  </si>
  <si>
    <t>THE MOST WONDERFUL TIME OF THE YEAR</t>
  </si>
  <si>
    <t>RINGO</t>
  </si>
  <si>
    <t>GENDERLESS SEARCH</t>
  </si>
  <si>
    <t>THE OFFICE CLEANERS</t>
  </si>
  <si>
    <t>OTRA NOCHE EN LA OFICINA</t>
  </si>
  <si>
    <t>Rebolucion</t>
  </si>
  <si>
    <t>BIZAPOP</t>
  </si>
  <si>
    <t>FALLAR ES DE VALIENTES</t>
  </si>
  <si>
    <t>TENÉS GALICIA</t>
  </si>
  <si>
    <t>Super</t>
  </si>
  <si>
    <t>CÓRDOBA X JS</t>
  </si>
  <si>
    <t>The Juju</t>
  </si>
  <si>
    <t>DEJATE LLEVAR</t>
  </si>
  <si>
    <t>EL NUEVO CLÁSICO</t>
  </si>
  <si>
    <t>Vendaval</t>
  </si>
  <si>
    <t>LLAMADOS ELECTORALES</t>
  </si>
  <si>
    <t>LOGROS</t>
  </si>
  <si>
    <t>MEDALLAS EFÍMERAS</t>
  </si>
  <si>
    <t>NO ESTAMOS EN CAMPAÑA, ESTAMOS EN CAMPAGNOLA</t>
  </si>
  <si>
    <t>EL BULTO DE LA ESTATUA</t>
  </si>
  <si>
    <t>DANGER KIDS</t>
  </si>
  <si>
    <t>MICROCORTES</t>
  </si>
  <si>
    <t>BILLBOARD LABEL</t>
  </si>
  <si>
    <t>TIMBRAZO ELECTORAL</t>
  </si>
  <si>
    <t>Voltage Buenos Aires</t>
  </si>
  <si>
    <t>ESPEJITO</t>
  </si>
  <si>
    <t>GRANIZO</t>
  </si>
  <si>
    <t>MICRO-DRAMAS</t>
  </si>
  <si>
    <t>Wunderman Thompson</t>
  </si>
  <si>
    <t>ANTI-LAG SQUAD</t>
  </si>
  <si>
    <t>FACES OF THE FUTURE</t>
  </si>
  <si>
    <t>HOMELESS SWIFTIE</t>
  </si>
  <si>
    <t>ROSALÍA BY COCA</t>
  </si>
  <si>
    <t>SHARENTING</t>
  </si>
  <si>
    <t>STORIES</t>
  </si>
  <si>
    <t>Bitt ARGENTINA</t>
  </si>
  <si>
    <t>Dentsu Creative</t>
  </si>
  <si>
    <t>Grey</t>
  </si>
  <si>
    <t>Gut</t>
  </si>
  <si>
    <t>Voltage</t>
  </si>
  <si>
    <t>6. Diente (Argentina)</t>
  </si>
  <si>
    <t>78</t>
  </si>
  <si>
    <t>Betclic "Taxes"</t>
  </si>
  <si>
    <t>PORTUGAL</t>
  </si>
  <si>
    <t>Greenroofs</t>
  </si>
  <si>
    <t>ACNE</t>
  </si>
  <si>
    <t>"Eles"</t>
  </si>
  <si>
    <t>Adagietto</t>
  </si>
  <si>
    <t>A Notinha dos Avós</t>
  </si>
  <si>
    <t>Bar Ogilvy Portugal</t>
  </si>
  <si>
    <t>Powered by AI</t>
  </si>
  <si>
    <t>THE ENDANGERED TYPEFACE</t>
  </si>
  <si>
    <t>bastarda</t>
  </si>
  <si>
    <t>Cult of Pita</t>
  </si>
  <si>
    <t>Na casa dos 18</t>
  </si>
  <si>
    <t>BBDO / TBWA</t>
  </si>
  <si>
    <t>Camuflury</t>
  </si>
  <si>
    <t>CBO Chicken Bacon Officer</t>
  </si>
  <si>
    <t>Surfries</t>
  </si>
  <si>
    <t>Tu Mereces Mac</t>
  </si>
  <si>
    <t>Bombom</t>
  </si>
  <si>
    <t>ALDI x Skoola x Uma Música de Natal Diferente</t>
  </si>
  <si>
    <t>Bürocratik</t>
  </si>
  <si>
    <t>Grabandgo.pt</t>
  </si>
  <si>
    <t>Kozowood.com</t>
  </si>
  <si>
    <t>Casper Films</t>
  </si>
  <si>
    <t>Estrada - Pedro Máfama</t>
  </si>
  <si>
    <t>Clube Recriativo</t>
  </si>
  <si>
    <t>The Ultimate Test of Time</t>
  </si>
  <si>
    <t>Coming Soon</t>
  </si>
  <si>
    <t>Surfing Through the Odds</t>
  </si>
  <si>
    <t>COMON</t>
  </si>
  <si>
    <t>Unhappy Hour MUSA</t>
  </si>
  <si>
    <t>Deadinbeirute</t>
  </si>
  <si>
    <t>CABRITA WINES</t>
  </si>
  <si>
    <t>GOAT</t>
  </si>
  <si>
    <t>THE DISPATCHER</t>
  </si>
  <si>
    <t>UNWANTED</t>
  </si>
  <si>
    <t>Dialogue</t>
  </si>
  <si>
    <t>ROVR</t>
  </si>
  <si>
    <t>DJ</t>
  </si>
  <si>
    <t>O clube do 7</t>
  </si>
  <si>
    <t>Drummer, unidade criativa Lift</t>
  </si>
  <si>
    <t>Homeless Entrepreneur</t>
  </si>
  <si>
    <t>Duall®Studio</t>
  </si>
  <si>
    <t>3CoreSec</t>
  </si>
  <si>
    <t>BestSports</t>
  </si>
  <si>
    <t>Betclic Art Dunk</t>
  </si>
  <si>
    <t>Literary Tours - Visit Portugal</t>
  </si>
  <si>
    <t>Freelance</t>
  </si>
  <si>
    <t>Moullinex △ GPU Panic - Blasphemy</t>
  </si>
  <si>
    <t>Fuel</t>
  </si>
  <si>
    <t>Enfeites Esquecidos</t>
  </si>
  <si>
    <t>Receita do Ano</t>
  </si>
  <si>
    <t>Vito, dá-me a tua camisola</t>
  </si>
  <si>
    <t>Funnyhow</t>
  </si>
  <si>
    <t>APONTA PARA CIMA</t>
  </si>
  <si>
    <t>ART DUNK</t>
  </si>
  <si>
    <t>SANDX</t>
  </si>
  <si>
    <t>Graficalismo</t>
  </si>
  <si>
    <t>Ciclopes - Bike Riders Achata Colinas</t>
  </si>
  <si>
    <t>Iminente Takeover</t>
  </si>
  <si>
    <t>Saladas A-gosto</t>
  </si>
  <si>
    <t>Graficalismo e  Atlantic NY</t>
  </si>
  <si>
    <t>GENERATION PROXIMA</t>
  </si>
  <si>
    <t>Maison Pixel - The streaming undies</t>
  </si>
  <si>
    <t>Graficalismo Studio</t>
  </si>
  <si>
    <t>Portugal - COP'28</t>
  </si>
  <si>
    <t>Guel, Produções Audiovisuais unipessoal</t>
  </si>
  <si>
    <t>FPF - O Primeiro de muitas.</t>
  </si>
  <si>
    <t>Orquestra Sinfonica Juvenil</t>
  </si>
  <si>
    <t>Porsche - The Hunter and the prey.</t>
  </si>
  <si>
    <t>Havas Portugal</t>
  </si>
  <si>
    <t>Amnistia Internacional - Look for Freedom</t>
  </si>
  <si>
    <t>EDP Backwash - A loja dos objetos que ninguém quer</t>
  </si>
  <si>
    <t>NOS Guinness</t>
  </si>
  <si>
    <t>Huse Innovation, Lda</t>
  </si>
  <si>
    <t>Egas Moniz School of Health &amp; Science</t>
  </si>
  <si>
    <t>ilhas studio</t>
  </si>
  <si>
    <t>Fuso &amp; Fuso Insular video art festival</t>
  </si>
  <si>
    <t>José Mendes</t>
  </si>
  <si>
    <t>Arquipélago</t>
  </si>
  <si>
    <t>JUDAS</t>
  </si>
  <si>
    <t>Fail</t>
  </si>
  <si>
    <t>Liga das Ligas</t>
  </si>
  <si>
    <t>Madrasta</t>
  </si>
  <si>
    <t>Perspectivas do Cinema Português</t>
  </si>
  <si>
    <t>Krypton</t>
  </si>
  <si>
    <t>EDP Earth</t>
  </si>
  <si>
    <t>Label</t>
  </si>
  <si>
    <t>Revigrés_Evento CC</t>
  </si>
  <si>
    <t>Revigrés_Livro Cromática</t>
  </si>
  <si>
    <t>Leo Burnett Lisboa</t>
  </si>
  <si>
    <t>Treat Yourself</t>
  </si>
  <si>
    <t>Les Beaux</t>
  </si>
  <si>
    <t>Axel Arigato "An Ode to Craftsmanship.⁠"</t>
  </si>
  <si>
    <t>MarkaBranka</t>
  </si>
  <si>
    <t>CARNAVAL NA PRAÇA 2024 - Mostra a tua careta</t>
  </si>
  <si>
    <t>Mccann</t>
  </si>
  <si>
    <t>1ª Colheita: Infinite Zoom Drawing</t>
  </si>
  <si>
    <t>Liga Portuguesa Contra a Sida - Veste-te bem. Porque sabes onde vai acabar a noite.</t>
  </si>
  <si>
    <t>Ministério Dos Filmes</t>
  </si>
  <si>
    <t>Dá espaço à partilha</t>
  </si>
  <si>
    <t>Dança dos Dias</t>
  </si>
  <si>
    <t>More Maria</t>
  </si>
  <si>
    <t>Millennium BCP - "Território VI"</t>
  </si>
  <si>
    <t>Netflix - "Rabo de Peixe - Todas as Razões"</t>
  </si>
  <si>
    <t>NOS - "A Troca"</t>
  </si>
  <si>
    <t>Mustard</t>
  </si>
  <si>
    <t>Um Beirão de Sorte</t>
  </si>
  <si>
    <t>Mute Sound Design</t>
  </si>
  <si>
    <t>Liga Betclic</t>
  </si>
  <si>
    <t>Núcleo Audio</t>
  </si>
  <si>
    <t>Aldi - O Natal somos nós</t>
  </si>
  <si>
    <t>BETCLIC - Ninguém está acima de ninguém</t>
  </si>
  <si>
    <t>EDP - Wonderful World</t>
  </si>
  <si>
    <t>Star Channel - A Brillant Change</t>
  </si>
  <si>
    <t>Vodafone - Nunca é tarde para ouvires o teu coração</t>
  </si>
  <si>
    <t>Paulo Mariano</t>
  </si>
  <si>
    <t>All_About_Francis</t>
  </si>
  <si>
    <t>Playground Production Company</t>
  </si>
  <si>
    <t>Betclic 'Ninguém está acima de ninguém'</t>
  </si>
  <si>
    <t>Wells 'Fica Bem Contigo'</t>
  </si>
  <si>
    <t>Poets &amp; Painters</t>
  </si>
  <si>
    <t>Cosmogonia da Identidade</t>
  </si>
  <si>
    <t>RitaRivotti®</t>
  </si>
  <si>
    <t>ALEGRETE</t>
  </si>
  <si>
    <t>Silvadesigners</t>
  </si>
  <si>
    <t>CCP - Folha em Branco 2023 - 25 anos</t>
  </si>
  <si>
    <t>PORTICO 5, by Vanguard Properties</t>
  </si>
  <si>
    <t>Solid Dogma - Branding and Design Unit</t>
  </si>
  <si>
    <t>EDP Art Reef</t>
  </si>
  <si>
    <t>Stream and Tough Guy</t>
  </si>
  <si>
    <t>A billboard somewhere</t>
  </si>
  <si>
    <t>É meio caminho andado</t>
  </si>
  <si>
    <t>Entra para a história</t>
  </si>
  <si>
    <t>Lá</t>
  </si>
  <si>
    <t>Lá - Dina</t>
  </si>
  <si>
    <t>Lá - Quim Barreiros</t>
  </si>
  <si>
    <t>Outdoors de cá</t>
  </si>
  <si>
    <t>Quando for grande quero ser contabilista</t>
  </si>
  <si>
    <t>Studio Andrew Howard</t>
  </si>
  <si>
    <t>Siza 90 Anos/Years</t>
  </si>
  <si>
    <t>Studio Eduardo Aires</t>
  </si>
  <si>
    <t>Backstage</t>
  </si>
  <si>
    <t>Pires &amp; Turner</t>
  </si>
  <si>
    <t>República Portuguesa</t>
  </si>
  <si>
    <t>Vicente Gajardo</t>
  </si>
  <si>
    <t>The Hotel</t>
  </si>
  <si>
    <t>Bom Malandro — Symmington Family Estates</t>
  </si>
  <si>
    <t>The Walt Disney Company Portugal (in-house studio)</t>
  </si>
  <si>
    <t>CASTING AVATARES</t>
  </si>
  <si>
    <t>This is Pacifica</t>
  </si>
  <si>
    <t>Best Youth  - Everywhen</t>
  </si>
  <si>
    <t>daMaia Publisher</t>
  </si>
  <si>
    <t>Google First 25 Years</t>
  </si>
  <si>
    <t>GREENROOFS ®</t>
  </si>
  <si>
    <t>Uzina</t>
  </si>
  <si>
    <t>A estante dos 75.800€</t>
  </si>
  <si>
    <t>O nosso design é para todos</t>
  </si>
  <si>
    <t>VML Portugal</t>
  </si>
  <si>
    <t>A Dança dos Dias</t>
  </si>
  <si>
    <t>Bruno Candé</t>
  </si>
  <si>
    <t>Carta Branca</t>
  </si>
  <si>
    <t>Faz o que pode</t>
  </si>
  <si>
    <t>Não fica bem</t>
  </si>
  <si>
    <t>Ouve o teu coração</t>
  </si>
  <si>
    <t>Pais da Música Clássica</t>
  </si>
  <si>
    <t>UEFA Women's Competition</t>
  </si>
  <si>
    <t>Will Creative</t>
  </si>
  <si>
    <t>Escape Room - Super Bock</t>
  </si>
  <si>
    <t>Wonder\Why</t>
  </si>
  <si>
    <t>Bom Malandro</t>
  </si>
  <si>
    <t>WYcreative</t>
  </si>
  <si>
    <t>Fireworks</t>
  </si>
  <si>
    <t>The Digital Folheto</t>
  </si>
  <si>
    <t>The Dream Team</t>
  </si>
  <si>
    <t>Bar Ogilvy</t>
  </si>
  <si>
    <t>8. Festival CCP (Portugal)</t>
  </si>
  <si>
    <t>Iconoclast</t>
  </si>
  <si>
    <t>Ladoble México</t>
  </si>
  <si>
    <t>El Canto D El Pacífico</t>
  </si>
  <si>
    <t>Oriental Films</t>
  </si>
  <si>
    <t>¿A qué te sabe Pepsi Black?</t>
  </si>
  <si>
    <t>Primo content</t>
  </si>
  <si>
    <t>El aire es de los que sueñan</t>
  </si>
  <si>
    <t>La Chingada</t>
  </si>
  <si>
    <t>Nuestro Espiritu</t>
  </si>
  <si>
    <t>THE MAESTROS</t>
  </si>
  <si>
    <t>13 Cielos</t>
  </si>
  <si>
    <t>PEPSICO</t>
  </si>
  <si>
    <t>NBA</t>
  </si>
  <si>
    <t>Total PORTUGAL</t>
  </si>
  <si>
    <t>GRAND PRIX</t>
  </si>
  <si>
    <t>ORO LOCAL</t>
  </si>
  <si>
    <t>PLATA LOCAL</t>
  </si>
  <si>
    <t>BRONCE LOCAL</t>
  </si>
  <si>
    <t>GRAND SLAM</t>
  </si>
  <si>
    <t>ORO FIAP</t>
  </si>
  <si>
    <t>PLATA FIAP</t>
  </si>
  <si>
    <t>BRONCE FIAP</t>
  </si>
  <si>
    <t>SHORTLIST FIAP</t>
  </si>
  <si>
    <t>GRAND PRIX CANNES</t>
  </si>
  <si>
    <t>TITANIUM G.P CANNES</t>
  </si>
  <si>
    <t>TITANIUM LION CANNES</t>
  </si>
  <si>
    <t>ORO CANNES</t>
  </si>
  <si>
    <t>PLATA CANNES</t>
  </si>
  <si>
    <t>BRONCE CANNES</t>
  </si>
  <si>
    <t>TOTAL PUNTAJE</t>
  </si>
  <si>
    <t>Be Happy</t>
  </si>
  <si>
    <t>Simple HotPack</t>
  </si>
  <si>
    <t>FVF</t>
  </si>
  <si>
    <t>Mano tengo fe</t>
  </si>
  <si>
    <t>Imclusion</t>
  </si>
  <si>
    <t>Proyecto Imclusion</t>
  </si>
  <si>
    <t>Modo Caracas</t>
  </si>
  <si>
    <t>Mi Modo de vivir la Magia</t>
  </si>
  <si>
    <t>Mural ecológico mayonesa Kraft en Maracaibo</t>
  </si>
  <si>
    <t>Mutato by Thompson</t>
  </si>
  <si>
    <t>Vatel - Despierta el sabir del béisbol 2023</t>
  </si>
  <si>
    <t>Pánico-Farmacia SAS</t>
  </si>
  <si>
    <t>Robin Agency</t>
  </si>
  <si>
    <t>Las Mujeres si toman whisky</t>
  </si>
  <si>
    <t>Night Walkers</t>
  </si>
  <si>
    <t>Tips Imagen y Comunicación</t>
  </si>
  <si>
    <t>Distrovit</t>
  </si>
  <si>
    <t>Zea BBDO/Make Me Grow / Casillero Internacional</t>
  </si>
  <si>
    <t>Casilleros Internacionales ZOOM</t>
  </si>
  <si>
    <t>Diablitos/Agencia Parallel</t>
  </si>
  <si>
    <t>Día de los inocentes</t>
  </si>
  <si>
    <t>Hotcast para untar</t>
  </si>
  <si>
    <t>La Web Figital Agency</t>
  </si>
  <si>
    <t>Con Polar Todas las noches son buenas. Polar Pilsen</t>
  </si>
  <si>
    <t>Juan Carlos Martínez</t>
  </si>
  <si>
    <t>Qué bien estar contigo. Farmatodo</t>
  </si>
  <si>
    <t>LA WEB</t>
  </si>
  <si>
    <t>Publicis VENEZUELA</t>
  </si>
  <si>
    <t>Starcom VENEZUELA</t>
  </si>
  <si>
    <t>19. CIMA Venezuela</t>
  </si>
  <si>
    <t>TOTALES</t>
  </si>
  <si>
    <t>LISTADO AGENCIAS ALFABETICAMENTE</t>
  </si>
  <si>
    <t>Este reporte muestra los resultados de los ganadores de los premios Locales, Cannes Lions 2024, FIAP 2024 organizados en diferentes categorías. Las tablas dinámicas permiten analizar estos datos de forma más detallada y flexible.</t>
  </si>
  <si>
    <r>
      <t>a.</t>
    </r>
    <r>
      <rPr>
        <sz val="7"/>
        <color rgb="FF000000"/>
        <rFont val="Times New Roman"/>
        <family val="1"/>
      </rPr>
      <t xml:space="preserve">      </t>
    </r>
    <r>
      <rPr>
        <sz val="11"/>
        <color rgb="FF000000"/>
        <rFont val="Calibri"/>
        <family val="2"/>
      </rPr>
      <t>TOP 10 MEJORES AGENCIAS</t>
    </r>
  </si>
  <si>
    <r>
      <t>b.</t>
    </r>
    <r>
      <rPr>
        <sz val="7"/>
        <color rgb="FF000000"/>
        <rFont val="Times New Roman"/>
        <family val="1"/>
      </rPr>
      <t xml:space="preserve">      </t>
    </r>
    <r>
      <rPr>
        <sz val="11"/>
        <color rgb="FF000000"/>
        <rFont val="Calibri"/>
        <family val="2"/>
      </rPr>
      <t>TOP 10 MEJORES AGENCIAS POR PAÍS</t>
    </r>
  </si>
  <si>
    <r>
      <t>c.</t>
    </r>
    <r>
      <rPr>
        <sz val="7"/>
        <color rgb="FF000000"/>
        <rFont val="Times New Roman"/>
        <family val="1"/>
      </rPr>
      <t xml:space="preserve">      </t>
    </r>
    <r>
      <rPr>
        <sz val="11"/>
        <color rgb="FF000000"/>
        <rFont val="Calibri"/>
        <family val="2"/>
      </rPr>
      <t>TOP 10 MEJORES PAÍSES</t>
    </r>
  </si>
  <si>
    <r>
      <t>d.</t>
    </r>
    <r>
      <rPr>
        <sz val="7"/>
        <color rgb="FF000000"/>
        <rFont val="Times New Roman"/>
        <family val="1"/>
      </rPr>
      <t xml:space="preserve">      </t>
    </r>
    <r>
      <rPr>
        <sz val="11"/>
        <color rgb="FF000000"/>
        <rFont val="Calibri"/>
        <family val="2"/>
      </rPr>
      <t>TOP 3 MEJORES AGENCIAS POR PAÍS</t>
    </r>
  </si>
  <si>
    <r>
      <t xml:space="preserve">Además, hay una herramienta llamada </t>
    </r>
    <r>
      <rPr>
        <b/>
        <sz val="11"/>
        <color rgb="FF000000"/>
        <rFont val="Calibri"/>
        <family val="2"/>
      </rPr>
      <t>segmentación de datos</t>
    </r>
    <r>
      <rPr>
        <sz val="11"/>
        <color rgb="FF000000"/>
        <rFont val="Calibri"/>
        <family val="2"/>
      </rPr>
      <t xml:space="preserve"> que te permite </t>
    </r>
    <r>
      <rPr>
        <b/>
        <sz val="11"/>
        <color rgb="FF000000"/>
        <rFont val="Calibri"/>
        <family val="2"/>
      </rPr>
      <t>filtrar</t>
    </r>
    <r>
      <rPr>
        <sz val="11"/>
        <color rgb="FF000000"/>
        <rFont val="Calibri"/>
        <family val="2"/>
      </rPr>
      <t xml:space="preserve"> la información. Puedes usarla para seleccionar un país y una agencia en particular, y así ver solo los premios y la puntuación relacionados con esa selección.</t>
    </r>
  </si>
  <si>
    <r>
      <t>1.</t>
    </r>
    <r>
      <rPr>
        <sz val="7"/>
        <color rgb="FF000000"/>
        <rFont val="Times New Roman"/>
        <family val="1"/>
      </rPr>
      <t xml:space="preserve">      </t>
    </r>
    <r>
      <rPr>
        <sz val="11"/>
        <color rgb="FF000000"/>
        <rFont val="Calibri"/>
        <family val="2"/>
      </rPr>
      <t>Hacer clic en un país</t>
    </r>
  </si>
  <si>
    <r>
      <t>2.</t>
    </r>
    <r>
      <rPr>
        <sz val="7"/>
        <color rgb="FF000000"/>
        <rFont val="Times New Roman"/>
        <family val="1"/>
      </rPr>
      <t xml:space="preserve">      </t>
    </r>
    <r>
      <rPr>
        <sz val="11"/>
        <color rgb="FF000000"/>
        <rFont val="Calibri"/>
        <family val="2"/>
      </rPr>
      <t>Luego hacer clic en una agencia</t>
    </r>
  </si>
  <si>
    <t>PUNTOS</t>
  </si>
  <si>
    <t>FIAP2024</t>
  </si>
  <si>
    <t>CANNES LIONS2024</t>
  </si>
  <si>
    <r>
      <t xml:space="preserve">En esta pestaña, encontrarás la </t>
    </r>
    <r>
      <rPr>
        <b/>
        <sz val="11"/>
        <color rgb="FF000000"/>
        <rFont val="Calibri"/>
        <family val="2"/>
      </rPr>
      <t>puntuación por agencia</t>
    </r>
    <r>
      <rPr>
        <sz val="11"/>
        <color rgb="FF000000"/>
        <rFont val="Calibri"/>
        <family val="2"/>
      </rPr>
      <t xml:space="preserve"> para cada país de todos los premios recibidos en Locales, Cannes Lions y los FIAP 2024 . Esto significa que puedes ver cuántos premios ha ganado por cada agencia y su puntuación total en un país específico.</t>
    </r>
  </si>
  <si>
    <r>
      <t xml:space="preserve">Esta pestaña contiene toda la información sobre la premiación. Aquí puedes ver datos de </t>
    </r>
    <r>
      <rPr>
        <b/>
        <sz val="11"/>
        <color rgb="FF000000"/>
        <rFont val="Calibri"/>
        <family val="2"/>
      </rPr>
      <t>Premios Locales, además de los resultados de los Cannes Lions y los FIAP.</t>
    </r>
    <r>
      <rPr>
        <sz val="11"/>
        <color rgb="FF000000"/>
        <rFont val="Calibri"/>
        <family val="2"/>
      </rPr>
      <t xml:space="preserve"> Es un resumen general de todos los premios en un solo lugar.</t>
    </r>
  </si>
  <si>
    <r>
      <t xml:space="preserve">En esta pestaña, encontrarás la información específica de los </t>
    </r>
    <r>
      <rPr>
        <b/>
        <sz val="11"/>
        <color rgb="FF000000"/>
        <rFont val="Calibri"/>
        <family val="2"/>
      </rPr>
      <t>Premios Locales</t>
    </r>
    <r>
      <rPr>
        <sz val="11"/>
        <color rgb="FF000000"/>
        <rFont val="Calibri"/>
        <family val="2"/>
      </rPr>
      <t>. Estos datos provienen de los archivos que recibimos con la información de las diferentes competiciones locales.</t>
    </r>
  </si>
  <si>
    <r>
      <t xml:space="preserve">Aquí está toda la información sobre los resultados de los premios </t>
    </r>
    <r>
      <rPr>
        <b/>
        <sz val="11"/>
        <color rgb="FF000000"/>
        <rFont val="Calibri"/>
        <family val="2"/>
      </rPr>
      <t xml:space="preserve">FIAP (Festival Iberoamericano de Publicidad) </t>
    </r>
    <r>
      <rPr>
        <sz val="11"/>
        <color rgb="FF000000"/>
        <rFont val="Calibri"/>
        <family val="2"/>
      </rPr>
      <t>para el año 2024.</t>
    </r>
  </si>
  <si>
    <r>
      <t xml:space="preserve">Esta pestaña contiene los resultados de los premios </t>
    </r>
    <r>
      <rPr>
        <b/>
        <sz val="11"/>
        <color rgb="FF000000"/>
        <rFont val="Calibri"/>
        <family val="2"/>
      </rPr>
      <t>Cannes Lions 2024.</t>
    </r>
  </si>
  <si>
    <t>Suma de TOTAL PUNTAJE</t>
  </si>
  <si>
    <t>M.E.2</t>
  </si>
  <si>
    <t>TOTAL PREMIOS</t>
  </si>
  <si>
    <t>20 Festival la Vara (República Dominicana)</t>
  </si>
  <si>
    <t>Adolescent Content</t>
  </si>
  <si>
    <t>Black Creator's Day</t>
  </si>
  <si>
    <t>Black Buddha Media Group</t>
  </si>
  <si>
    <t>These Loveley Streets: Cain Careas</t>
  </si>
  <si>
    <t>Cartwright</t>
  </si>
  <si>
    <t>Coca-Cola Billboard to Table</t>
  </si>
  <si>
    <t>Commune Communication</t>
  </si>
  <si>
    <t>AIDS Walk Los Angeles 2023 Campaign</t>
  </si>
  <si>
    <t>Laurie's Pie Bar Product Packaging</t>
  </si>
  <si>
    <t>Dr. Squatch</t>
  </si>
  <si>
    <t>Dr. Squatch Harry Potter Box Set</t>
  </si>
  <si>
    <t>Hook</t>
  </si>
  <si>
    <t>Project Relate</t>
  </si>
  <si>
    <t>IW Group</t>
  </si>
  <si>
    <t>Barbie: Ryan Gosling x BTS's Jimin</t>
  </si>
  <si>
    <t>Jack Daniel's Honey AB+L The Verse</t>
  </si>
  <si>
    <t>McDonald’s Lunarverse</t>
  </si>
  <si>
    <t>MOCEAN</t>
  </si>
  <si>
    <t>Secret Invasion Hidden Messages</t>
  </si>
  <si>
    <t>Rock Star</t>
  </si>
  <si>
    <t>Statement Pieces by Paris Hilton</t>
  </si>
  <si>
    <t>QYOU Media</t>
  </si>
  <si>
    <t>Scream VI</t>
  </si>
  <si>
    <t>RPA</t>
  </si>
  <si>
    <t>Keep Dreaming</t>
  </si>
  <si>
    <t>Long Live The Lazy</t>
  </si>
  <si>
    <t>Project Courage 2.0</t>
  </si>
  <si>
    <t>Wall Of Dreams</t>
  </si>
  <si>
    <t>Sawhorse Productions</t>
  </si>
  <si>
    <t>Lamborghini Lanzador Lab on Roblox</t>
  </si>
  <si>
    <t>Walmart Discovered</t>
  </si>
  <si>
    <t>Team One</t>
  </si>
  <si>
    <t>Legacy in the Making</t>
  </si>
  <si>
    <t>Legacy in the Making/Alvin Ailey</t>
  </si>
  <si>
    <t>Legacy in the Making/Me &amp; the Bees</t>
  </si>
  <si>
    <t>Legacy in the Making/Taylor Guitars</t>
  </si>
  <si>
    <t>Transforming Ritz-Carlton &amp; Guests</t>
  </si>
  <si>
    <t>Tool</t>
  </si>
  <si>
    <t>Coachella Immersive Experience</t>
  </si>
  <si>
    <t>Protect This House</t>
  </si>
  <si>
    <t>Scientists</t>
  </si>
  <si>
    <t>Yessian</t>
  </si>
  <si>
    <t>Clash-O-Ween</t>
  </si>
  <si>
    <t>Coca-Cola "Masterpiece"</t>
  </si>
  <si>
    <t>Driving While Black</t>
  </si>
  <si>
    <t>Ogilvy ESTADOS UNIDOS</t>
  </si>
  <si>
    <t>1. Addys (EE UU Hispano)</t>
  </si>
  <si>
    <t xml:space="preserve"> TOTAL PREMIOS</t>
  </si>
  <si>
    <t>Publicidad Comercial MullenLowe EL SALVADOR</t>
  </si>
  <si>
    <t>Lanzallamas</t>
  </si>
  <si>
    <t>VML Perú</t>
  </si>
  <si>
    <t>Suno United Creators</t>
  </si>
  <si>
    <t>Weber Shandwick</t>
  </si>
  <si>
    <t>Mccann MÉXICO</t>
  </si>
  <si>
    <t>Weber Shandwick MÉXICO</t>
  </si>
  <si>
    <t>Mccann PORTUGAL</t>
  </si>
  <si>
    <t>Vector B</t>
  </si>
  <si>
    <t>Vector B MÉXICO</t>
  </si>
  <si>
    <t>McCann</t>
  </si>
  <si>
    <t>Dentsu Creative ESPAÑA</t>
  </si>
  <si>
    <t>DENTSU CREATIVE ESTADOS UNIDOS</t>
  </si>
  <si>
    <t>Digitas CHILE</t>
  </si>
  <si>
    <t>McCann ESPAÑA</t>
  </si>
  <si>
    <t>Mullenlowe Delta ECUADOR</t>
  </si>
  <si>
    <t>MULLENLOWE ESTADOS UNIDOS</t>
  </si>
  <si>
    <t>Rompecabeza CHILE</t>
  </si>
  <si>
    <t>3 CÍRCULO DE ORO MÉXICO</t>
  </si>
  <si>
    <t>BIG YACHT</t>
  </si>
  <si>
    <t>HÍJOLE! TEQUILA</t>
  </si>
  <si>
    <t>HELP US GET TO NEW YEAR</t>
  </si>
  <si>
    <t>SAVE THE CHILDREN</t>
  </si>
  <si>
    <t>BBDO MÉXICO</t>
  </si>
  <si>
    <t>EL ALEBRIJE</t>
  </si>
  <si>
    <t>EA SPORTS</t>
  </si>
  <si>
    <t>LAS 2 CARAS</t>
  </si>
  <si>
    <t>ALEXIA ORTÍZ</t>
  </si>
  <si>
    <t>SKINS FOR SKINS</t>
  </si>
  <si>
    <t>PONY MALTA</t>
  </si>
  <si>
    <t>DENTSU CREATIVE MÉXICO</t>
  </si>
  <si>
    <t>THE INFECTED BILLBOARD</t>
  </si>
  <si>
    <t>V-LAND</t>
  </si>
  <si>
    <t>SABA</t>
  </si>
  <si>
    <t>DRAFTLINE MÉXICO</t>
  </si>
  <si>
    <t>VICTORIA CAJALTAR</t>
  </si>
  <si>
    <t xml:space="preserve">GRUPO MODELO </t>
  </si>
  <si>
    <t>VICTORIA PAPEL PICODE</t>
  </si>
  <si>
    <t>GREY MÉXICO</t>
  </si>
  <si>
    <t>LLUVIA</t>
  </si>
  <si>
    <t xml:space="preserve">OCTAVIO </t>
  </si>
  <si>
    <t>OMAR</t>
  </si>
  <si>
    <t xml:space="preserve">ORLANDO </t>
  </si>
  <si>
    <t xml:space="preserve">GUT AGENCY MÉXICO CITY </t>
  </si>
  <si>
    <t>HORAS NALGA</t>
  </si>
  <si>
    <t>GRUPO MODELO</t>
  </si>
  <si>
    <t>MY GUT FRIEND</t>
  </si>
  <si>
    <t>GUT AGENCY</t>
  </si>
  <si>
    <t>OJITOS DE HUEVO</t>
  </si>
  <si>
    <t>POPEYES 50+</t>
  </si>
  <si>
    <t>RESTAURANT BRANDS INTERNATIONAL</t>
  </si>
  <si>
    <t xml:space="preserve">UNFILTER MEXICO </t>
  </si>
  <si>
    <t>HAVAS</t>
  </si>
  <si>
    <t>BAJO</t>
  </si>
  <si>
    <t>VANS MÉXICO</t>
  </si>
  <si>
    <t>GUITARRA</t>
  </si>
  <si>
    <t>PIANO</t>
  </si>
  <si>
    <t>LA DOBLEVIDA</t>
  </si>
  <si>
    <t>LA DOBLEVIDA / COLOURS</t>
  </si>
  <si>
    <t>NADA MÁS MEXICANO</t>
  </si>
  <si>
    <t>TEQUILA DEFRENTE Y MEZCAL OJO DE TIGRE</t>
  </si>
  <si>
    <t>LA SOPA QUE ENSEÑA</t>
  </si>
  <si>
    <t>LA MODERNA</t>
  </si>
  <si>
    <t>LOVSTER</t>
  </si>
  <si>
    <t>PEPSI RÓMPELA 3.0</t>
  </si>
  <si>
    <t>MADE</t>
  </si>
  <si>
    <t>MADE MÉXICO</t>
  </si>
  <si>
    <t>CONTRATOS AM</t>
  </si>
  <si>
    <t>STABILO BOSS</t>
  </si>
  <si>
    <t>CONTRATOS IG</t>
  </si>
  <si>
    <t>CONTRATOS TK</t>
  </si>
  <si>
    <t>STAY ALIVE OWNER'S MANUAL</t>
  </si>
  <si>
    <t>STELLANTIS MÉXICO</t>
  </si>
  <si>
    <t>MADREFOCA</t>
  </si>
  <si>
    <t>MONSTRUO</t>
  </si>
  <si>
    <t>NU</t>
  </si>
  <si>
    <t>MCCANN</t>
  </si>
  <si>
    <t>MCCANN WORLDGROUP MÉXICO</t>
  </si>
  <si>
    <t>EL MUSEO DE LA MENTIRA</t>
  </si>
  <si>
    <t>ANIMAL POLÍTICO</t>
  </si>
  <si>
    <t>PEQUEÑOS TESTAMENTOS</t>
  </si>
  <si>
    <t>ENTEROGERMINA</t>
  </si>
  <si>
    <t>PINK ROADS</t>
  </si>
  <si>
    <t>CHEVROLET MÉXICO</t>
  </si>
  <si>
    <t>TERÁN TBWA</t>
  </si>
  <si>
    <t>HURACÁN RAMÍREZ VS. LA PIÑATA ENCHILADA</t>
  </si>
  <si>
    <t>SHOT ON IPHONE - LLAVES 2</t>
  </si>
  <si>
    <t>MEHDI BOUKTACHE Y MATIAS CONTRERAS</t>
  </si>
  <si>
    <t>MELODIOR</t>
  </si>
  <si>
    <t>(EN BLANCO)</t>
  </si>
  <si>
    <t>SAVE THE DANCE</t>
  </si>
  <si>
    <t>MULLENLOWE SSP3 MÉXICO</t>
  </si>
  <si>
    <t>BLINDSEATS</t>
  </si>
  <si>
    <t>MUSIC VIBE / FUN TICKET</t>
  </si>
  <si>
    <t>OGILVY MÉXICO</t>
  </si>
  <si>
    <t>E-CEMPA</t>
  </si>
  <si>
    <t>MUSIC MUSEUM</t>
  </si>
  <si>
    <t>YOUTUBE MUSIC</t>
  </si>
  <si>
    <t>SOHO SQUARE</t>
  </si>
  <si>
    <t>ANA Y DIABETES</t>
  </si>
  <si>
    <t>ABBOTT LABORATORIES</t>
  </si>
  <si>
    <t>STINK FILMS MÉXICO</t>
  </si>
  <si>
    <t>CANCÚN</t>
  </si>
  <si>
    <t>VOLARIS</t>
  </si>
  <si>
    <t xml:space="preserve">PUERTO ESCONDIDO </t>
  </si>
  <si>
    <t>VERACRUZ</t>
  </si>
  <si>
    <t>VECTOR B</t>
  </si>
  <si>
    <t>VECTOR B MÉXICO</t>
  </si>
  <si>
    <t>LA GRAN GUÍA DE JOCHOS &amp; BURGERS</t>
  </si>
  <si>
    <t>GRUPO BIMBO</t>
  </si>
  <si>
    <t>VICTORIA TOXQUI RODRÍGUEZ</t>
  </si>
  <si>
    <t>SPOTIFY POLYREADERS</t>
  </si>
  <si>
    <t>VML MÉXICO</t>
  </si>
  <si>
    <t>BODEGA</t>
  </si>
  <si>
    <t>TEJIENDO REDES INFANCIA</t>
  </si>
  <si>
    <t>COLORS / PRINT</t>
  </si>
  <si>
    <t>WHIRPOOL</t>
  </si>
  <si>
    <t>DARKS / PRINT</t>
  </si>
  <si>
    <t>DONATE SIREN</t>
  </si>
  <si>
    <t>CRUZ ROJA MEXICANA</t>
  </si>
  <si>
    <t>FUSIÓN ARTÍSTICA EN TEXTIL (TEJIDO EN AGUA Y DETERGENTE)</t>
  </si>
  <si>
    <t>BOLIVAR</t>
  </si>
  <si>
    <t>GLOBAL WARMING SERIES</t>
  </si>
  <si>
    <t>THE NORTH FACE</t>
  </si>
  <si>
    <t>LIENZO DE COLOR DOS TELAS (TEJIDO EN AGUA Y DETERGENTE)</t>
  </si>
  <si>
    <t>LIGHTS / PRINT</t>
  </si>
  <si>
    <t>RAPSODIA CROMÁTICA (TEJIDO EN AGUA Y DETERGENTE)</t>
  </si>
  <si>
    <t>TELEFÓNICA MOVISTAR</t>
  </si>
  <si>
    <t>TALLER</t>
  </si>
  <si>
    <t>TIENDA</t>
  </si>
  <si>
    <t>LADOBLE MÉXICO</t>
  </si>
  <si>
    <t>EL CANTO D EL PACÍFICO</t>
  </si>
  <si>
    <t>ORIENTAL FILMS</t>
  </si>
  <si>
    <t>¿A QUÉ TE SABE PEPSI BLACK?</t>
  </si>
  <si>
    <t>PRIMO CONTENT</t>
  </si>
  <si>
    <t>PRIMO CONTENT MÉXICO</t>
  </si>
  <si>
    <t>EL AIRE ES DE LOS QUE SUEÑAN</t>
  </si>
  <si>
    <t>NUESTRO ESPIRITU</t>
  </si>
  <si>
    <t>13 CIELOS</t>
  </si>
  <si>
    <t>7 FEPI (ARGENTINA)</t>
  </si>
  <si>
    <t xml:space="preserve">22GRADOS </t>
  </si>
  <si>
    <t>DFSKXSFDK</t>
  </si>
  <si>
    <t/>
  </si>
  <si>
    <t>GRAN CANARIA ISLA DE CINE</t>
  </si>
  <si>
    <t>LA ÚNICA CAMPAÑA QUE GENERA ORGASMOS</t>
  </si>
  <si>
    <t>PEQUEÑOS GRANDES LUJOS</t>
  </si>
  <si>
    <t>VOLAR ES UNA MARAVILLA</t>
  </si>
  <si>
    <t xml:space="preserve">25 WATTS </t>
  </si>
  <si>
    <t>PARQUE DE LA BIODIVERSIDAD</t>
  </si>
  <si>
    <t xml:space="preserve">AGENCIA GEN </t>
  </si>
  <si>
    <t xml:space="preserve">AGENCIA GIDEAS </t>
  </si>
  <si>
    <t xml:space="preserve">AGENCIA GOD </t>
  </si>
  <si>
    <t>4G LANDSCAPES</t>
  </si>
  <si>
    <t>GOODBYE NATURE</t>
  </si>
  <si>
    <t>NAPOLEÓN</t>
  </si>
  <si>
    <t xml:space="preserve">AGÊNCIA LVL </t>
  </si>
  <si>
    <t>SPATEN CANECA</t>
  </si>
  <si>
    <t>SPATEN ORIGEM</t>
  </si>
  <si>
    <t xml:space="preserve">AMPERSON ADVERTISING AGENCY </t>
  </si>
  <si>
    <t>DREAM SAVERS, LA GALERÍA DE LOS SUEÑOS</t>
  </si>
  <si>
    <t>TODOS LOS DÍAS SON 14</t>
  </si>
  <si>
    <t xml:space="preserve">ARTEAGA &amp; ARTEAGA </t>
  </si>
  <si>
    <t>#PUEDESTODO</t>
  </si>
  <si>
    <t>SOBRES</t>
  </si>
  <si>
    <t>YOGA</t>
  </si>
  <si>
    <t xml:space="preserve">ATHOS </t>
  </si>
  <si>
    <t>BANCO DE DONANTES DE BOLIVIA</t>
  </si>
  <si>
    <t>BON O BON EL AMOR TRANSFORMA</t>
  </si>
  <si>
    <t>DULCES RECUERDOS DE MAMÁ</t>
  </si>
  <si>
    <t>LA DIVERSIÓN SE PINTA DE AZUL</t>
  </si>
  <si>
    <t>PERROS SIN RAZA</t>
  </si>
  <si>
    <t xml:space="preserve">BB AGENCIA </t>
  </si>
  <si>
    <t>EL AMIGO DEL AMIGO</t>
  </si>
  <si>
    <t>FUTEATRO</t>
  </si>
  <si>
    <t>GUANTE</t>
  </si>
  <si>
    <t>LIMPIAR ES HEAVY</t>
  </si>
  <si>
    <t>METALIZADA</t>
  </si>
  <si>
    <t>OVILLO</t>
  </si>
  <si>
    <t>TUTTI FRUTTI</t>
  </si>
  <si>
    <t xml:space="preserve">BEAUTIFULBEAST </t>
  </si>
  <si>
    <t>CANCELEN EL MUNDIAL</t>
  </si>
  <si>
    <t>LOCUTOR EXTRANJERO (FOREIGN VO)</t>
  </si>
  <si>
    <t>SAN VALENTÍN - PLANTAS VIVAS</t>
  </si>
  <si>
    <t xml:space="preserve">BO PROJECT </t>
  </si>
  <si>
    <t>TUCHWEBER - BO PROJECT</t>
  </si>
  <si>
    <t xml:space="preserve">BOMBEROS ASTRONAUTAS </t>
  </si>
  <si>
    <t>NAVIDEÑA</t>
  </si>
  <si>
    <t>SABROSIPA</t>
  </si>
  <si>
    <t xml:space="preserve">BRANDSTORE </t>
  </si>
  <si>
    <t>EFECTO SEDA</t>
  </si>
  <si>
    <t>ITACU-BRANDING</t>
  </si>
  <si>
    <t>SPOT MANIFIESTO SEÑORVINO</t>
  </si>
  <si>
    <t>WETOKIE NAMING+BRANDING</t>
  </si>
  <si>
    <t xml:space="preserve">BRANDY </t>
  </si>
  <si>
    <t>BRANDY COSTA RICA</t>
  </si>
  <si>
    <t>AHORRADORES DE PRESAS</t>
  </si>
  <si>
    <t>JET COINS</t>
  </si>
  <si>
    <t>SWAP</t>
  </si>
  <si>
    <t xml:space="preserve">BRIEF BANG </t>
  </si>
  <si>
    <t>SER VA ANTES QUE TODO - CERVANTES CICLO LECTIVO 2023</t>
  </si>
  <si>
    <t>CUENTAS COMPARTIDAS</t>
  </si>
  <si>
    <t>DESCONGELA UNOS FRIPOZO, SALVA UNA QUEDADA</t>
  </si>
  <si>
    <t>EQUIPA2</t>
  </si>
  <si>
    <t xml:space="preserve">BUENTIPO ANCHOR </t>
  </si>
  <si>
    <t>CLUB COLOMBIA ETERNO - UNA HISTORIA NONUYA</t>
  </si>
  <si>
    <t xml:space="preserve">BUPPA COMUNICACIÓN </t>
  </si>
  <si>
    <t xml:space="preserve">BUZZ </t>
  </si>
  <si>
    <t xml:space="preserve">CENTRAL </t>
  </si>
  <si>
    <t>RECORD RESPONSE</t>
  </si>
  <si>
    <t xml:space="preserve">CHAMÁN </t>
  </si>
  <si>
    <t>PACKAGING AÑAÑAU</t>
  </si>
  <si>
    <t xml:space="preserve">CINERGIA ESTUDIO CREATIVO </t>
  </si>
  <si>
    <t>AISBERG - NATURAL INTELLIGENCE</t>
  </si>
  <si>
    <t>ASOC. ARGENTINA DE BRANGUS | SPOT "CONGRESO MUNDIAL BRANGUS 2023"</t>
  </si>
  <si>
    <t>FIBRAZO | SPOT "MI BARRIO CONECTADO"</t>
  </si>
  <si>
    <t xml:space="preserve">CIRCO AGENCIA </t>
  </si>
  <si>
    <t xml:space="preserve">CLUB ATLÉTICO TALLERES </t>
  </si>
  <si>
    <t>ARTISTICAMENTE VICTORIOSOS</t>
  </si>
  <si>
    <t>EL VIAJE ES 360° CUANDO LO HACEMOS TODOS</t>
  </si>
  <si>
    <t>EL VIENTO TRAE UNA COPA</t>
  </si>
  <si>
    <t>EN LA ESPALDA LO VIVIDO. Y ADELANTE TODO LO QUE VIENE.</t>
  </si>
  <si>
    <t>GOLAZO ARTÍSTICO</t>
  </si>
  <si>
    <t>TALLERES EN TODAS SUS DIMENSIONES</t>
  </si>
  <si>
    <t xml:space="preserve">COMÚN ADV </t>
  </si>
  <si>
    <t xml:space="preserve">CONNAXIS </t>
  </si>
  <si>
    <t>CAPTURA LA GRANDEZA DE BOLIVIA</t>
  </si>
  <si>
    <t xml:space="preserve">CUATRO CORONAS </t>
  </si>
  <si>
    <t xml:space="preserve">DIGITARIANOS </t>
  </si>
  <si>
    <t xml:space="preserve">DON BUENOS AIRES </t>
  </si>
  <si>
    <t>FLOW DIA DEL PADRE</t>
  </si>
  <si>
    <t>PRIMAVERA SUENA CON FLOW</t>
  </si>
  <si>
    <t>VIVI TU CASA COMO QUIERAS</t>
  </si>
  <si>
    <t xml:space="preserve">DON MOSTACHON MARKETING </t>
  </si>
  <si>
    <t>AXA. POR TI. POR TODOS.</t>
  </si>
  <si>
    <t xml:space="preserve">EL BANDO CREATIVO </t>
  </si>
  <si>
    <t>AMAZONÍA INDÍGENA DERECHOS Y RECURSOS</t>
  </si>
  <si>
    <t xml:space="preserve">EL TALLER DEL SABUESO </t>
  </si>
  <si>
    <t>COMPINCHE</t>
  </si>
  <si>
    <t xml:space="preserve">ELEMENT </t>
  </si>
  <si>
    <t>BURGER KING - CALL OF DUTY® MODERN WARFARE 2</t>
  </si>
  <si>
    <t xml:space="preserve">ENERO COMUNICACIÓN </t>
  </si>
  <si>
    <t xml:space="preserve">ENREDO BRANDING </t>
  </si>
  <si>
    <t>SHINAGAWA: REMODELANDO EL FUTURO DE LOS REFRACTARIOS</t>
  </si>
  <si>
    <t xml:space="preserve">ESTUDIO MALAQUITA </t>
  </si>
  <si>
    <t>FOSBURY LATAM</t>
  </si>
  <si>
    <t xml:space="preserve">FOSBURY </t>
  </si>
  <si>
    <t>ADOGTION POSTERS</t>
  </si>
  <si>
    <t xml:space="preserve">FUEGO LATAM </t>
  </si>
  <si>
    <t xml:space="preserve">GOGO AGENCY </t>
  </si>
  <si>
    <t>MUCHAS FORMAS DE DECIRLE A LOS SENOS</t>
  </si>
  <si>
    <t xml:space="preserve">HELLOBRAND </t>
  </si>
  <si>
    <t>20 ANIVERSARIO</t>
  </si>
  <si>
    <t>BOSTA</t>
  </si>
  <si>
    <t>CARAJO</t>
  </si>
  <si>
    <t>CON Y CONTRA</t>
  </si>
  <si>
    <t>EUROPE</t>
  </si>
  <si>
    <t>GLOSARIO DEL FUTBOL</t>
  </si>
  <si>
    <t>HEAVY</t>
  </si>
  <si>
    <t>NOS AGRANDAMOS</t>
  </si>
  <si>
    <t>NOS DAN GANAS DE LLORAR</t>
  </si>
  <si>
    <t>PARECE LO MISMO</t>
  </si>
  <si>
    <t>PINK FLOYD</t>
  </si>
  <si>
    <t>RUIDITO</t>
  </si>
  <si>
    <t>SORPRENDETE DE NUEVO.... CENTRO</t>
  </si>
  <si>
    <t>TWEETS</t>
  </si>
  <si>
    <t>UNA CAUSA PODEROSA</t>
  </si>
  <si>
    <t>INDEPENDIENTE PANAMÁ</t>
  </si>
  <si>
    <t>BISAGRA</t>
  </si>
  <si>
    <t>GRIFO</t>
  </si>
  <si>
    <t>WILD</t>
  </si>
  <si>
    <t xml:space="preserve">JOYSTICK, FIFCO </t>
  </si>
  <si>
    <t>USTEDES YA GANARON</t>
  </si>
  <si>
    <t xml:space="preserve">KYMERA STUDIOS </t>
  </si>
  <si>
    <t>EL CURSO DEL RÍO</t>
  </si>
  <si>
    <t>RUTA DEL GIRASOL</t>
  </si>
  <si>
    <t xml:space="preserve">LA CASETA </t>
  </si>
  <si>
    <t>38 MOMENTOS</t>
  </si>
  <si>
    <t xml:space="preserve">LA NANAFILMS </t>
  </si>
  <si>
    <t xml:space="preserve">LA NIÑA </t>
  </si>
  <si>
    <t>CONCIENCIA</t>
  </si>
  <si>
    <t>CONTRATADOS</t>
  </si>
  <si>
    <t>CUELLITOS</t>
  </si>
  <si>
    <t>DIMOS EL LUNES</t>
  </si>
  <si>
    <t>GOLDEN TRIP</t>
  </si>
  <si>
    <t>INTELIGENCIA DEMASIADO ARTIFICIAL</t>
  </si>
  <si>
    <t>INVISIBLE</t>
  </si>
  <si>
    <t>JUGADORES ETERNOS</t>
  </si>
  <si>
    <t>PACTO</t>
  </si>
  <si>
    <t>PEQUEÑOS GRANDES COMERCIOS</t>
  </si>
  <si>
    <t>RENUNCIO</t>
  </si>
  <si>
    <t>VIAJE A LA LIBERTAD</t>
  </si>
  <si>
    <t>VIOLENCIA</t>
  </si>
  <si>
    <t xml:space="preserve">LA VENA </t>
  </si>
  <si>
    <t>THE HOTTEST BILLBOARD</t>
  </si>
  <si>
    <t>LAS TARJETAS ANDAN DICIENDO - MODO</t>
  </si>
  <si>
    <t>OBELISCO EN QATAR</t>
  </si>
  <si>
    <t xml:space="preserve">LAUGH </t>
  </si>
  <si>
    <t>LA BOMBONERA REGRESA</t>
  </si>
  <si>
    <t xml:space="preserve">LEAL STUDIO </t>
  </si>
  <si>
    <t>HE GETS US CAMPAIGN</t>
  </si>
  <si>
    <t>MAKE IT BETTER</t>
  </si>
  <si>
    <t xml:space="preserve">LÉTTERA </t>
  </si>
  <si>
    <t>CORTA LA NOCHE</t>
  </si>
  <si>
    <t>IGUALDAD NO ARTIFICIAL</t>
  </si>
  <si>
    <t>PASIÓN REAL</t>
  </si>
  <si>
    <t xml:space="preserve">LICUADORA GROUP </t>
  </si>
  <si>
    <t>FAN ZONE WE BELONG CONCACAF W</t>
  </si>
  <si>
    <t>MUSEO DEL ATREVIMIENTO - BUBULUBU</t>
  </si>
  <si>
    <t xml:space="preserve">LOPEZ NEGRETE COMMUNICATIONS </t>
  </si>
  <si>
    <t>BEST PLANNERS</t>
  </si>
  <si>
    <t>LAS MILLAS QUE NOS UNEN</t>
  </si>
  <si>
    <t>THE OLDEST INDEPENDENT FILM FESTIVAL</t>
  </si>
  <si>
    <t xml:space="preserve">MAD &amp; MATH </t>
  </si>
  <si>
    <t>LA CAPITAL DEL VINO MEXICANO</t>
  </si>
  <si>
    <t>WELCOME TO BAJA CALIFORNIA</t>
  </si>
  <si>
    <t xml:space="preserve">MADE IN CÓRDOBA </t>
  </si>
  <si>
    <t>JERÁRQUICOS DEL TRANSPORTE (MARCA PARAGUAS)</t>
  </si>
  <si>
    <t xml:space="preserve">MANTRA AUDIO CREATIVO </t>
  </si>
  <si>
    <t xml:space="preserve">MAURICIO CARRETO </t>
  </si>
  <si>
    <t>KFC-NFL 2023 / PACKAGING / ILUSTRACION</t>
  </si>
  <si>
    <t xml:space="preserve">MERCI ADVERTISING </t>
  </si>
  <si>
    <t>CAMPAÑA INSTITUCIONAL</t>
  </si>
  <si>
    <t>MÂS INSTITUCIONAL</t>
  </si>
  <si>
    <t>TALKIT AUDIOVISUAL</t>
  </si>
  <si>
    <t xml:space="preserve">MESCALINA </t>
  </si>
  <si>
    <t>JUEGA CON PRINGLES Y FREE FIRE</t>
  </si>
  <si>
    <t xml:space="preserve">MEZA/1618 </t>
  </si>
  <si>
    <t>LIL NAS X MONTEIRO - THE GAME</t>
  </si>
  <si>
    <t xml:space="preserve">MIDIOS </t>
  </si>
  <si>
    <t xml:space="preserve">MILENIUMGROUP </t>
  </si>
  <si>
    <t>¿TE DISTE CUENTA?</t>
  </si>
  <si>
    <t>HALLOWEN</t>
  </si>
  <si>
    <t>LEY SECA</t>
  </si>
  <si>
    <t>ONLY PRUDENCE</t>
  </si>
  <si>
    <t xml:space="preserve">PASTA BUENOS AIRES </t>
  </si>
  <si>
    <t xml:space="preserve">PORTAVOZ </t>
  </si>
  <si>
    <t>LOS IMPUESTOS BAILAN EN TIKTOK</t>
  </si>
  <si>
    <t xml:space="preserve">POZZISTUDIO </t>
  </si>
  <si>
    <t>REVIVÍ EL PASADO</t>
  </si>
  <si>
    <t xml:space="preserve">PUBLICITV </t>
  </si>
  <si>
    <t>TITANOSAURIOS 2.0</t>
  </si>
  <si>
    <t xml:space="preserve">REPÚBLICA URBANA / REPÚBLICA DIGITAL </t>
  </si>
  <si>
    <t>¿DÓNDE ESTÁ MI CONO GRATIS?</t>
  </si>
  <si>
    <t>DQ GAMERS BATTLE FT. FORTNITE</t>
  </si>
  <si>
    <t xml:space="preserve">RESISTENCIA ESTUDIO </t>
  </si>
  <si>
    <t xml:space="preserve">SODATRES / FRESH CREATIVE OFFICE </t>
  </si>
  <si>
    <t>LA MASCOTA DE IT</t>
  </si>
  <si>
    <t xml:space="preserve">TOMATES CREATIVOS </t>
  </si>
  <si>
    <t xml:space="preserve">TOURETTE AGENCY </t>
  </si>
  <si>
    <t>DESTAPA EL BEAT DE GOLDEN</t>
  </si>
  <si>
    <t xml:space="preserve">TRINEO TV </t>
  </si>
  <si>
    <t>CÓDIGO SIN CÓDIGOS</t>
  </si>
  <si>
    <t>MCFLURRY CHOCORAMO</t>
  </si>
  <si>
    <t>TU MUNDO NUESTRO MUNDO</t>
  </si>
  <si>
    <t xml:space="preserve">YANTA AGENCIA </t>
  </si>
  <si>
    <t>BUD 66 FESTIVAL ASUNCIONICO</t>
  </si>
  <si>
    <t>10 FESTIVAL VOLCÁN (COSTA RICA)</t>
  </si>
  <si>
    <t>EL TAIER DDB CENTRO</t>
  </si>
  <si>
    <t>IF THEN INC.</t>
  </si>
  <si>
    <t>FIFCO, IMPERIAL</t>
  </si>
  <si>
    <t>LIZANO</t>
  </si>
  <si>
    <t>FIFCO, PILSEN</t>
  </si>
  <si>
    <t>TERRITORIO DE ZAGUATES</t>
  </si>
  <si>
    <t>TICO HAROUTIOUNIAN CESAR TERMINE</t>
  </si>
  <si>
    <t>MCCANN SAN JOSÉ</t>
  </si>
  <si>
    <t>GOLLO MOTORS</t>
  </si>
  <si>
    <t>LA HORA TICA</t>
  </si>
  <si>
    <t>PUBLIMARK MULLEN LOWE COSTA RICA</t>
  </si>
  <si>
    <t>DOS PINOS</t>
  </si>
  <si>
    <t>AB INBEV PONY MALTA</t>
  </si>
  <si>
    <t>MULLENLOWE DELTA ECUADOR</t>
  </si>
  <si>
    <t>16 PREMIO IDEAS (PERÚ)</t>
  </si>
  <si>
    <t>AGOSTO DISEÑO SONORO SAC</t>
  </si>
  <si>
    <t>CELESTE</t>
  </si>
  <si>
    <t>PRODUCTOS - PINTURAS VENCEDOR</t>
  </si>
  <si>
    <t>EL CÁNCER ANTES DEL CÁNCER</t>
  </si>
  <si>
    <t>BIEN PÚBLICO - FUNDACIÓN PERUANA DEL CANCER</t>
  </si>
  <si>
    <t>INVINCIBLE 3 - NIKE</t>
  </si>
  <si>
    <t>NIKON - NATURAL INTELLIGENCE</t>
  </si>
  <si>
    <t>CÁMARAS FOTOGRÁFICAS - NIKON</t>
  </si>
  <si>
    <t>RADIO CORAZÓN - CANCIONES CON ARRITMIA</t>
  </si>
  <si>
    <t>RADIO CORAZÓN - RADIO CORAZÓN</t>
  </si>
  <si>
    <t>THE DOTA FINANCE ACADEMY</t>
  </si>
  <si>
    <t>ABC DEL BCP - EDUCACIÓN FINANCIERA - BCP</t>
  </si>
  <si>
    <t>VENCEDOR - CELESTE</t>
  </si>
  <si>
    <t>PINTURAS VENCEDOR - VENCEDOR</t>
  </si>
  <si>
    <t>SERVICIO - MIBANCO</t>
  </si>
  <si>
    <t>CÁNCER ANTES DEL CÁNCER</t>
  </si>
  <si>
    <t>PONLE CORAZÓN - FUNDACIÓN PERUANA DE CÁNCER</t>
  </si>
  <si>
    <t>E-NTERPRETERS SEASON 2</t>
  </si>
  <si>
    <t>PILSEN CALLAO - AB-INBEV</t>
  </si>
  <si>
    <t>REDESIGNING FOR E-NCLUSION</t>
  </si>
  <si>
    <t>PLAZA VEA - SUPERMERCADOS PERUANOS</t>
  </si>
  <si>
    <t>TURNING WASTE INTO LOW PRICES</t>
  </si>
  <si>
    <t>HAVAS WORLDWIDE PERU SAC</t>
  </si>
  <si>
    <t>ALTURAS QUE ALERTAN</t>
  </si>
  <si>
    <t>EDUCACIÓN VIAL - HYUNDAI MOTOR COMPANY</t>
  </si>
  <si>
    <t>PUBLICIS PERÚ</t>
  </si>
  <si>
    <t>IMPERIO DE CREADORES</t>
  </si>
  <si>
    <t>BEBIDAS ALCOHÓLICAS - CUSQUEÑA</t>
  </si>
  <si>
    <t>REBECA PRODUCCIONES S.A.C</t>
  </si>
  <si>
    <t>CRISTAL - LO COMPARTIDO SABE MEJOR</t>
  </si>
  <si>
    <t>CERVEZA CRISTAL - AB INBEV BACKUS</t>
  </si>
  <si>
    <t>FALABELLA - BELLEZA</t>
  </si>
  <si>
    <t>FALABELLA - FALABELLA</t>
  </si>
  <si>
    <t>PONLE CORAZON - EL CANCER ANTES DEL CANCER</t>
  </si>
  <si>
    <t>PONLE CORAZÓN - FUNDACIÓN PERUANA DE CANCER</t>
  </si>
  <si>
    <t>PONLE CORAZÓN - EL CÁNCER ANTES DEL CÁNCER</t>
  </si>
  <si>
    <t>SORDO EIRL</t>
  </si>
  <si>
    <t>ADIDAS CAMISETA OK</t>
  </si>
  <si>
    <t>TRIBECA MEDIA</t>
  </si>
  <si>
    <t>PLAZAVEA.QA</t>
  </si>
  <si>
    <t>VALOR SOCIOS DE MARCAS</t>
  </si>
  <si>
    <t>KOTEX - LA MANCHA</t>
  </si>
  <si>
    <t>KOTEX - KIMBERLY-CLARK</t>
  </si>
  <si>
    <t>KOTEX LA MANCHA</t>
  </si>
  <si>
    <t>CERVEZA AREQUIPEÑA - AB INBEV PERÚ</t>
  </si>
  <si>
    <t>CRISTAL NFTS</t>
  </si>
  <si>
    <t>CERVEZA CRISTAL - AB INBEV PERÚ</t>
  </si>
  <si>
    <t>LA RE-CONEXIÓN FRANCESA</t>
  </si>
  <si>
    <t>PROTEGIENDO LOS SUEÑOS DE SOL</t>
  </si>
  <si>
    <t>THE PREVENTION FORMULA</t>
  </si>
  <si>
    <t>OPAL - ALICORP</t>
  </si>
  <si>
    <t>18 TATAKUA (PARAGUAY)</t>
  </si>
  <si>
    <t>23 SPORT MARKETING</t>
  </si>
  <si>
    <t>EL FÚTBOL NO TIENE GÉNERO</t>
  </si>
  <si>
    <t>CRANIUX</t>
  </si>
  <si>
    <t>TECLACUCHA</t>
  </si>
  <si>
    <t>EL CREATIVO</t>
  </si>
  <si>
    <t>QUELINDOPROBLEMA</t>
  </si>
  <si>
    <t>ESTUDIO BRANDON</t>
  </si>
  <si>
    <t>MUCI - MUSEO DE CIENCIAS</t>
  </si>
  <si>
    <t>GABRIEL SILVA</t>
  </si>
  <si>
    <t>LA GUARIDA</t>
  </si>
  <si>
    <t>LA GUARIDA CAMPAÑA</t>
  </si>
  <si>
    <t>GARABATO</t>
  </si>
  <si>
    <t>BILLETES PERDIDOS</t>
  </si>
  <si>
    <t>BK DIA FELIZ</t>
  </si>
  <si>
    <t>DELIVERY DE CONCIENCIA</t>
  </si>
  <si>
    <t xml:space="preserve">DELIVERY DE CONCIENCIA </t>
  </si>
  <si>
    <t>DIA DE LAS OTRAS HAMBURGUESAS</t>
  </si>
  <si>
    <t>EL ORIGEN DE LA FORTUNA</t>
  </si>
  <si>
    <t>EL SUEÑO DE TODOS</t>
  </si>
  <si>
    <t>LA VERDADERA FUERZA</t>
  </si>
  <si>
    <t>ODESUR - ASU 2022 - EL SUEÑO DE TODOS</t>
  </si>
  <si>
    <t>UNIVERSO GRAFICO BERTONI GIN</t>
  </si>
  <si>
    <t>UNIVERSO GRAFICO BERTONI GIN - CAMP</t>
  </si>
  <si>
    <t>WILD BOTANICALS</t>
  </si>
  <si>
    <t>GREY ARGENTINA</t>
  </si>
  <si>
    <t>KOKU</t>
  </si>
  <si>
    <t>DESTAPADORES DE GLORIA</t>
  </si>
  <si>
    <t>PEDILE PERMISO A TU JEFE</t>
  </si>
  <si>
    <t>PILSEN - CANCHITA 2020</t>
  </si>
  <si>
    <t>WARNINGS EN GUARANÍ</t>
  </si>
  <si>
    <t>LA ALDEA</t>
  </si>
  <si>
    <t>ALTO SUEÑO</t>
  </si>
  <si>
    <t>LAIKA</t>
  </si>
  <si>
    <t>HELLMANN'S RESTO BAR</t>
  </si>
  <si>
    <t>MILLER BANCOOLER</t>
  </si>
  <si>
    <t>LUPE</t>
  </si>
  <si>
    <t>AUDIOS DE ACÁ - RAUDAL</t>
  </si>
  <si>
    <t>AUDIOS DE ACÁ CAMPAÑA</t>
  </si>
  <si>
    <t>NASTA</t>
  </si>
  <si>
    <t>NOELIA PÉREZ</t>
  </si>
  <si>
    <t>CHACATOURS</t>
  </si>
  <si>
    <t xml:space="preserve">CHACATOURS </t>
  </si>
  <si>
    <t>ONIRIA</t>
  </si>
  <si>
    <t>ARPA DE AGUA</t>
  </si>
  <si>
    <t>ASEPY REMANDO</t>
  </si>
  <si>
    <t>CORONA VIAJÁ A TU INTERIOR</t>
  </si>
  <si>
    <t>CORONA VIAJA A TU INTERIOR - AUDIOVISUAL</t>
  </si>
  <si>
    <t>CUENTO DIGITAL 1 - FIJA</t>
  </si>
  <si>
    <t>CUENTO DIGITAL ITAU</t>
  </si>
  <si>
    <t>HYDRATE VP STICKERS</t>
  </si>
  <si>
    <t>INDESTRUCTIBLES - SPOTS PARA TELEVISIÓN Y CINE</t>
  </si>
  <si>
    <t>ITAU CUENTOS DIGITALES, ROA BASTOS</t>
  </si>
  <si>
    <t>ITAÚ DIA DEL LIBRO</t>
  </si>
  <si>
    <t>ITAU JUVENTUD</t>
  </si>
  <si>
    <t>ITAÚ JUVENTUD</t>
  </si>
  <si>
    <t>ITAU JUVENTUD / LA MUSICA</t>
  </si>
  <si>
    <t>KYRIOS QR</t>
  </si>
  <si>
    <t>LA ESTACIÓN APP - CAMP</t>
  </si>
  <si>
    <t>LYNCH</t>
  </si>
  <si>
    <t>LYNCH INTEGRADA</t>
  </si>
  <si>
    <t>LYNCH MOTION - AUDIOVISUAL</t>
  </si>
  <si>
    <t>LYNCH SECRET BOOK</t>
  </si>
  <si>
    <t>LYNCH THE SECRET OF GUARANI BOTANICAL - FIJA</t>
  </si>
  <si>
    <t>MUSICA QUE SE VE</t>
  </si>
  <si>
    <t>NO FUMIGUEN LA EDUCACIÓN - FIJA</t>
  </si>
  <si>
    <t>PILSEN BILLBOARDS EN GUARANI</t>
  </si>
  <si>
    <t>PILSEN BILLBOARDS EN GUARANÍ</t>
  </si>
  <si>
    <t>WARANI - REDES SOCIALES</t>
  </si>
  <si>
    <t>PERIFERIA</t>
  </si>
  <si>
    <t>DELLAPOLETTI</t>
  </si>
  <si>
    <t>PIMIENTA</t>
  </si>
  <si>
    <t>DELMER PARAGUAYO</t>
  </si>
  <si>
    <t>PRANA</t>
  </si>
  <si>
    <t>ENCENDÉ STUDIO</t>
  </si>
  <si>
    <t>MIMO - DESBORDADOS</t>
  </si>
  <si>
    <t>SBARRO - FIN DE MES DE TERROR</t>
  </si>
  <si>
    <t>VIENTO SUR</t>
  </si>
  <si>
    <t>BAÑANATE CON CARRULIM</t>
  </si>
  <si>
    <t>BAÑATE EN CARRULIM</t>
  </si>
  <si>
    <t>HORÓSCOPO CARRULIM</t>
  </si>
  <si>
    <t>HORÓSCOPO CARRULIM - DIRECCIÓN DE ARTE GRÁFICA -CAMP</t>
  </si>
  <si>
    <t>HORÓSCOPO CARULLIM</t>
  </si>
  <si>
    <t>SAMSUNG EPIC VIDEOS</t>
  </si>
  <si>
    <t>SAMSUNG EPIC VIDEOS - DIRECCIÓN DE ARTE AUDIOVISUAL</t>
  </si>
  <si>
    <t>WILDFI</t>
  </si>
  <si>
    <t>LOS INCENDIOS HOY</t>
  </si>
  <si>
    <t>2 CDC (ESPAÑA)</t>
  </si>
  <si>
    <t>&amp;ROSÀS</t>
  </si>
  <si>
    <t>BESOS</t>
  </si>
  <si>
    <t>TELEFÓNICA</t>
  </si>
  <si>
    <t>R DE ROSALÍA</t>
  </si>
  <si>
    <t>CUPRA</t>
  </si>
  <si>
    <t>ACCENTURE SONG</t>
  </si>
  <si>
    <t>CIBERSENCILLO</t>
  </si>
  <si>
    <t>CONVIVIR CON LA CULPA</t>
  </si>
  <si>
    <t>MENTIRAS</t>
  </si>
  <si>
    <t>ALICIA TREVIÑO, ESTEBAN ESPINILLA</t>
  </si>
  <si>
    <t>MOM CHECK</t>
  </si>
  <si>
    <t>BROTHER ESCUELA DE CREATIVOS</t>
  </si>
  <si>
    <t>ANNE GONZÁLEZ CONTÍN, CELIA CIUDAD</t>
  </si>
  <si>
    <t>MALOS ACTORES PERO BUENA BURGER</t>
  </si>
  <si>
    <t>BURNS</t>
  </si>
  <si>
    <t>ARCHERY</t>
  </si>
  <si>
    <t>COMITÉ OLÍMPICO INTERNACIONAL</t>
  </si>
  <si>
    <t>POLE VAULTER</t>
  </si>
  <si>
    <t>POOL</t>
  </si>
  <si>
    <t>CARMEN PUCHE, VICTORIA ALENDA</t>
  </si>
  <si>
    <t>THE TRASHY AGREEMENT</t>
  </si>
  <si>
    <t>CHEIL SPAIN</t>
  </si>
  <si>
    <t>UNFEAR</t>
  </si>
  <si>
    <t>CHINA - PARTE DE LLYC</t>
  </si>
  <si>
    <t>AJEDREZ. PAREJA</t>
  </si>
  <si>
    <t>FESTIVAL DE CINE FANTÁSTICO DE SITGES</t>
  </si>
  <si>
    <t>DDB ESPAÑA</t>
  </si>
  <si>
    <t>FECHA DE EXTINCIÓN</t>
  </si>
  <si>
    <t>ALDI</t>
  </si>
  <si>
    <t>EL RUSO DE ROCKY</t>
  </si>
  <si>
    <t>INSPIRA CON TU EJEMPLO</t>
  </si>
  <si>
    <t>LALIGA VS</t>
  </si>
  <si>
    <t>MI GRAN NOCHE</t>
  </si>
  <si>
    <t>ERNEST</t>
  </si>
  <si>
    <t>399 AÑOS DESPUÉS</t>
  </si>
  <si>
    <t>UNIVERSIDAD DE ALCALÁ</t>
  </si>
  <si>
    <t>ESTÁ PASANDO</t>
  </si>
  <si>
    <t>ENTRE ESTRECHO Y ALVARADO</t>
  </si>
  <si>
    <t>SONY MUSIC ENTERTAINMENT ESPAÑA</t>
  </si>
  <si>
    <t>FUEGO CAMINA CONMIGO</t>
  </si>
  <si>
    <t>CONSISTENCIA DE MARCA TBC</t>
  </si>
  <si>
    <t>JUMPERS</t>
  </si>
  <si>
    <t>LA DESPENSA</t>
  </si>
  <si>
    <t>NEONES SINCEROS</t>
  </si>
  <si>
    <t>MÉDICOS DEL MUNDO</t>
  </si>
  <si>
    <t>YA NO ES PRIMAVERA</t>
  </si>
  <si>
    <t>GREENPEACE</t>
  </si>
  <si>
    <t>LITTLE SPAIN</t>
  </si>
  <si>
    <t>REAL CLUB CELTA DE VIGO</t>
  </si>
  <si>
    <t>MERMAID</t>
  </si>
  <si>
    <t>CANESTEN</t>
  </si>
  <si>
    <t>NOT AVAILABLE IN THE METAVERSE</t>
  </si>
  <si>
    <t>QUIEN NO LLORA NO MAMA</t>
  </si>
  <si>
    <t>TETA&amp;TETA</t>
  </si>
  <si>
    <t>REAL VIRTUAL BEAUTY</t>
  </si>
  <si>
    <t>WASH AWAY THE TABOO</t>
  </si>
  <si>
    <t>PERSIL</t>
  </si>
  <si>
    <t>MCCANN WORLDGROUP SPAIN</t>
  </si>
  <si>
    <t>24/7 EN ACCIÓN</t>
  </si>
  <si>
    <t>SABER VER LO QUE OTROS NO VEN I</t>
  </si>
  <si>
    <t>BESTINVER</t>
  </si>
  <si>
    <t>SABER VER LO QUE OTROS NO VEN II</t>
  </si>
  <si>
    <t>SABER VER LO QUE OTROS NO VEN III</t>
  </si>
  <si>
    <t>SABER VER LO QUE OTROS NO VEN IV</t>
  </si>
  <si>
    <t>METROPOLITANA</t>
  </si>
  <si>
    <t>VICTORIA 285</t>
  </si>
  <si>
    <t>MONO MADRID</t>
  </si>
  <si>
    <t>12 DE OCTUBRE</t>
  </si>
  <si>
    <t>CORREOS</t>
  </si>
  <si>
    <t>CR CR</t>
  </si>
  <si>
    <t>FACUNDO</t>
  </si>
  <si>
    <t>DÍA DE LA MADRE</t>
  </si>
  <si>
    <t>EGGS BENEDDICT</t>
  </si>
  <si>
    <t>VIPS</t>
  </si>
  <si>
    <t>FRENCH TOAST</t>
  </si>
  <si>
    <t>MIMAOS</t>
  </si>
  <si>
    <t>TORTITAS</t>
  </si>
  <si>
    <t>READY PLAYER MOM</t>
  </si>
  <si>
    <t>MUY</t>
  </si>
  <si>
    <t>VIAJE INFINITO</t>
  </si>
  <si>
    <t>TABAKALERA</t>
  </si>
  <si>
    <t>OGILVY ESPAÑA</t>
  </si>
  <si>
    <t>ANDALUSIAN CRUSH</t>
  </si>
  <si>
    <t>TURISMO DE ANDALUCÍA</t>
  </si>
  <si>
    <t>DE ESTO NO SE HABLA</t>
  </si>
  <si>
    <t>MINISTERIO DE IGUALDAD</t>
  </si>
  <si>
    <t>GITANA</t>
  </si>
  <si>
    <t>CRUZCAMPO</t>
  </si>
  <si>
    <t>LA PLANTA 2 Y MEDIO</t>
  </si>
  <si>
    <t>EL CORTE INGLÉS</t>
  </si>
  <si>
    <t>LA VIDA ES</t>
  </si>
  <si>
    <t>SUCHARD</t>
  </si>
  <si>
    <t>LOS ANUNCIOS DEL MINISTERIO</t>
  </si>
  <si>
    <t>SE ACABÓ</t>
  </si>
  <si>
    <t>VIVA. ESPAÑA</t>
  </si>
  <si>
    <t xml:space="preserve">ANDALUSIAN CRUSH </t>
  </si>
  <si>
    <t xml:space="preserve">TURISMO DE ANDALUCÍA </t>
  </si>
  <si>
    <t>ORIOL VILLAR</t>
  </si>
  <si>
    <t>PIKOLIN</t>
  </si>
  <si>
    <t>PINGÜINO TORREBLANCA</t>
  </si>
  <si>
    <t>DESCOMBINADAS</t>
  </si>
  <si>
    <t>WOMEN'SECRET</t>
  </si>
  <si>
    <t>PINK</t>
  </si>
  <si>
    <t>DESPACHO</t>
  </si>
  <si>
    <t>FÁBRICA</t>
  </si>
  <si>
    <t>LUZ</t>
  </si>
  <si>
    <t>BLACK F*CKING FRIDAY</t>
  </si>
  <si>
    <t>WORTEN</t>
  </si>
  <si>
    <t>EAU D'UARDO</t>
  </si>
  <si>
    <t>KFC POR AQUÍ</t>
  </si>
  <si>
    <t>THE RECIPE RUN</t>
  </si>
  <si>
    <t>SRA. RUSHMORE</t>
  </si>
  <si>
    <t>ATLÉTICO DE MADRID</t>
  </si>
  <si>
    <t>CLUB ATLÉTICO DE MADRID</t>
  </si>
  <si>
    <t>TAXI</t>
  </si>
  <si>
    <t>TEATROS</t>
  </si>
  <si>
    <t>ASISA</t>
  </si>
  <si>
    <t>TBWA ESPAÑA</t>
  </si>
  <si>
    <t>EL PEDIDO MÁS ESPERADO</t>
  </si>
  <si>
    <t>MCDONALD'S</t>
  </si>
  <si>
    <t>HEINZ PASTA SAUCE YEAR 3</t>
  </si>
  <si>
    <t>NEW HEINZ TOMATO KETCHUP PASTA SAUCE</t>
  </si>
  <si>
    <t>REVUELTA</t>
  </si>
  <si>
    <t>LO QUE NECESITAMOS NUEVO</t>
  </si>
  <si>
    <t>WALLAPOP</t>
  </si>
  <si>
    <t>EL ROBO DE FIN DE AÑO</t>
  </si>
  <si>
    <t>NETFLIX | ESTRELLA GALICIA</t>
  </si>
  <si>
    <t>LADY BRAVA</t>
  </si>
  <si>
    <t>RED BULL CLICK</t>
  </si>
  <si>
    <t>RED BULL MEDIA HOUSE</t>
  </si>
  <si>
    <t>SAL GORDA PRODUCTIONS</t>
  </si>
  <si>
    <t>PROUDLY SECOND BEST</t>
  </si>
  <si>
    <t>VML HEALTH SPAIN</t>
  </si>
  <si>
    <t>DOGS WITHOUT BORDERS</t>
  </si>
  <si>
    <t>SFBO SOCIEDAD FRANCO-BRASILEÑA DE ONCOLOGÍA</t>
  </si>
  <si>
    <t>PODIUM</t>
  </si>
  <si>
    <t>PODCAST TITANIA</t>
  </si>
  <si>
    <t>BANCO SANTANDER</t>
  </si>
  <si>
    <t>HAVAS MEDIA</t>
  </si>
  <si>
    <t>NOPACK</t>
  </si>
  <si>
    <t>ESTRELLA GALICIA</t>
  </si>
  <si>
    <t>LEE</t>
  </si>
  <si>
    <t>AJEDREZ</t>
  </si>
  <si>
    <t>BLUR</t>
  </si>
  <si>
    <t>UN POCO MÁS CONFUSO</t>
  </si>
  <si>
    <t>9 FESTIVAL DE ANTIGUA (GUATEMALA)</t>
  </si>
  <si>
    <t>4AM SAATCHI &amp; SAATCHI GUATEMALA</t>
  </si>
  <si>
    <t>DESPIERTA GUATEMALA</t>
  </si>
  <si>
    <t>GIFT BILLBOARD</t>
  </si>
  <si>
    <t>JETCOINS</t>
  </si>
  <si>
    <t>DIGITAS</t>
  </si>
  <si>
    <t>DIGITAS GUATEMALA (PUBLICIS GROUPE)</t>
  </si>
  <si>
    <t>+ DE 10 AÑOS DEFENDIENDO TUS 40</t>
  </si>
  <si>
    <t>CHECHARUNNER BY LITTLE CAESARS</t>
  </si>
  <si>
    <t>EL TAIER DDB CENTRO GUATEMALA</t>
  </si>
  <si>
    <t>CERVEZA CORONA - A RIVER OF CHANGE</t>
  </si>
  <si>
    <t>GOOOL</t>
  </si>
  <si>
    <t>FCB DOS PUNTOS CREA</t>
  </si>
  <si>
    <t>COMO EN CASA</t>
  </si>
  <si>
    <t>UN MUNDO CON AROMA A GUATE</t>
  </si>
  <si>
    <t>GRAVITY BBDO GUATEMALA</t>
  </si>
  <si>
    <t>HAVAS EL CLAN HONDURAS</t>
  </si>
  <si>
    <t>BACK TO SCHOOL - SULA KIDS</t>
  </si>
  <si>
    <t>FANS DEL AHORRO</t>
  </si>
  <si>
    <t>BRONCO GRILL</t>
  </si>
  <si>
    <t>QUE TU CASA NO TE JODA.</t>
  </si>
  <si>
    <t>BAILESCO</t>
  </si>
  <si>
    <t>MCCANN PANAMÁ</t>
  </si>
  <si>
    <t>VAPING POISON</t>
  </si>
  <si>
    <t>MOSTRO AGENCY</t>
  </si>
  <si>
    <t>OGILVY EL SALVADOR</t>
  </si>
  <si>
    <t>EL PRECIO DEL SOL</t>
  </si>
  <si>
    <t>OGILVY GUATEMALA</t>
  </si>
  <si>
    <t>A SIP OF LIFE</t>
  </si>
  <si>
    <t>CLARO NAVIDAD: BILLY</t>
  </si>
  <si>
    <t>PENGUIN AUDIOBOOKS</t>
  </si>
  <si>
    <t>PENGUIN HEARINK STORIES</t>
  </si>
  <si>
    <t>TINY BILLBOARDS</t>
  </si>
  <si>
    <t>PUBLICIDAD COMERCIAL MULLENLOWE EL SALVADOR</t>
  </si>
  <si>
    <t>PUBLICIDAD COMERCIAL MULLEN LOWE GUATEMALA</t>
  </si>
  <si>
    <t>CERCA, SIEMPRE.</t>
  </si>
  <si>
    <t>PONTE EN MIS OJOS</t>
  </si>
  <si>
    <t>SUPERLIGA DE FÚTBOL 4X4</t>
  </si>
  <si>
    <t>TBWA/RIOT GUATEMALA</t>
  </si>
  <si>
    <t xml:space="preserve">DE GOLPE UN GRAN PROBLEMA </t>
  </si>
  <si>
    <t>VML PUERTO RICO</t>
  </si>
  <si>
    <t>LUNA &amp; THE STORK</t>
  </si>
  <si>
    <t>4 CÚSPIDE (PUERTO RICO</t>
  </si>
  <si>
    <t>BADILLO SAATCHI SAATCHI</t>
  </si>
  <si>
    <t>THE FIRST BLIND DRIVING INSTRUCTOR</t>
  </si>
  <si>
    <t>TOYOTA SAFETY SENSE</t>
  </si>
  <si>
    <t>VAMPIRO</t>
  </si>
  <si>
    <t>CENTROS DE SERVICIO TOYOTA</t>
  </si>
  <si>
    <t>DDB LATINA PUERTO RICO</t>
  </si>
  <si>
    <t>CHILDRENS BOOK FOR MEN</t>
  </si>
  <si>
    <t>CHILDRENS BOOK FOR
MEN</t>
  </si>
  <si>
    <t>EL SHOPPERCITO</t>
  </si>
  <si>
    <t>WALMART SHOPPERS</t>
  </si>
  <si>
    <t>LOOP HOTEL</t>
  </si>
  <si>
    <t>CERVEZA LA H</t>
  </si>
  <si>
    <t>MIZANI HERITAGE</t>
  </si>
  <si>
    <t>MIZANI HOPE</t>
  </si>
  <si>
    <t>MIZANI THE ESCAPE</t>
  </si>
  <si>
    <t>MIZANI THE
GRANDMOTHER</t>
  </si>
  <si>
    <t>RIMAS</t>
  </si>
  <si>
    <t>WALMART, PUERTO RICO</t>
  </si>
  <si>
    <t>DE LA CRUZ / OGILVY</t>
  </si>
  <si>
    <t>BURGER KING BURGER KING BURGER KING</t>
  </si>
  <si>
    <t>BURGER KING BURGER
KING BURGER KING</t>
  </si>
  <si>
    <t>FUEGO MENU</t>
  </si>
  <si>
    <t>LA CASA DE PR</t>
  </si>
  <si>
    <t>FIRE CREATIVE</t>
  </si>
  <si>
    <t>BABY RUSI</t>
  </si>
  <si>
    <t>HADES 66: AK RUSI</t>
  </si>
  <si>
    <t>MEJOR IMPROVISA’O QUE
ARRODILLA’O</t>
  </si>
  <si>
    <t>CERVEZA RESIDENTE</t>
  </si>
  <si>
    <t>LA CASA DEL HORROR AT
HOUSE OF PHOBIA</t>
  </si>
  <si>
    <t>LOPITO ILEANA &amp; HOWIE</t>
  </si>
  <si>
    <t>CLÁSICOS DEL FRAUDE
DEL AMOR</t>
  </si>
  <si>
    <t>LISTOS101</t>
  </si>
  <si>
    <t>CUIDEMOS LAS TETAS</t>
  </si>
  <si>
    <t>SOCIEDAD AMERICANA
CONTRA EL CANCER</t>
  </si>
  <si>
    <t>ROSADOTOLEDO&amp;</t>
  </si>
  <si>
    <t>ELIJO ESTAR CONTIGO</t>
  </si>
  <si>
    <t>TRIPLE-S ADVANTAGE</t>
  </si>
  <si>
    <t>SAJO//MCCANN</t>
  </si>
  <si>
    <t>DELIVERY</t>
  </si>
  <si>
    <t>SPRINTER</t>
  </si>
  <si>
    <t>FOOD TRUCK</t>
  </si>
  <si>
    <t>TRABAJOS</t>
  </si>
  <si>
    <t>8 LIVES</t>
  </si>
  <si>
    <t>DONACION DE ORGANOS</t>
  </si>
  <si>
    <t>ELECTRIC MUSTANG</t>
  </si>
  <si>
    <t>MUSTANG</t>
  </si>
  <si>
    <t>MCS HEALTHCARE</t>
  </si>
  <si>
    <t>13 IAB MIXX (MÉXICO)</t>
  </si>
  <si>
    <t>ARCHER TROY</t>
  </si>
  <si>
    <t>CORRIDO OF DUTY</t>
  </si>
  <si>
    <t>CALL OF DUTY</t>
  </si>
  <si>
    <t>NADADORAS</t>
  </si>
  <si>
    <t>SIEMPRE VIVOS</t>
  </si>
  <si>
    <t>REINSERTA A. C.</t>
  </si>
  <si>
    <t>NETFLIX OJITOS DE HUEVO</t>
  </si>
  <si>
    <t>POPEYES LOUISIANA KITCHEN, INC</t>
  </si>
  <si>
    <t>WEBER SHANDWICK MÉXICO</t>
  </si>
  <si>
    <t>LIFELINE</t>
  </si>
  <si>
    <t>SALUD MÓVIL</t>
  </si>
  <si>
    <t>LA GRAN GUÍA DE JOCHOS &amp; HAMBURGUESAS</t>
  </si>
  <si>
    <t>BIMBOLLOS Y MEDIAS NOCHES BIMBO</t>
  </si>
  <si>
    <t>MUSEO DE LA MENTIRA</t>
  </si>
  <si>
    <t>EL SABUESO</t>
  </si>
  <si>
    <t>IN THE ZONE</t>
  </si>
  <si>
    <t>ADIDAS Y MERCADO LIBRE</t>
  </si>
  <si>
    <t>NADIE SABE</t>
  </si>
  <si>
    <t>YOUTUBE MUSIC MUSEUM</t>
  </si>
  <si>
    <t>ONLY IF</t>
  </si>
  <si>
    <t>TAKIS BLUE HEAT</t>
  </si>
  <si>
    <t>TAKIS</t>
  </si>
  <si>
    <t>PHD MEDIA</t>
  </si>
  <si>
    <t>PEQUEÑOS TESTAMENTO</t>
  </si>
  <si>
    <t>REPÚBLICA DIGITAL</t>
  </si>
  <si>
    <t>UPSIDE DOWN ISLAND FORTNITE</t>
  </si>
  <si>
    <t>DAIRY QUEEN® MÉXICO</t>
  </si>
  <si>
    <t>ROCK THE AGENCY</t>
  </si>
  <si>
    <t>CREMA ALPURA</t>
  </si>
  <si>
    <t>ES FRAUDE</t>
  </si>
  <si>
    <t>6. DIENTE (ARGENTINA)</t>
  </si>
  <si>
    <t>12 IAB MIXX (COLOMBIA)</t>
  </si>
  <si>
    <t>BANCOLOMBIA</t>
  </si>
  <si>
    <t>CONTENT HUB</t>
  </si>
  <si>
    <t>TEAM REMOTO</t>
  </si>
  <si>
    <t>DIRTY KITCHEN</t>
  </si>
  <si>
    <t>PLATOS DE TEMPORADA</t>
  </si>
  <si>
    <t>GOLDFISH INFLUENCER MARKETING</t>
  </si>
  <si>
    <t xml:space="preserve">SENIOR ZAPPING: LA GENERACIÓN SENIOR CAMBIÓ DE CANAL
</t>
  </si>
  <si>
    <t>NESTLÉ COLOMBIA</t>
  </si>
  <si>
    <t>FINANZAS EN JEANS PARA JÓVENES COLOMBIANOS</t>
  </si>
  <si>
    <t>DAVIVIENDA</t>
  </si>
  <si>
    <t>AUDICIONES #LAJOVEN, CON EL FLOW DE LO CLÁSICO</t>
  </si>
  <si>
    <t>FUNDACIÓN BOLÍVAR DAVIVIENDA / GRUPO BOLÍVAR</t>
  </si>
  <si>
    <t>¡BÁJESE DE ESA NUBE Y SÚBASE A ESA NAVE!</t>
  </si>
  <si>
    <t xml:space="preserve">LA APP DE SEGUROS QUE PUEDES USAR SIN TENER UN SEGURO
</t>
  </si>
  <si>
    <t>SEGUROS BOLÍVAR</t>
  </si>
  <si>
    <t xml:space="preserve">FINANZAS EN JEANS PARA JÓVENES COLOMBIANOS
</t>
  </si>
  <si>
    <t>GALERÍA DEL TERROR</t>
  </si>
  <si>
    <t>NON FUNGIBLE TALENTS: MÁS ALLÁ DEL METAVERSO”
2</t>
  </si>
  <si>
    <t>MCCANN WORLDGROUP COLOMBIA</t>
  </si>
  <si>
    <t>CAMBIANDO CONTIGO</t>
  </si>
  <si>
    <t>BANCO DE BOGOTÁ</t>
  </si>
  <si>
    <t>¿QUÉ PASÓ EN LA FIESTA DEL BANCO DE BOGOTÁ?”</t>
  </si>
  <si>
    <t>MULLENLOWE GROUP COLOMBIA</t>
  </si>
  <si>
    <t>DOMINO'S, LLEGANDO SIN MIEDO A DONDE SEA</t>
  </si>
  <si>
    <t>DOMINO'S COLOMBIA</t>
  </si>
  <si>
    <t>ESTE  SE DA GARRA</t>
  </si>
  <si>
    <t>AB INBEV BAVARIA</t>
  </si>
  <si>
    <t>PIZZA PARTY: LA ACTUALIZACIÓN DE FORTNITE QUE DOMINO’S APROVECHÓ, PARA ENTRAR AL JUEGO</t>
  </si>
  <si>
    <t>TODOS QUIEREN ELEGIR SU CAFÉ, PERO NOS SUS GOBERNANTES</t>
  </si>
  <si>
    <t>STARBUCKS COLOMBIA</t>
  </si>
  <si>
    <t>UN  SOBRE CÓMO HACER FAMOSAS A LAS PERSONAS CORRECTAS</t>
  </si>
  <si>
    <t xml:space="preserve">PIZZA PARTY: LA ACTUALIZACIÓN DE FORTNITE QUE DOMINO’S APROVECHÓ, PARA ENTRAR AL JUEGO
</t>
  </si>
  <si>
    <t>CREANDO UN NUEVO MUNDO PARA CONECTAR CON TU MEJOR VERSIÓN</t>
  </si>
  <si>
    <t xml:space="preserve">EL NUEVO DESPEGUE DE LA COMIDA ABORDO
</t>
  </si>
  <si>
    <t>WINGO</t>
  </si>
  <si>
    <t xml:space="preserve">UN  SOBRE CÓMO HACER FAMOSAS A LAS PERSONAS CORRECTAS
</t>
  </si>
  <si>
    <t xml:space="preserve">TODOS QUIEREN ELEGIR SU CAFÉ, PERO NOS SUS GOBERNANTES
</t>
  </si>
  <si>
    <t>TODOS QUIEREN ELEGIR SU CAFÉ, PERO NOS SUS GOBERNANTES”
2</t>
  </si>
  <si>
    <t>PODWAY PODCAST NETWORK</t>
  </si>
  <si>
    <t xml:space="preserve">ONCOLÓGICO
</t>
  </si>
  <si>
    <t>OICA OBSERVATORIO INTERINSTITUCIONALDE CÁNCER DE ADULTOS</t>
  </si>
  <si>
    <t xml:space="preserve">SANCHO </t>
  </si>
  <si>
    <t xml:space="preserve">BUFFEATE
</t>
  </si>
  <si>
    <t xml:space="preserve">ZONA GAMING
</t>
  </si>
  <si>
    <t>TRIDENT X: EL HACK DE LOS SNACKS</t>
  </si>
  <si>
    <t>MONDELEZ</t>
  </si>
  <si>
    <t xml:space="preserve">BILLBOARD LABEL
</t>
  </si>
  <si>
    <t>BUFFALO WINGS COLOMBIA</t>
  </si>
  <si>
    <t>WUNDERMAN THOMPSON COLOMBIA</t>
  </si>
  <si>
    <t xml:space="preserve">GANA CON CLASE: EL PRIMER LOYALTY AUTOSOSTENIBLE PARA CENTENNIALS Y ALFAS
</t>
  </si>
  <si>
    <t>ABINBEV</t>
  </si>
  <si>
    <t>11 IAB MIXX (CHILE)</t>
  </si>
  <si>
    <t>DIGITAS CHILE</t>
  </si>
  <si>
    <t>CAPTURA LA NOCHE</t>
  </si>
  <si>
    <t>ENTRAVISIÓN</t>
  </si>
  <si>
    <t>DORITOS/TU LINE UP LOLLA</t>
  </si>
  <si>
    <t>INBRAX</t>
  </si>
  <si>
    <t>MUJERES VALIOSAS</t>
  </si>
  <si>
    <t>CASA DE MONEDA DE CHILE</t>
  </si>
  <si>
    <t>PINCHA AQUÍ AHORA</t>
  </si>
  <si>
    <t>UNICEF</t>
  </si>
  <si>
    <t>INITIATIVE</t>
  </si>
  <si>
    <t>FALATOQUERS</t>
  </si>
  <si>
    <t>LA FAMILIA</t>
  </si>
  <si>
    <t>COOL BANKER</t>
  </si>
  <si>
    <t>SCOTIA</t>
  </si>
  <si>
    <t>LÍDERES DEL MAÑANA</t>
  </si>
  <si>
    <t>SCOTIAZERO</t>
  </si>
  <si>
    <t>MOOV</t>
  </si>
  <si>
    <t>EL REAL VALOR DE LA NAVIDAD</t>
  </si>
  <si>
    <t>CAJA LOS ANDES</t>
  </si>
  <si>
    <t>TU PIEL ES ARTE</t>
  </si>
  <si>
    <t>FUNDACIÓN PADECE</t>
  </si>
  <si>
    <t>PEDRO, JUAN &amp;
DIEGO</t>
  </si>
  <si>
    <t>CYBER MONDAY
SALCOBRAND</t>
  </si>
  <si>
    <t>SALCOBRAND</t>
  </si>
  <si>
    <t>ROMPECABEZA DIGITAL</t>
  </si>
  <si>
    <t>ROMPECABEZA CHILE</t>
  </si>
  <si>
    <t>EL PODER DE TU
PERMISO</t>
  </si>
  <si>
    <t>BALLOON LATAM</t>
  </si>
  <si>
    <t>20 FESTIVAL LA VARA (REPÚBLICA DOMINICANA)</t>
  </si>
  <si>
    <t>PEPSI MEALS BOLIVIA</t>
  </si>
  <si>
    <t xml:space="preserve">PEPSI </t>
  </si>
  <si>
    <t xml:space="preserve">PEPSI MEALS BOLIVIA </t>
  </si>
  <si>
    <t>LATE</t>
  </si>
  <si>
    <t>MEMORIAL SLOAN KETTERING CANCER CENTER</t>
  </si>
  <si>
    <t>RUM BETTER WITH PEPSI</t>
  </si>
  <si>
    <t>WRONG CANDIDATES</t>
  </si>
  <si>
    <t xml:space="preserve">WRONG CANDIDATES </t>
  </si>
  <si>
    <t>BRADESCO SEGUROS, EMPREGUE AFRO/GOMA, MUSEU AFRO-UFBA</t>
  </si>
  <si>
    <t>TORMENTA</t>
  </si>
  <si>
    <t>AMARILLO CREATIVE LAB</t>
  </si>
  <si>
    <t>BANCOLOMBIA - ¿CREES QUE TU MAMÁ PODRÍA NOTAR SI TUS MENSAJES LOS ESCRIBIÓ CHATGPT?</t>
  </si>
  <si>
    <t xml:space="preserve">BANCOLOMBIA </t>
  </si>
  <si>
    <t>AMÉN MCCANN</t>
  </si>
  <si>
    <t>OPERACIÓN GRAFFITI</t>
  </si>
  <si>
    <t>OCÉANO FM</t>
  </si>
  <si>
    <t>SPOTIBYE</t>
  </si>
  <si>
    <t>ARIADNA COMMUNICATIONS GROUP</t>
  </si>
  <si>
    <t>GANADO SEGURO</t>
  </si>
  <si>
    <t>ZURICH</t>
  </si>
  <si>
    <t>SOUNDLOAD TUTORIALS</t>
  </si>
  <si>
    <t>BANCO GENERAL RUMIÑAHUI</t>
  </si>
  <si>
    <t xml:space="preserve">SOUNDLOAD TUTORIALS </t>
  </si>
  <si>
    <t>JOSÉ FELICIANO: EL PRIMER INSTRUCTOR DE MANEJO CIEGO.</t>
  </si>
  <si>
    <t xml:space="preserve">JOSÉ FELICIANO: EL PRIMER INSTRUCTOR DE MANEJO CIEGO. </t>
  </si>
  <si>
    <t>LA VIOLENCIA NO SE TAPA</t>
  </si>
  <si>
    <t>COORDINADORA PAZ PARA LA MUJER</t>
  </si>
  <si>
    <t>BENDITA CARPETA</t>
  </si>
  <si>
    <t>HEINZ LYCOPENE MAKEUP</t>
  </si>
  <si>
    <t>AIR WICK E-SCENTS</t>
  </si>
  <si>
    <t>AIR WICK (BOM AR)</t>
  </si>
  <si>
    <t>CRÉDITO EN LOS CRÉDITOS</t>
  </si>
  <si>
    <t>SANTANDER</t>
  </si>
  <si>
    <t xml:space="preserve">FEEL EVERYTHING </t>
  </si>
  <si>
    <t>OLLA</t>
  </si>
  <si>
    <t>TIENDA SEGURA</t>
  </si>
  <si>
    <t>TIM BRASIL</t>
  </si>
  <si>
    <t>SUNO UNITED CREATORS</t>
  </si>
  <si>
    <t xml:space="preserve">SANTANDER </t>
  </si>
  <si>
    <t>BOMBAI ECUADOR</t>
  </si>
  <si>
    <t>THE GREAT BREAK IN THE SKY</t>
  </si>
  <si>
    <t>NESTLÉ</t>
  </si>
  <si>
    <t>BROTHER</t>
  </si>
  <si>
    <t>CHANGING THE GAME</t>
  </si>
  <si>
    <t>WORLD WILDLIFE FUND</t>
  </si>
  <si>
    <t xml:space="preserve">BEER CARD </t>
  </si>
  <si>
    <t>LA MAMÁ PERFECTA</t>
  </si>
  <si>
    <t>SENTENCIA</t>
  </si>
  <si>
    <t>GRAN ACUERDO VENEZUELA</t>
  </si>
  <si>
    <t xml:space="preserve">MENTAL HEALTH DAY  </t>
  </si>
  <si>
    <t xml:space="preserve"> POWERADE</t>
  </si>
  <si>
    <t>CASANOVA/MCCANN</t>
  </si>
  <si>
    <t xml:space="preserve">ESAS NO ERAN HISTORIAS </t>
  </si>
  <si>
    <t>BLIZZARD</t>
  </si>
  <si>
    <t>TRADUCTORES, LA HISTORIA AÚN NO CONTADA DE LOS NIÑOS QUE DAN VOZ A UNA GENERACIÓN</t>
  </si>
  <si>
    <t xml:space="preserve">U.S. BANK </t>
  </si>
  <si>
    <t>CASTILLO DE IF</t>
  </si>
  <si>
    <t>MONUMENTOS A LA CORRUPCIÓN</t>
  </si>
  <si>
    <t>HELP INTERNATIONAL</t>
  </si>
  <si>
    <t>AJEDREZ / PAREJA</t>
  </si>
  <si>
    <t>SITGES- FESTIVAL INTERNACIONAL DE CINE FANTÁSTICO DE CATALUÑA</t>
  </si>
  <si>
    <t>SIGHTWALKS - VEREDAS QUE GUÍAN</t>
  </si>
  <si>
    <t>CEMENTO SOL</t>
  </si>
  <si>
    <t>CONCEPT MCCANN</t>
  </si>
  <si>
    <t>SIMPLETV HOT PACK</t>
  </si>
  <si>
    <t>SIMPLETV</t>
  </si>
  <si>
    <t>CONILL ADVERTISING</t>
  </si>
  <si>
    <t>ARRIVALS</t>
  </si>
  <si>
    <t>THERAPY RINGS</t>
  </si>
  <si>
    <t>TOWING SPONSORS</t>
  </si>
  <si>
    <t xml:space="preserve">TOWING SPONSORS </t>
  </si>
  <si>
    <t>NETFLIX Y ESTRELLA GALICIA</t>
  </si>
  <si>
    <t>NADIE MUEVE LA NIEVE COMO GRISELDA</t>
  </si>
  <si>
    <t>DENTSU CREATIVE ESPAÑA</t>
  </si>
  <si>
    <t>BAR</t>
  </si>
  <si>
    <t>FUNDACIÓN MUTUA</t>
  </si>
  <si>
    <t>DO MARKETING DIGITAL SAS</t>
  </si>
  <si>
    <t>EL GIMNASIO DEL DESPECHO</t>
  </si>
  <si>
    <t>D'OM SOLUÇÕES IMPROVÁVEIS</t>
  </si>
  <si>
    <t>POSSIBLE DREAMS</t>
  </si>
  <si>
    <t>CONTINENTAL</t>
  </si>
  <si>
    <t>DOUBLEYOU</t>
  </si>
  <si>
    <t>NOBODY SHOULD DIE AT XMAS</t>
  </si>
  <si>
    <t>OPEN ARMS</t>
  </si>
  <si>
    <t xml:space="preserve">CORONA RIVER OF CHANGE </t>
  </si>
  <si>
    <t xml:space="preserve">CORONA </t>
  </si>
  <si>
    <t xml:space="preserve">CORONA RIVER OF CHANGE  </t>
  </si>
  <si>
    <t xml:space="preserve">CORONA RIVER OF CHANGE   </t>
  </si>
  <si>
    <t xml:space="preserve">CORONA RIVER OF CHANGE    </t>
  </si>
  <si>
    <t>BANCO INDUSTRIAL</t>
  </si>
  <si>
    <t>ESTE ANUNCIO TE CUIDA</t>
  </si>
  <si>
    <t>ABANCA SEGUROS</t>
  </si>
  <si>
    <t>FUNDACIÓN PERUANA DE CÁNCER</t>
  </si>
  <si>
    <t>PONLE CORAZÓN</t>
  </si>
  <si>
    <t xml:space="preserve">RENT YOUR SUNSET </t>
  </si>
  <si>
    <t xml:space="preserve">HADES 66 </t>
  </si>
  <si>
    <t xml:space="preserve">BABY RUSI </t>
  </si>
  <si>
    <t>MEJOR IMPROVISA'O QUE ARRODILLA'O</t>
  </si>
  <si>
    <t>ATREVIA</t>
  </si>
  <si>
    <t>MCFISH, O REGRESSO</t>
  </si>
  <si>
    <t>MCDONALD’S</t>
  </si>
  <si>
    <t>GALLEGOS UNITED</t>
  </si>
  <si>
    <t>CAKES - REAL IS BACK</t>
  </si>
  <si>
    <t>GOT MILK?</t>
  </si>
  <si>
    <t>GIUSTI CREATIVE PR</t>
  </si>
  <si>
    <t>PELOTA DE HIELO – JUNTOS POR EL PLANETA</t>
  </si>
  <si>
    <t>CLUBE ATLÉTICO MINEIRO</t>
  </si>
  <si>
    <t>GLOBANT GUT</t>
  </si>
  <si>
    <t xml:space="preserve">PRINGLES DIAMOND </t>
  </si>
  <si>
    <t>PRINGLES</t>
  </si>
  <si>
    <t>GLOSS</t>
  </si>
  <si>
    <t>MESAS INESPERADAS</t>
  </si>
  <si>
    <t>CLARO</t>
  </si>
  <si>
    <t>PETSTATION</t>
  </si>
  <si>
    <t>REPRINTING NICA</t>
  </si>
  <si>
    <t xml:space="preserve">LA PRENSA </t>
  </si>
  <si>
    <t xml:space="preserve">REPRINTING NICA </t>
  </si>
  <si>
    <t>BANNER HUMANO</t>
  </si>
  <si>
    <t>PANAFOTO</t>
  </si>
  <si>
    <t xml:space="preserve">BANNER HUMANO </t>
  </si>
  <si>
    <t>CARBONE</t>
  </si>
  <si>
    <t xml:space="preserve">BAILESCO </t>
  </si>
  <si>
    <t>BAMBOO</t>
  </si>
  <si>
    <t>IMPERIAL</t>
  </si>
  <si>
    <t xml:space="preserve">JUGADAS PERDIDAS </t>
  </si>
  <si>
    <t>AMOR A TODAS LUCES</t>
  </si>
  <si>
    <t>LA CASA DEL HORROR AT HOUSE OF PHOBIA</t>
  </si>
  <si>
    <t>LA CALLE ESCUELA CREATIVA</t>
  </si>
  <si>
    <t>CERTIFIED HEINZ</t>
  </si>
  <si>
    <t>PARTIDO POPULAR DE SEVILLA</t>
  </si>
  <si>
    <t>NADA MAS MEXICANO</t>
  </si>
  <si>
    <t>OJO DE TIGRE/ TEQUILA DEFRENTE</t>
  </si>
  <si>
    <t>ROLLER RADIO COASTER</t>
  </si>
  <si>
    <t>PARQUE DE LA COSTA</t>
  </si>
  <si>
    <t>BRAZALETES DE ESPERANZA</t>
  </si>
  <si>
    <t>ASOCIACIÓN ESPAÑOLA CONTRA EL CÁNCER</t>
  </si>
  <si>
    <t>EL MEJOR EQUIPO DE MÉXICO</t>
  </si>
  <si>
    <t>SKY</t>
  </si>
  <si>
    <t>EN NUESTRAS MANOS</t>
  </si>
  <si>
    <t>STEPBYWATER</t>
  </si>
  <si>
    <t xml:space="preserve">EN NUESTRAS MANOS </t>
  </si>
  <si>
    <t>PASEADORES DE NIÑOS</t>
  </si>
  <si>
    <t>MULTIÓPTICAS</t>
  </si>
  <si>
    <t>RAINBOT</t>
  </si>
  <si>
    <t>PRIDE CONNECTION MÉXICO</t>
  </si>
  <si>
    <t>LOPEZ NEGRETE COMMUNCATIONS</t>
  </si>
  <si>
    <t>LAS COSAS DE LA EDAD</t>
  </si>
  <si>
    <t>ALZHEIMER'S ASSOCIATION</t>
  </si>
  <si>
    <t>ALZHEIMER'S AWARENESS</t>
  </si>
  <si>
    <t>VIEJOS CUENTOS</t>
  </si>
  <si>
    <t xml:space="preserve">CLÁSICOS DEL FRAUDE DEL AMOR </t>
  </si>
  <si>
    <t>ORIENTAL</t>
  </si>
  <si>
    <t>SOCIEDAD AMERICANA CONTRA EL CÁNCER</t>
  </si>
  <si>
    <t xml:space="preserve">CUIDEMOS LAS TETAS </t>
  </si>
  <si>
    <t>EL ARTE INSPIRA AL ARTE</t>
  </si>
  <si>
    <t>OVER ALL</t>
  </si>
  <si>
    <t xml:space="preserve">OVER ALL </t>
  </si>
  <si>
    <t>EL ASADITO MÁS LARGO</t>
  </si>
  <si>
    <t>PILSEN</t>
  </si>
  <si>
    <t>MADE BRASIL</t>
  </si>
  <si>
    <t>30% OF THE TRUTH</t>
  </si>
  <si>
    <t>SOMOS TODAS MARIAS</t>
  </si>
  <si>
    <t>REAL HORROR</t>
  </si>
  <si>
    <t>APAV - ASSOCIAÇÃO PORTUGUESA DE APOIO À VÍTIMA</t>
  </si>
  <si>
    <t xml:space="preserve">REAL HORROR </t>
  </si>
  <si>
    <t xml:space="preserve">REAL HORROR  </t>
  </si>
  <si>
    <t xml:space="preserve">CONTRATOS  </t>
  </si>
  <si>
    <t>STABILO</t>
  </si>
  <si>
    <t>STAY ALIVE OWNERS MANUAL</t>
  </si>
  <si>
    <t>JEEP</t>
  </si>
  <si>
    <t xml:space="preserve">TRÁILERS TUMBADOS </t>
  </si>
  <si>
    <t xml:space="preserve">CINEMEX </t>
  </si>
  <si>
    <t xml:space="preserve">TRÁILERS TUMBADOS  </t>
  </si>
  <si>
    <t>MANIFIESTO</t>
  </si>
  <si>
    <t>LA CENA QUE ELEGÍ</t>
  </si>
  <si>
    <t>FELGTBIQ+ (FEDERACIÓN ESTATAL DE LESBIANAS, GAIS, TRANS, BISEXUALES, INTERSEXUALES Y MÁS)</t>
  </si>
  <si>
    <t xml:space="preserve">LA CENA QUE ELEGÍ </t>
  </si>
  <si>
    <t>MCCANN ESPAÑA</t>
  </si>
  <si>
    <t>ENTRENADORES DE INCONFORMISMO</t>
  </si>
  <si>
    <t>CAIXABANK</t>
  </si>
  <si>
    <t>PROFESORES DE INCONFORMISMO</t>
  </si>
  <si>
    <t>THE BILLBOARD YOU SHOULDN'T BE ABLE TO READ BUT YOU CAN</t>
  </si>
  <si>
    <t xml:space="preserve">THE BILLBOARD YOU SHOULDN'T BE ABLE TO READ BUT YOU CAN </t>
  </si>
  <si>
    <t xml:space="preserve">THE BILLBOARD YOU SHOULDN'T BE ABLE TO READ BUT YOU CAN  </t>
  </si>
  <si>
    <t>ADIDAS</t>
  </si>
  <si>
    <t xml:space="preserve">IN THE ZONE </t>
  </si>
  <si>
    <t>2.7 DEGREES</t>
  </si>
  <si>
    <t>EL TIEMPO LATINO</t>
  </si>
  <si>
    <t>SEE A DOG. ADOPT A DOG.</t>
  </si>
  <si>
    <t>PAWS4YOU</t>
  </si>
  <si>
    <t>MIAMI AD SCHOOL MÉXICO</t>
  </si>
  <si>
    <t>POLYREADERS</t>
  </si>
  <si>
    <t>SOUNDS OF NATURE</t>
  </si>
  <si>
    <t>AUSPICIADO POR PFIZER</t>
  </si>
  <si>
    <t>¿ESTO ES AMOR? REFORMA</t>
  </si>
  <si>
    <t>NOSPA POLAND</t>
  </si>
  <si>
    <t>FASHION CRAMPS</t>
  </si>
  <si>
    <t>BUSCOPAN</t>
  </si>
  <si>
    <t xml:space="preserve">FASHION CRAMPS </t>
  </si>
  <si>
    <t xml:space="preserve">READY PLAYER MOM </t>
  </si>
  <si>
    <t>TALKING SHIT</t>
  </si>
  <si>
    <t>SANOFI</t>
  </si>
  <si>
    <t xml:space="preserve">TALKING SHIT </t>
  </si>
  <si>
    <t>UN AMOR SIN ETIQUETAS</t>
  </si>
  <si>
    <t>CAMPOFRÍO VEGALIA</t>
  </si>
  <si>
    <t>BARCELONISTAS DE NACIMIENTO</t>
  </si>
  <si>
    <t>PILSENER</t>
  </si>
  <si>
    <t>CATCH THE REFEREE</t>
  </si>
  <si>
    <t>DISCOVER</t>
  </si>
  <si>
    <t>CHEERS TO YOU MARK</t>
  </si>
  <si>
    <t>COLOR BLIND BURGER</t>
  </si>
  <si>
    <t>NOFORK</t>
  </si>
  <si>
    <t>DRUNKEN CODES</t>
  </si>
  <si>
    <t xml:space="preserve">DRUNKEN CODES </t>
  </si>
  <si>
    <t>IT´S NOT MYTH IT´S REAL</t>
  </si>
  <si>
    <t>PYCCA</t>
  </si>
  <si>
    <t>OWNERS CODE</t>
  </si>
  <si>
    <t>PILSENNER</t>
  </si>
  <si>
    <t>SE DICE LA TRI</t>
  </si>
  <si>
    <t>SPOT THE RED FLAGS</t>
  </si>
  <si>
    <t>TASTE PALETTE</t>
  </si>
  <si>
    <t>DINERS CLUB</t>
  </si>
  <si>
    <t>UNFORGETTABLE WOMEN</t>
  </si>
  <si>
    <t>FUNDACIÓN CASA RONALD MCDONALD ECUADOR</t>
  </si>
  <si>
    <t xml:space="preserve">EL VIAJE </t>
  </si>
  <si>
    <t>MANUALES PARA SOBREVIVIR</t>
  </si>
  <si>
    <t>MANUALESPARASOBREVIVIR.ORG</t>
  </si>
  <si>
    <t>CERCA, SIEMPRE</t>
  </si>
  <si>
    <t>SUPER 24</t>
  </si>
  <si>
    <t xml:space="preserve">CERCA, SIEMPRE </t>
  </si>
  <si>
    <t>MIRA MÁS ALLÁ BHD</t>
  </si>
  <si>
    <t>BANCO BHD</t>
  </si>
  <si>
    <t>UPSIDE DOWN ISLAND FT. FORNITE</t>
  </si>
  <si>
    <t>DAIRY QUEEN® MÉXICO.</t>
  </si>
  <si>
    <t xml:space="preserve">UPSIDE DOWN ISLAND FT. FORNITE </t>
  </si>
  <si>
    <t>ROBIN STRATEGIC CREATIVE AGENCY</t>
  </si>
  <si>
    <t xml:space="preserve">LAS MUJERES SÍ TOMAN WHISKY </t>
  </si>
  <si>
    <t xml:space="preserve">JOHNNIE WALKER </t>
  </si>
  <si>
    <t>ROCK AND ROLL</t>
  </si>
  <si>
    <t>LA LATA DE LOS BOLIVIANOS</t>
  </si>
  <si>
    <t>PACEÑA</t>
  </si>
  <si>
    <t xml:space="preserve">VALLAS RECUPERADAS </t>
  </si>
  <si>
    <t>PACEÑA FÚTBOL</t>
  </si>
  <si>
    <t>SACA TU PERMISO RUTAL</t>
  </si>
  <si>
    <t>TRIPLE-S</t>
  </si>
  <si>
    <t>PATOJIS</t>
  </si>
  <si>
    <t>THE PATO PROJECT FOUNDATION</t>
  </si>
  <si>
    <t>PONLO EN TU CALENDARIO</t>
  </si>
  <si>
    <t xml:space="preserve">MERCEDES-BENZ </t>
  </si>
  <si>
    <t>DOG GROOMER</t>
  </si>
  <si>
    <t>PLOMERO</t>
  </si>
  <si>
    <t>TRABAJOS SPRINTER</t>
  </si>
  <si>
    <t>SAMY ROAD</t>
  </si>
  <si>
    <t>PIÑATA</t>
  </si>
  <si>
    <t>PEOPLE FOR THE ETHICAL TREATMENT OF ANIMALS (PETA)</t>
  </si>
  <si>
    <t>SANTUARIO NAPKIN</t>
  </si>
  <si>
    <t>PRESIENTE</t>
  </si>
  <si>
    <t>MALL DE LOS ANDES</t>
  </si>
  <si>
    <t>SHERPA</t>
  </si>
  <si>
    <t>ALCALDES IMPOSIBLES</t>
  </si>
  <si>
    <t>ARRELS FUNDACIÓ</t>
  </si>
  <si>
    <t xml:space="preserve">ALCALDES IMPOSIBLES </t>
  </si>
  <si>
    <t>SOULNET LLC</t>
  </si>
  <si>
    <t>BACARDÍ NICKNAMES CAMPAIGN - MUCHOS NOMBRES UN SOLO BACARDÍ</t>
  </si>
  <si>
    <t>BACARDÍ</t>
  </si>
  <si>
    <t>STAR5 CREATIVE INC.</t>
  </si>
  <si>
    <t>THE QLTURE CODE</t>
  </si>
  <si>
    <t>GOTUURI</t>
  </si>
  <si>
    <t>DE GOLPE UN GRAN PROBLEMA</t>
  </si>
  <si>
    <t>ASEGURADORA GENERAL</t>
  </si>
  <si>
    <t xml:space="preserve">CONTENT HUB - MAS DE 100 CONTENIDOS CREADOS POR USUARIOS EN UN DÍA </t>
  </si>
  <si>
    <t xml:space="preserve">CONTENT HUB - MAS DE 100 CONTENIDOS CREADOS POR USUARIOS EN UN DÍA  </t>
  </si>
  <si>
    <t>TELEFONICA BROADCAST SERVICES SL</t>
  </si>
  <si>
    <t>LAS PUERTAS DEL INFIERNO</t>
  </si>
  <si>
    <t xml:space="preserve">LAS PUERTAS DEL INFIERNO </t>
  </si>
  <si>
    <t>¿ES FRAUDE?</t>
  </si>
  <si>
    <t>THE PUB SCHOOL</t>
  </si>
  <si>
    <t>ANGERSENSE CONTROLLER</t>
  </si>
  <si>
    <t>LEGO</t>
  </si>
  <si>
    <t>LYRICOACH</t>
  </si>
  <si>
    <t>AMADITA POR TU SALUD</t>
  </si>
  <si>
    <t xml:space="preserve">THE SKIN TEST SOAP </t>
  </si>
  <si>
    <t>THIS IS LIBRE</t>
  </si>
  <si>
    <t>EL ANUNCIO DE CAMPOFRIA</t>
  </si>
  <si>
    <t>CAMPOFRÍO</t>
  </si>
  <si>
    <t xml:space="preserve">EL ANUNCIO DE CAMPOFRIA </t>
  </si>
  <si>
    <t>EL SABOR DEL HATE</t>
  </si>
  <si>
    <t>GREFUSA</t>
  </si>
  <si>
    <t>FINÉRRIMAS</t>
  </si>
  <si>
    <t xml:space="preserve">FINÍSSIMA LÍNEA </t>
  </si>
  <si>
    <t>LA MOCHILA</t>
  </si>
  <si>
    <t>CIEN</t>
  </si>
  <si>
    <t>PLAZAVEA</t>
  </si>
  <si>
    <t xml:space="preserve">CIEN </t>
  </si>
  <si>
    <t>UNIVERSIDAD CASA GRANDE</t>
  </si>
  <si>
    <t>EMBRACE YOUR NUMBER</t>
  </si>
  <si>
    <t>VALOR</t>
  </si>
  <si>
    <t>EL RANKING CULINARIO QUE ALIMENTÓ A MILLONES</t>
  </si>
  <si>
    <t>OLLAS QUE DESARROLLAN</t>
  </si>
  <si>
    <t xml:space="preserve">EL RANKING CULINARIO QUE ALIMENTÓ A MILLONES </t>
  </si>
  <si>
    <t>LA CAMISETA HUMANA</t>
  </si>
  <si>
    <t xml:space="preserve">APUESTA TOTAL </t>
  </si>
  <si>
    <t xml:space="preserve">APUESTA TOTAL. </t>
  </si>
  <si>
    <t>RÁPIDOS Y LEGALES</t>
  </si>
  <si>
    <t>SPEEDY ROCK</t>
  </si>
  <si>
    <t>VML ARGENTINA</t>
  </si>
  <si>
    <t>MOVISTAR</t>
  </si>
  <si>
    <t>REXONA</t>
  </si>
  <si>
    <t>PROMESAS ABSURDAS</t>
  </si>
  <si>
    <t xml:space="preserve">PROMESAS ABSURDAS </t>
  </si>
  <si>
    <t>SHARENTING, EL MUSICAL</t>
  </si>
  <si>
    <t>WE</t>
  </si>
  <si>
    <t>VOICE OF SILENCE</t>
  </si>
  <si>
    <t>SBT DO BEM</t>
  </si>
  <si>
    <t>WMCCANN</t>
  </si>
  <si>
    <t>GEOVITAMINATED OOH</t>
  </si>
  <si>
    <t>HALEON</t>
  </si>
  <si>
    <t>THE SILENT BUZZ</t>
  </si>
  <si>
    <t xml:space="preserve">CHEVROLET </t>
  </si>
  <si>
    <t>ZUBI ADVERTISING</t>
  </si>
  <si>
    <t>THE GLOBAL CALMING CRISIS</t>
  </si>
  <si>
    <t>THE CLEO INSTITUTE</t>
  </si>
  <si>
    <t>THE UNDERCOVER NAMES</t>
  </si>
  <si>
    <t>10. CANNES LIONS 2024 CREATIVE DATA WINNERS.XLSX</t>
  </si>
  <si>
    <t>12. CANNES LIONS 2024 CREATIVE EFFECTIVENESS WINNERS.XLSX</t>
  </si>
  <si>
    <t>GUT BUENOS AIRES</t>
  </si>
  <si>
    <t>MCCANN ESADOS UNIDOS</t>
  </si>
  <si>
    <t>14. CANNES LIONS 2024 CREATIVE STRATEGY WINNERS.XLSX</t>
  </si>
  <si>
    <t>15. CANNES LIONS 2024 DESIGN WINNERS.XLSX</t>
  </si>
  <si>
    <t>16. CANNES LIONS 2024 DIGITAL CRAFT WINNERS.XLSX</t>
  </si>
  <si>
    <t>17. CANNES LIONS 2024 DIRECT WINNERS.XLSX</t>
  </si>
  <si>
    <t>18. CANNES LIONS 2024 ENTERTAINMENT LIONS FOR GAMING WINNERS.XLSX</t>
  </si>
  <si>
    <t>19. CANNES LIONS 2024 ENTERTAINMENT LIONS FOR MUSIC WINNERS.XLSX</t>
  </si>
  <si>
    <t>2. CANNES LIONS 2024 AUDIO &amp;AMP_ RADIO WINNERS.XLSX</t>
  </si>
  <si>
    <t>20. CANNES LIONS 2024 ENTERTAINMENT LIONS FOR SPORT WINNERS (1).XLSX</t>
  </si>
  <si>
    <t>MERCADO MCCANN</t>
  </si>
  <si>
    <t>21. CANNES LIONS 2024 ENTERTAINMENT LIONS FOR SPORT WINNERS.XLSX</t>
  </si>
  <si>
    <t>22. CANNES LIONS 2024 ENTERTAINMENT WINNERS.XLSX</t>
  </si>
  <si>
    <t>24. CANNES LIONS 2024 FILM CRAFT WINNERS.XLSX</t>
  </si>
  <si>
    <t>26. CANNES LIONS 2024 FILM WINNERS.XLSX</t>
  </si>
  <si>
    <t>27. CANNES LIONS 2024 GLASS THE LION FOR CHANGE WINNERS.XLSX</t>
  </si>
  <si>
    <t>29. CANNES LIONS 2024 HEALTH &amp;AMP_ WELLNESS WINNERS.XLSX</t>
  </si>
  <si>
    <t>BRAND EXPERIENCE &amp; ACTIVATION</t>
  </si>
  <si>
    <t>BRAND EXPERIENCE &amp; ACTIVATION COLOMBIA</t>
  </si>
  <si>
    <t>BRAND EXPERIENCE &amp; ACTIVATION CHILE</t>
  </si>
  <si>
    <t>BRAND EXPERIENCE &amp; ACTIVATION ESPAÑA</t>
  </si>
  <si>
    <t>ENTERTAINMENT</t>
  </si>
  <si>
    <t>FILM CRAFT</t>
  </si>
  <si>
    <t>FILM CRAFT: DIRECTION</t>
  </si>
  <si>
    <t>FILM: CINEMA</t>
  </si>
  <si>
    <t>INDUSTRY CRAFT: ILLUSTRATION</t>
  </si>
  <si>
    <t>INTEGRATED</t>
  </si>
  <si>
    <t>INTEGRATED MÉXICO</t>
  </si>
  <si>
    <t>INTEGRATED ESTADOS UNIDOS</t>
  </si>
  <si>
    <t>SOCIAL &amp; INFLUENCER</t>
  </si>
  <si>
    <t>USE OF TECHNOLOGY</t>
  </si>
  <si>
    <t>3. CANNES LIONS 2024 BRAND EXPERIENCE &amp;AMP_ ACTIVATION WINNERS.XLSX</t>
  </si>
  <si>
    <t>30. CANNES LIONS 2024 INDUSTRY CRAFT WINNERS.XLSX</t>
  </si>
  <si>
    <t>31. CANNES LIONS 2024 INNOVATION WINNERS.XLSX</t>
  </si>
  <si>
    <t>33. CANNES LIONS 2024 LUXURY &amp;AMP_ LIFESTYLE WINNERS.XLSX</t>
  </si>
  <si>
    <t>34. CANNES LIONS 2024 MEDIA WINNES.XLSM</t>
  </si>
  <si>
    <t>35. CANNES LIONS 2024 OUTDOOR WINNERS.XLSX</t>
  </si>
  <si>
    <t>36. CANNES LIONS 2024 PHARMA WINNERS.XLSX</t>
  </si>
  <si>
    <t>AUDIO &amp; RADIO</t>
  </si>
  <si>
    <t>BRAND EXPERIENCE &amp; ACTIVATION UNITED STATES</t>
  </si>
  <si>
    <t>37. CANNES LIONS 2024 PR WINNERS.XLSX</t>
  </si>
  <si>
    <t>38. CANNES LIONS 2024 PRINT &amp;AMP_ PUBLISHING WINNERS.XLSX</t>
  </si>
  <si>
    <t>39. CANNES LIONS 2024 SOCIAL &amp;AMP_ INFLUENCER WINNERS.XLSX</t>
  </si>
  <si>
    <t>4. CANNES LIONS 2024 CREATIVE B2B WINNERS.XLSX</t>
  </si>
  <si>
    <t>40. CANNES LIONS 2024 SUSTAINABLE DEVELOPMENT GOALS WINNERS.XLSX</t>
  </si>
  <si>
    <t>41. CANNES LIONS 2024 THE DAN WIEDEN TITANIUM WINNERS.XLSX</t>
  </si>
  <si>
    <t>6. CANNES LIONS 2024 CREATIVE BUSINESS TRANSFORMATION WINNERS.XLSX</t>
  </si>
  <si>
    <t>8. CANNES LIONS 2024 CREATIVE COMMERCE WINNERS (1).XLSX</t>
  </si>
  <si>
    <t>9. CANNES LIONS 2024 CREATIVE COMMERCE WINNERS.XLSX</t>
  </si>
  <si>
    <t>5. DESACHATE (URUGUAY)</t>
  </si>
  <si>
    <t>CAPA IS NOT CAPA</t>
  </si>
  <si>
    <t>EL OBSERVADOR</t>
  </si>
  <si>
    <t>LEYENDAS</t>
  </si>
  <si>
    <t>PALACIO DE LA MÚSICA</t>
  </si>
  <si>
    <t>BAILAN ROCHAS Y CHETAS - NENE MALO</t>
  </si>
  <si>
    <t>HYUNDAI</t>
  </si>
  <si>
    <t>FAIR PROMO</t>
  </si>
  <si>
    <t>ME GUSTAS TU - MANU CHAO</t>
  </si>
  <si>
    <t>RADIOS NO ORIGINALES</t>
  </si>
  <si>
    <t>REAL/FAKE OUT OF HOME</t>
  </si>
  <si>
    <t>THE UNCRASHABLE TUCSON</t>
  </si>
  <si>
    <t>HAVAS URUGUAY</t>
  </si>
  <si>
    <t>¿QUÉ HACES ACÁ?</t>
  </si>
  <si>
    <t xml:space="preserve">CANAL 12
</t>
  </si>
  <si>
    <t>LOTERÍAS Y QUINIELAS DEL URUGUAY</t>
  </si>
  <si>
    <t>NATIVA SIN IVA</t>
  </si>
  <si>
    <t>PILSEN VS QUILMES</t>
  </si>
  <si>
    <t>PODÉS COMPRARTE UN CANAL DE TV</t>
  </si>
  <si>
    <t>PODÉS COMPRARTE UN MEDIO.</t>
  </si>
  <si>
    <t>PODÉS COMPRARTE UN PORTAL DE NOTICIAS</t>
  </si>
  <si>
    <t xml:space="preserve">CANAL 4
</t>
  </si>
  <si>
    <t>OGILVY URUGUAY</t>
  </si>
  <si>
    <t>BANCA</t>
  </si>
  <si>
    <t>CARNICERÍA</t>
  </si>
  <si>
    <t>LA MÁS FRÍA DEL VERANO</t>
  </si>
  <si>
    <t>SE TE PUEDE PASAR</t>
  </si>
  <si>
    <t>ALDEAS INFANTILES</t>
  </si>
  <si>
    <t>VIERNES SAGRADO -PEÑAROL</t>
  </si>
  <si>
    <t>EL PAÍS</t>
  </si>
  <si>
    <t>PUBICIS</t>
  </si>
  <si>
    <t>PUBICIS URUGUAY</t>
  </si>
  <si>
    <t>ACUERDO PAÍS</t>
  </si>
  <si>
    <t>CHALECO VS SIN CHALECO</t>
  </si>
  <si>
    <t>BANCA DE QUINIELAS</t>
  </si>
  <si>
    <t>LA MÁQUINA DEL TIEMPO</t>
  </si>
  <si>
    <t>TIENDA INGLESA</t>
  </si>
  <si>
    <t>PARAMOUNT  NS NOW</t>
  </si>
  <si>
    <t>NUEVO SIGLO</t>
  </si>
  <si>
    <t>NOTICIAS INVISIBLES</t>
  </si>
  <si>
    <t>OBVIOUS  PASSWORD</t>
  </si>
  <si>
    <t>PERIFONEO</t>
  </si>
  <si>
    <t>BANCO DE SEGUROS DEL URUGUAY</t>
  </si>
  <si>
    <t>TODOS SOMOS SUB20</t>
  </si>
  <si>
    <t>CASILLA SIN RETORNO</t>
  </si>
  <si>
    <t>EL RETORNO</t>
  </si>
  <si>
    <t>LA VERDAD</t>
  </si>
  <si>
    <t>AGENCIA NRO 3</t>
  </si>
  <si>
    <t>ARGENTINACINE</t>
  </si>
  <si>
    <t>BAMBA MUSIC</t>
  </si>
  <si>
    <t>BBDO ARGENTINA</t>
  </si>
  <si>
    <t>BITT</t>
  </si>
  <si>
    <t>BITT ARGENTINA</t>
  </si>
  <si>
    <t>DAVID BUENOS AIRES</t>
  </si>
  <si>
    <t>DENTSU CREATIVE ARGENTINA</t>
  </si>
  <si>
    <t>DIGITAS BUENOS AIRES</t>
  </si>
  <si>
    <t>DRAFTLINE BUE</t>
  </si>
  <si>
    <t>GREY ARGENTINA / IMAGINE ENTERTAINMENT</t>
  </si>
  <si>
    <t>GUT BUENOS AIRES / LANZALLAMAS</t>
  </si>
  <si>
    <t>LANZALLAMAS</t>
  </si>
  <si>
    <t>HOY BY HAVAS</t>
  </si>
  <si>
    <t>HUINCA CINE</t>
  </si>
  <si>
    <t>LA CASA DE AL LADO</t>
  </si>
  <si>
    <t>LA COMUNIDAD</t>
  </si>
  <si>
    <t>LA DOBLE</t>
  </si>
  <si>
    <t>LIEBRE</t>
  </si>
  <si>
    <t>MAMA HUNGARA</t>
  </si>
  <si>
    <t>MEDIA MONKS</t>
  </si>
  <si>
    <t>MUTATO BUENOS AIRES</t>
  </si>
  <si>
    <t>NIÑA</t>
  </si>
  <si>
    <t>OGILVY &amp; MATHER</t>
  </si>
  <si>
    <t>PAPAMUSIC</t>
  </si>
  <si>
    <t>POSTER</t>
  </si>
  <si>
    <t>PRIMO</t>
  </si>
  <si>
    <t>REBOLUCION</t>
  </si>
  <si>
    <t>SUPER</t>
  </si>
  <si>
    <t>THE JUJU</t>
  </si>
  <si>
    <t>VENDAVAL</t>
  </si>
  <si>
    <t>VOLTAGE</t>
  </si>
  <si>
    <t>VOLTAGE BUENOS AIRES</t>
  </si>
  <si>
    <t>WUNDERMAN THOMPSON</t>
  </si>
  <si>
    <t>8. FESTIVAL CCP (PORTUGAL)</t>
  </si>
  <si>
    <t>BETCLIC "TAXES"</t>
  </si>
  <si>
    <t>GREENROOFS</t>
  </si>
  <si>
    <t>"ELES"</t>
  </si>
  <si>
    <t>ADAGIETTO</t>
  </si>
  <si>
    <t>A NOTINHA DOS AVÓS</t>
  </si>
  <si>
    <t>BAR OGILVY</t>
  </si>
  <si>
    <t>BAR OGILVY PORTUGAL</t>
  </si>
  <si>
    <t>POWERED BY AI</t>
  </si>
  <si>
    <t>BASTARDA</t>
  </si>
  <si>
    <t>CULT OF PITA</t>
  </si>
  <si>
    <t>NA CASA DOS 18</t>
  </si>
  <si>
    <t>CAMUFLURY</t>
  </si>
  <si>
    <t>CBO CHICKEN BACON OFFICER</t>
  </si>
  <si>
    <t>SURFRIES</t>
  </si>
  <si>
    <t>TU MERECES MAC</t>
  </si>
  <si>
    <t>BOMBOM</t>
  </si>
  <si>
    <t>ALDI X SKOOLA X UMA MÚSICA DE NATAL DIFERENTE</t>
  </si>
  <si>
    <t>BÜROCRATIK</t>
  </si>
  <si>
    <t>GRABANDGO.PT</t>
  </si>
  <si>
    <t>KOZOWOOD.COM</t>
  </si>
  <si>
    <t>CASPER FILMS</t>
  </si>
  <si>
    <t>ESTRADA - PEDRO MÁFAMA</t>
  </si>
  <si>
    <t>CLUBE RECRIATIVO</t>
  </si>
  <si>
    <t>THE ULTIMATE TEST OF TIME</t>
  </si>
  <si>
    <t>COMING SOON</t>
  </si>
  <si>
    <t>SURFING THROUGH THE ODDS</t>
  </si>
  <si>
    <t>UNHAPPY HOUR MUSA</t>
  </si>
  <si>
    <t>DEADINBEIRUTE</t>
  </si>
  <si>
    <t>DIALOGUE</t>
  </si>
  <si>
    <t>O CLUBE DO 7</t>
  </si>
  <si>
    <t>DRUMMER, UNIDADE CRIATIVA LIFT</t>
  </si>
  <si>
    <t>HOMELESS ENTREPRENEUR</t>
  </si>
  <si>
    <t>DUALL®STUDIO</t>
  </si>
  <si>
    <t>3CORESEC</t>
  </si>
  <si>
    <t>BESTSPORTS</t>
  </si>
  <si>
    <t>BETCLIC ART DUNK</t>
  </si>
  <si>
    <t>LITERARY TOURS - VISIT PORTUGAL</t>
  </si>
  <si>
    <t>FREELANCE</t>
  </si>
  <si>
    <t>MOULLINEX △ GPU PANIC - BLASPHEMY</t>
  </si>
  <si>
    <t>FUEL</t>
  </si>
  <si>
    <t>ENFEITES ESQUECIDOS</t>
  </si>
  <si>
    <t>RECEITA DO ANO</t>
  </si>
  <si>
    <t>VITO, DÁ-ME A TUA CAMISOLA</t>
  </si>
  <si>
    <t>FUNNYHOW</t>
  </si>
  <si>
    <t>GRAFICALISMO</t>
  </si>
  <si>
    <t>CICLOPES - BIKE RIDERS ACHATA COLINAS</t>
  </si>
  <si>
    <t>IMINENTE TAKEOVER</t>
  </si>
  <si>
    <t>SALADAS A-GOSTO</t>
  </si>
  <si>
    <t>GRAFICALISMO E  ATLANTIC NY</t>
  </si>
  <si>
    <t>MAISON PIXEL - THE STREAMING UNDIES</t>
  </si>
  <si>
    <t>GRAFICALISMO STUDIO</t>
  </si>
  <si>
    <t>PORTUGAL - COP'28</t>
  </si>
  <si>
    <t>GUEL, PRODUÇÕES AUDIOVISUAIS UNIPESSOAL</t>
  </si>
  <si>
    <t>FPF - O PRIMEIRO DE MUITAS.</t>
  </si>
  <si>
    <t>ORQUESTRA SINFONICA JUVENIL</t>
  </si>
  <si>
    <t>PORSCHE - THE HUNTER AND THE PREY.</t>
  </si>
  <si>
    <t>HAVAS PORTUGAL</t>
  </si>
  <si>
    <t>AMNISTIA INTERNACIONAL - LOOK FOR FREEDOM</t>
  </si>
  <si>
    <t>EDP BACKWASH - A LOJA DOS OBJETOS QUE NINGUÉM QUER</t>
  </si>
  <si>
    <t>NOS GUINNESS</t>
  </si>
  <si>
    <t>HUSE INNOVATION, LDA</t>
  </si>
  <si>
    <t>EGAS MONIZ SCHOOL OF HEALTH &amp; SCIENCE</t>
  </si>
  <si>
    <t>ILHAS STUDIO</t>
  </si>
  <si>
    <t>FUSO &amp; FUSO INSULAR VIDEO ART FESTIVAL</t>
  </si>
  <si>
    <t>JOSÉ MENDES</t>
  </si>
  <si>
    <t>ARQUIPÉLAGO</t>
  </si>
  <si>
    <t>FAIL</t>
  </si>
  <si>
    <t>LIGA DAS LIGAS</t>
  </si>
  <si>
    <t>MADRASTA</t>
  </si>
  <si>
    <t>PERSPECTIVAS DO CINEMA PORTUGUÊS</t>
  </si>
  <si>
    <t>KRYPTON</t>
  </si>
  <si>
    <t>EDP EARTH</t>
  </si>
  <si>
    <t>LABEL</t>
  </si>
  <si>
    <t>REVIGRÉS_EVENTO CC</t>
  </si>
  <si>
    <t>REVIGRÉS_LIVRO CROMÁTICA</t>
  </si>
  <si>
    <t>LEO BURNETT LISBOA</t>
  </si>
  <si>
    <t>TREAT YOURSELF</t>
  </si>
  <si>
    <t>LES BEAUX</t>
  </si>
  <si>
    <t>AXEL ARIGATO "AN ODE TO CRAFTSMANSHIP.⁠"</t>
  </si>
  <si>
    <t>MARKABRANKA</t>
  </si>
  <si>
    <t>CARNAVAL NA PRAÇA 2024 - MOSTRA A TUA CARETA</t>
  </si>
  <si>
    <t>MCCANN PORTUGAL</t>
  </si>
  <si>
    <t>1ª COLHEITA: INFINITE ZOOM DRAWING</t>
  </si>
  <si>
    <t>LIGA PORTUGUESA CONTRA A SIDA - VESTE-TE BEM. PORQUE SABES ONDE VAI ACABAR A NOITE.</t>
  </si>
  <si>
    <t>MINISTÉRIO DOS FILMES</t>
  </si>
  <si>
    <t>DÁ ESPAÇO À PARTILHA</t>
  </si>
  <si>
    <t>DANÇA DOS DIAS</t>
  </si>
  <si>
    <t>MORE MARIA</t>
  </si>
  <si>
    <t>MILLENNIUM BCP - "TERRITÓRIO VI"</t>
  </si>
  <si>
    <t>NETFLIX - "RABO DE PEIXE - TODAS AS RAZÕES"</t>
  </si>
  <si>
    <t>NOS - "A TROCA"</t>
  </si>
  <si>
    <t>MUSTARD</t>
  </si>
  <si>
    <t>UM BEIRÃO DE SORTE</t>
  </si>
  <si>
    <t>MUTE SOUND DESIGN</t>
  </si>
  <si>
    <t>LIGA BETCLIC</t>
  </si>
  <si>
    <t>NÚCLEO AUDIO</t>
  </si>
  <si>
    <t>ALDI - O NATAL SOMOS NÓS</t>
  </si>
  <si>
    <t>BETCLIC - NINGUÉM ESTÁ ACIMA DE NINGUÉM</t>
  </si>
  <si>
    <t>EDP - WONDERFUL WORLD</t>
  </si>
  <si>
    <t>STAR CHANNEL - A BRILLANT CHANGE</t>
  </si>
  <si>
    <t>VODAFONE - NUNCA É TARDE PARA OUVIRES O TEU CORAÇÃO</t>
  </si>
  <si>
    <t>PAULO MARIANO</t>
  </si>
  <si>
    <t>ALL_ABOUT_FRANCIS</t>
  </si>
  <si>
    <t>PLAYGROUND PRODUCTION COMPANY</t>
  </si>
  <si>
    <t>BETCLIC 'NINGUÉM ESTÁ ACIMA DE NINGUÉM'</t>
  </si>
  <si>
    <t>WELLS 'FICA BEM CONTIGO'</t>
  </si>
  <si>
    <t>POETS &amp; PAINTERS</t>
  </si>
  <si>
    <t>COSMOGONIA DA IDENTIDADE</t>
  </si>
  <si>
    <t>RITARIVOTTI®</t>
  </si>
  <si>
    <t>SILVADESIGNERS</t>
  </si>
  <si>
    <t>CCP - FOLHA EM BRANCO 2023 - 25 ANOS</t>
  </si>
  <si>
    <t>PORTICO 5, BY VANGUARD PROPERTIES</t>
  </si>
  <si>
    <t>SOLID DOGMA - BRANDING AND DESIGN UNIT</t>
  </si>
  <si>
    <t>EDP ART REEF</t>
  </si>
  <si>
    <t>STREAM AND TOUGH GUY</t>
  </si>
  <si>
    <t>A BILLBOARD SOMEWHERE</t>
  </si>
  <si>
    <t>É MEIO CAMINHO ANDADO</t>
  </si>
  <si>
    <t>ENTRA PARA A HISTÓRIA</t>
  </si>
  <si>
    <t>LÁ</t>
  </si>
  <si>
    <t>LÁ - DINA</t>
  </si>
  <si>
    <t>LÁ - QUIM BARREIROS</t>
  </si>
  <si>
    <t>OUTDOORS DE CÁ</t>
  </si>
  <si>
    <t>QUANDO FOR GRANDE QUERO SER CONTABILISTA</t>
  </si>
  <si>
    <t>STUDIO ANDREW HOWARD</t>
  </si>
  <si>
    <t>SIZA 90 ANOS/YEARS</t>
  </si>
  <si>
    <t>STUDIO EDUARDO AIRES</t>
  </si>
  <si>
    <t>BACKSTAGE</t>
  </si>
  <si>
    <t>PIRES &amp; TURNER</t>
  </si>
  <si>
    <t>REPÚBLICA PORTUGUESA</t>
  </si>
  <si>
    <t>VICENTE GAJARDO</t>
  </si>
  <si>
    <t>THE HOTEL</t>
  </si>
  <si>
    <t>BOM MALANDRO — SYMMINGTON FAMILY ESTATES</t>
  </si>
  <si>
    <t>THE WALT DISNEY COMPANY PORTUGAL (IN-HOUSE STUDIO)</t>
  </si>
  <si>
    <t>THIS IS PACIFICA</t>
  </si>
  <si>
    <t>BEST YOUTH  - EVERYWHEN</t>
  </si>
  <si>
    <t>DAMAIA PUBLISHER</t>
  </si>
  <si>
    <t>GOOGLE FIRST 25 YEARS</t>
  </si>
  <si>
    <t>UZINA</t>
  </si>
  <si>
    <t>A ESTANTE DOS 75.800€</t>
  </si>
  <si>
    <t>O NOSSO DESIGN É PARA TODOS</t>
  </si>
  <si>
    <t>VML PORTUGAL</t>
  </si>
  <si>
    <t>A DANÇA DOS DIAS</t>
  </si>
  <si>
    <t>BRUNO CANDÉ</t>
  </si>
  <si>
    <t>CARTA BRANCA</t>
  </si>
  <si>
    <t>FAZ O QUE PODE</t>
  </si>
  <si>
    <t>NÃO FICA BEM</t>
  </si>
  <si>
    <t>OUVE O TEU CORAÇÃO</t>
  </si>
  <si>
    <t>PAIS DA MÚSICA CLÁSSICA</t>
  </si>
  <si>
    <t>UEFA WOMEN'S COMPETITION</t>
  </si>
  <si>
    <t>WILL CREATIVE</t>
  </si>
  <si>
    <t>ESCAPE ROOM - SUPER BOCK</t>
  </si>
  <si>
    <t>WONDER\WHY</t>
  </si>
  <si>
    <t>BOM MALANDRO</t>
  </si>
  <si>
    <t>WYCREATIVE</t>
  </si>
  <si>
    <t>FIREWORKS</t>
  </si>
  <si>
    <t>THE DIGITAL FOLHETO</t>
  </si>
  <si>
    <t>THE DREAM TEAM</t>
  </si>
  <si>
    <t>19. CIMA VENEZUELA</t>
  </si>
  <si>
    <t>BE HAPPY</t>
  </si>
  <si>
    <t>SIMPLE HOTPACK</t>
  </si>
  <si>
    <t>MANO TENGO FE</t>
  </si>
  <si>
    <t>IMCLUSION</t>
  </si>
  <si>
    <t>PROYECTO IMCLUSION</t>
  </si>
  <si>
    <t>MODO CARACAS</t>
  </si>
  <si>
    <t>MI MODO DE VIVIR LA MAGIA</t>
  </si>
  <si>
    <t>MURAL ECOLÓGICO MAYONESA KRAFT EN MARACAIBO</t>
  </si>
  <si>
    <t>MUTATO BY THOMPSON</t>
  </si>
  <si>
    <t>VATEL - DESPIERTA EL SABIR DEL BÉISBOL 2023</t>
  </si>
  <si>
    <t>PUBLICIS VENEZUELA</t>
  </si>
  <si>
    <t>PÁNICO-FARMACIA SAS</t>
  </si>
  <si>
    <t>ROBIN AGENCY</t>
  </si>
  <si>
    <t>LAS MUJERES SI TOMAN WHISKY</t>
  </si>
  <si>
    <t>STARCOM VENEZUELA</t>
  </si>
  <si>
    <t>NIGHT WALKERS</t>
  </si>
  <si>
    <t>TIPS IMAGEN Y COMUNICACIÓN</t>
  </si>
  <si>
    <t>DISTROVIT</t>
  </si>
  <si>
    <t>ZEA BBDO/MAKE ME GROW / CASILLERO INTERNACIONAL</t>
  </si>
  <si>
    <t>CASILLEROS INTERNACIONALES ZOOM</t>
  </si>
  <si>
    <t>DIABLITOS/AGENCIA PARALLEL</t>
  </si>
  <si>
    <t>DÍA DE LOS INOCENTES</t>
  </si>
  <si>
    <t>HOTCAST PARA UNTAR</t>
  </si>
  <si>
    <t>LA WEB FIGITAL AGENCY</t>
  </si>
  <si>
    <t>CON POLAR TODAS LAS NOCHES SON BUENAS. POLAR PILSEN</t>
  </si>
  <si>
    <t>JUAN CARLOS MARTÍNEZ</t>
  </si>
  <si>
    <t>QUÉ BIEN ESTAR CONTIGO. FARMATODO</t>
  </si>
  <si>
    <t>1. ADDYS (EE UU HISPANO)</t>
  </si>
  <si>
    <t>ADOLESCENT CONTENT</t>
  </si>
  <si>
    <t>BLACK CREATOR'S DAY</t>
  </si>
  <si>
    <t>BLACK BUDDHA MEDIA GROUP</t>
  </si>
  <si>
    <t>THESE LOVELEY STREETS: CAIN CAREAS</t>
  </si>
  <si>
    <t>CARTWRIGHT</t>
  </si>
  <si>
    <t>COCA-COLA BILLBOARD TO TABLE</t>
  </si>
  <si>
    <t>COMMUNE COMMUNICATION</t>
  </si>
  <si>
    <t>AIDS WALK LOS ANGELES 2023 CAMPAIGN</t>
  </si>
  <si>
    <t>LAURIE'S PIE BAR PRODUCT PACKAGING</t>
  </si>
  <si>
    <t>DR. SQUATCH</t>
  </si>
  <si>
    <t>DR. SQUATCH HARRY POTTER BOX SET</t>
  </si>
  <si>
    <t>HOOK</t>
  </si>
  <si>
    <t>PROJECT RELATE</t>
  </si>
  <si>
    <t>IW GROUP</t>
  </si>
  <si>
    <t>BARBIE: RYAN GOSLING X BTS'S JIMIN</t>
  </si>
  <si>
    <t>JACK DANIEL'S HONEY AB+L THE VERSE</t>
  </si>
  <si>
    <t>MCDONALD’S LUNARVERSE</t>
  </si>
  <si>
    <t>SECRET INVASION HIDDEN MESSAGES</t>
  </si>
  <si>
    <t>STATEMENT PIECES BY PARIS HILTON</t>
  </si>
  <si>
    <t>QYOU MEDIA</t>
  </si>
  <si>
    <t>SCREAM VI</t>
  </si>
  <si>
    <t>KEEP DREAMING</t>
  </si>
  <si>
    <t>LONG LIVE THE LAZY</t>
  </si>
  <si>
    <t>PROJECT COURAGE 2.0</t>
  </si>
  <si>
    <t>WALL OF DREAMS</t>
  </si>
  <si>
    <t>SAWHORSE PRODUCTIONS</t>
  </si>
  <si>
    <t>LAMBORGHINI LANZADOR LAB ON ROBLOX</t>
  </si>
  <si>
    <t>WALMART DISCOVERED</t>
  </si>
  <si>
    <t>TEAM ONE</t>
  </si>
  <si>
    <t>LEGACY IN THE MAKING</t>
  </si>
  <si>
    <t>LEGACY IN THE MAKING/ALVIN AILEY</t>
  </si>
  <si>
    <t>LEGACY IN THE MAKING/ME &amp; THE BEES</t>
  </si>
  <si>
    <t>LEGACY IN THE MAKING/TAYLOR GUITARS</t>
  </si>
  <si>
    <t>TRANSFORMING RITZ-CARLTON &amp; GUESTS</t>
  </si>
  <si>
    <t>TOOL</t>
  </si>
  <si>
    <t>COACHELLA IMMERSIVE EXPERIENCE</t>
  </si>
  <si>
    <t>PROTECT THIS HOUSE</t>
  </si>
  <si>
    <t>SCIENTISTS</t>
  </si>
  <si>
    <t>YESSIAN</t>
  </si>
  <si>
    <t>CLASH-O-WEEN</t>
  </si>
  <si>
    <t>COCA-COLA "MASTERPIECE"</t>
  </si>
  <si>
    <t>DRIVING WHILE BLACK</t>
  </si>
  <si>
    <t>MEDIA MONKS MÉXICO</t>
  </si>
  <si>
    <t>MEDIA MONKS ARGENTINA</t>
  </si>
  <si>
    <t>Chega de drama, Cheetos Bola Voltou</t>
  </si>
  <si>
    <t>Doritos Rainbow #Respeitaminhaidentidade</t>
  </si>
  <si>
    <t>Guarded Bus Stop Out of Home</t>
  </si>
  <si>
    <t>CP+B Brasil</t>
  </si>
  <si>
    <t>Lançamento 99 Moto - Dança da Motinha Remake</t>
  </si>
  <si>
    <t>Druid Creative Gaming</t>
  </si>
  <si>
    <t>Da Premium TV à Gaming TV</t>
  </si>
  <si>
    <t>Fol.IA</t>
  </si>
  <si>
    <t>Sorority Server</t>
  </si>
  <si>
    <t>Votenite</t>
  </si>
  <si>
    <t>Ginga</t>
  </si>
  <si>
    <t>The Net Effect</t>
  </si>
  <si>
    <t>Visibility is Basic</t>
  </si>
  <si>
    <t>Constituição Best-seller</t>
  </si>
  <si>
    <t>Dia do Amor</t>
  </si>
  <si>
    <t>Files of Freedom</t>
  </si>
  <si>
    <t>HNK LAB WPP</t>
  </si>
  <si>
    <t>Amstel Libertadores - O Maior Estádio do Mundo é o Bar com Amstel</t>
  </si>
  <si>
    <t>Jotacom</t>
  </si>
  <si>
    <t>The Other Qatar</t>
  </si>
  <si>
    <t>Le Pub Brasil</t>
  </si>
  <si>
    <t>0.0 Barreiras</t>
  </si>
  <si>
    <t>Beer Matchmaking</t>
  </si>
  <si>
    <t>Beer Power</t>
  </si>
  <si>
    <t>Contrato 0.0</t>
  </si>
  <si>
    <t>Game Bars</t>
  </si>
  <si>
    <t>OOH Solar</t>
  </si>
  <si>
    <t>Leo Burnett Tailor Made Brazil</t>
  </si>
  <si>
    <t>Lançamento Chavoso de Novos Sabores</t>
  </si>
  <si>
    <t>Oreo e Castelo Ra-Tim-Bum</t>
  </si>
  <si>
    <t>Mirum Agency Brazil</t>
  </si>
  <si>
    <t>Inedible FlipFlop</t>
  </si>
  <si>
    <t>Ogilvy Brasil</t>
  </si>
  <si>
    <t>Áudios Mágicos Coca-Cola</t>
  </si>
  <si>
    <t>Game Time Coca-Cola</t>
  </si>
  <si>
    <t>Promoção Nestlé - Faz bem para você.</t>
  </si>
  <si>
    <t>Pinterest</t>
  </si>
  <si>
    <t>Heinz Tattoo Ink</t>
  </si>
  <si>
    <t>Publicis Brasil</t>
  </si>
  <si>
    <t>Passatempo: Biscoitos Inclusivos</t>
  </si>
  <si>
    <t>R/GA</t>
  </si>
  <si>
    <t>Your Future In The Stars</t>
  </si>
  <si>
    <t>Soko</t>
  </si>
  <si>
    <t>Cif Nicknames</t>
  </si>
  <si>
    <t>Tres Ponto Zero + Go Blockchain</t>
  </si>
  <si>
    <t>The Campari Blockchain</t>
  </si>
  <si>
    <t>Harassment Advisory</t>
  </si>
  <si>
    <t>Wunderman Thompson Brasil</t>
  </si>
  <si>
    <t>Listerine Bafocalipse</t>
  </si>
  <si>
    <t>Le Pub</t>
  </si>
  <si>
    <t>Leo Burnett Tailor</t>
  </si>
  <si>
    <t>21 SMARTIES BRASIL</t>
  </si>
  <si>
    <t>DRUID CREATIVE GAMING</t>
  </si>
  <si>
    <t>SORORITY SERVER</t>
  </si>
  <si>
    <t>VOTENITE</t>
  </si>
  <si>
    <t>GINGA</t>
  </si>
  <si>
    <t>THE NET EFFECT</t>
  </si>
  <si>
    <t>VISIBILITY IS BASIC</t>
  </si>
  <si>
    <t>CONSTITUIÇÃO BEST-SELLER</t>
  </si>
  <si>
    <t>DIA DO AMOR</t>
  </si>
  <si>
    <t>FILES OF FREEDOM</t>
  </si>
  <si>
    <t>AMSTEL LIBERTADORES - O MAIOR ESTÁDIO DO MUNDO É O BAR COM AMSTEL</t>
  </si>
  <si>
    <t>JOTACOM</t>
  </si>
  <si>
    <t>THE OTHER QATAR</t>
  </si>
  <si>
    <t>LE PUB</t>
  </si>
  <si>
    <t>LE PUB BRASIL</t>
  </si>
  <si>
    <t>0.0 BARREIRAS</t>
  </si>
  <si>
    <t>BEER MATCHMAKING</t>
  </si>
  <si>
    <t>BEER POWER</t>
  </si>
  <si>
    <t>CONTRATO 0.0</t>
  </si>
  <si>
    <t>GAME BARS</t>
  </si>
  <si>
    <t>OOH SOLAR</t>
  </si>
  <si>
    <t>LEO BURNETT TAILOR</t>
  </si>
  <si>
    <t>LEO BURNETT TAILOR MADE BRAZIL</t>
  </si>
  <si>
    <t>LANÇAMENTO CHAVOSO DE NOVOS SABORES</t>
  </si>
  <si>
    <t>OREO E CASTELO RA-TIM-BUM</t>
  </si>
  <si>
    <t>MIRUM AGENCY BRAZIL</t>
  </si>
  <si>
    <t>INEDIBLE FLIPFLOP</t>
  </si>
  <si>
    <t>OGILVY BRASIL</t>
  </si>
  <si>
    <t>ÁUDIOS MÁGICOS COCA-COLA</t>
  </si>
  <si>
    <t>GAME TIME COCA-COLA</t>
  </si>
  <si>
    <t>PROMOÇÃO NESTLÉ - FAZ BEM PARA VOCÊ.</t>
  </si>
  <si>
    <t>PINTEREST</t>
  </si>
  <si>
    <t>HEINZ TATTOO INK</t>
  </si>
  <si>
    <t>PUBLICIS BRASIL</t>
  </si>
  <si>
    <t>PASSATEMPO: BISCOITOS INCLUSIVOS</t>
  </si>
  <si>
    <t>YOUR FUTURE IN THE STARS</t>
  </si>
  <si>
    <t>CIF NICKNAMES</t>
  </si>
  <si>
    <t>TRES PONTO ZERO + GO BLOCKCHAIN</t>
  </si>
  <si>
    <t>THE CAMPARI BLOCKCHAIN</t>
  </si>
  <si>
    <t>HARASSMENT ADVISORY</t>
  </si>
  <si>
    <t>WUNDERMAN THOMPSON BRASIL</t>
  </si>
  <si>
    <t>LISTERINE BAFOCALIPSE</t>
  </si>
  <si>
    <t>CHEGA DE DRAMA, CHEETOS BOLA VOLTOU</t>
  </si>
  <si>
    <t>DORITOS RAINBOW #RESPEITAMINHAIDENTIDADE</t>
  </si>
  <si>
    <t>GUARDED BUS STOP OUT OF HOME</t>
  </si>
  <si>
    <t>CP+B BRASIL</t>
  </si>
  <si>
    <t>LANÇAMENTO 99 MOTO - DANÇA DA MOTINHA REMAKE</t>
  </si>
  <si>
    <t>DA PREMIUM TV À GAMING TV</t>
  </si>
  <si>
    <t>FOL.IA</t>
  </si>
  <si>
    <r>
      <t xml:space="preserve">            3.</t>
    </r>
    <r>
      <rPr>
        <sz val="7"/>
        <color rgb="FF000000"/>
        <rFont val="Times New Roman"/>
        <family val="1"/>
      </rPr>
      <t xml:space="preserve">      </t>
    </r>
    <r>
      <rPr>
        <b/>
        <sz val="11"/>
        <color rgb="FF000000"/>
        <rFont val="Calibri"/>
        <family val="2"/>
      </rPr>
      <t>Para quitar el filtro</t>
    </r>
    <r>
      <rPr>
        <sz val="11"/>
        <color rgb="FF000000"/>
        <rFont val="Calibri"/>
        <family val="2"/>
      </rPr>
      <t xml:space="preserve"> y volver a ver toda la información, simplemente haz clic en el botón con forma de cruz   que está en la parte superior del cuadro de segmentación de datos.</t>
    </r>
  </si>
  <si>
    <t>LISTADO AGENCIAS EVALUADAS POR PAÍS</t>
  </si>
  <si>
    <t>Etiquetas de fila</t>
  </si>
  <si>
    <t>TOTAL AGENCIAS</t>
  </si>
  <si>
    <t>TOTAL EVALUADAS POR PAÍS</t>
  </si>
  <si>
    <t>PESTAÑAS 2 - 3 - 4</t>
  </si>
  <si>
    <r>
      <t>2.</t>
    </r>
    <r>
      <rPr>
        <sz val="7"/>
        <color rgb="FF000000"/>
        <rFont val="Times New Roman"/>
        <family val="1"/>
      </rPr>
      <t xml:space="preserve">      </t>
    </r>
    <r>
      <rPr>
        <sz val="11"/>
        <color rgb="FF000000"/>
        <rFont val="Calibri"/>
        <family val="2"/>
      </rPr>
      <t>TOP 10 POR PAÍS</t>
    </r>
  </si>
  <si>
    <t>3.   TOP 3 MEJORES AGENCIAS POR PAÍS</t>
  </si>
  <si>
    <t>4.   LISTA AGENCIAS POR PAÍS</t>
  </si>
  <si>
    <r>
      <t>5.</t>
    </r>
    <r>
      <rPr>
        <b/>
        <sz val="7"/>
        <color theme="0"/>
        <rFont val="Times New Roman"/>
        <family val="1"/>
      </rPr>
      <t xml:space="preserve">      </t>
    </r>
    <r>
      <rPr>
        <b/>
        <sz val="11"/>
        <color theme="0"/>
        <rFont val="Calibri"/>
        <family val="2"/>
      </rPr>
      <t>PESTAÑA ESTADÍSTICAS</t>
    </r>
  </si>
  <si>
    <r>
      <t>6.</t>
    </r>
    <r>
      <rPr>
        <b/>
        <sz val="7"/>
        <color theme="0"/>
        <rFont val="Times New Roman"/>
        <family val="1"/>
      </rPr>
      <t xml:space="preserve">      </t>
    </r>
    <r>
      <rPr>
        <b/>
        <sz val="11"/>
        <color theme="0"/>
        <rFont val="Calibri"/>
        <family val="2"/>
      </rPr>
      <t>PESTAÑA CONFIRMACIÓN</t>
    </r>
  </si>
  <si>
    <r>
      <t>7.</t>
    </r>
    <r>
      <rPr>
        <b/>
        <sz val="7"/>
        <color theme="0"/>
        <rFont val="Times New Roman"/>
        <family val="1"/>
      </rPr>
      <t xml:space="preserve">      </t>
    </r>
    <r>
      <rPr>
        <b/>
        <sz val="11"/>
        <color theme="0"/>
        <rFont val="Calibri"/>
        <family val="2"/>
      </rPr>
      <t>DATA GRAL</t>
    </r>
  </si>
  <si>
    <r>
      <t>8.</t>
    </r>
    <r>
      <rPr>
        <b/>
        <sz val="7"/>
        <color theme="0"/>
        <rFont val="Times New Roman"/>
        <family val="1"/>
      </rPr>
      <t xml:space="preserve">      </t>
    </r>
    <r>
      <rPr>
        <b/>
        <sz val="11"/>
        <color theme="0"/>
        <rFont val="Calibri"/>
        <family val="2"/>
      </rPr>
      <t>DATA PREMIO LOCAL</t>
    </r>
  </si>
  <si>
    <r>
      <t>9.</t>
    </r>
    <r>
      <rPr>
        <b/>
        <sz val="7"/>
        <color theme="0"/>
        <rFont val="Times New Roman"/>
        <family val="1"/>
      </rPr>
      <t xml:space="preserve">      </t>
    </r>
    <r>
      <rPr>
        <b/>
        <sz val="11"/>
        <color theme="0"/>
        <rFont val="Calibri"/>
        <family val="2"/>
      </rPr>
      <t>DATA PREMIO FIAP2024</t>
    </r>
  </si>
  <si>
    <t>10. DATA CANNES LIONS 2024</t>
  </si>
  <si>
    <t>PUBLICIS URUGUAY</t>
  </si>
  <si>
    <r>
      <t>e.</t>
    </r>
    <r>
      <rPr>
        <sz val="7"/>
        <color rgb="FF000000"/>
        <rFont val="Times New Roman"/>
        <family val="1"/>
      </rPr>
      <t xml:space="preserve">      </t>
    </r>
    <r>
      <rPr>
        <sz val="11"/>
        <color rgb="FF000000"/>
        <rFont val="Calibri"/>
        <family val="2"/>
      </rPr>
      <t>LISTADO AGENCIAS ALFABETICAMENTE</t>
    </r>
  </si>
  <si>
    <r>
      <t>f.</t>
    </r>
    <r>
      <rPr>
        <sz val="7"/>
        <color rgb="FF000000"/>
        <rFont val="Times New Roman"/>
        <family val="1"/>
      </rPr>
      <t xml:space="preserve">       </t>
    </r>
    <r>
      <rPr>
        <sz val="11"/>
        <color rgb="FF000000"/>
        <rFont val="Calibri"/>
        <family val="2"/>
      </rPr>
      <t>LISTADO AGENCIAS EVALUADAS POR PAÍS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</si>
</sst>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Aptos Narrow"/>
      <scheme val="minor"/>
    </font>
    <font>
      <sz val="11"/>
      <color theme="1"/>
      <name val="Aptos Narrow"/>
      <family val="2"/>
      <scheme val="minor"/>
    </font>
    <font>
      <sz val="11"/>
      <color theme="1"/>
      <name val="Aptos Narrow"/>
      <family val="2"/>
      <scheme val="minor"/>
    </font>
    <font>
      <sz val="10"/>
      <color rgb="FF000000"/>
      <name val="Aptos Narrow"/>
      <family val="2"/>
      <scheme val="minor"/>
    </font>
    <font>
      <sz val="12"/>
      <color theme="1"/>
      <name val="Aptos Narrow"/>
      <family val="2"/>
      <scheme val="minor"/>
    </font>
    <font>
      <sz val="9"/>
      <color theme="1"/>
      <name val="Aptos Narrow"/>
      <family val="2"/>
      <scheme val="minor"/>
    </font>
    <font>
      <b/>
      <sz val="10"/>
      <color rgb="FFFFFFFF"/>
      <name val="Arial"/>
      <family val="2"/>
    </font>
    <font>
      <b/>
      <sz val="10"/>
      <color theme="0"/>
      <name val="Arial"/>
      <family val="2"/>
    </font>
    <font>
      <b/>
      <sz val="11"/>
      <color rgb="FF000000"/>
      <name val="Aptos Narrow"/>
      <family val="2"/>
      <scheme val="minor"/>
    </font>
    <font>
      <sz val="8"/>
      <name val="Aptos Narrow"/>
      <family val="2"/>
      <scheme val="minor"/>
    </font>
    <font>
      <sz val="12"/>
      <color rgb="FF000000"/>
      <name val="Aptos Narrow"/>
      <family val="2"/>
      <scheme val="minor"/>
    </font>
    <font>
      <sz val="10"/>
      <color rgb="FFFF0000"/>
      <name val="Aptos Narrow"/>
      <family val="2"/>
      <scheme val="minor"/>
    </font>
    <font>
      <sz val="8"/>
      <name val="Aptos Narrow"/>
      <family val="2"/>
      <scheme val="minor"/>
    </font>
    <font>
      <sz val="11"/>
      <color theme="0"/>
      <name val="Aptos Narrow"/>
      <family val="2"/>
      <scheme val="minor"/>
    </font>
    <font>
      <b/>
      <sz val="12"/>
      <color rgb="FF000000"/>
      <name val="Aptos Narrow"/>
      <family val="2"/>
      <scheme val="minor"/>
    </font>
    <font>
      <b/>
      <sz val="16"/>
      <color theme="0"/>
      <name val="Aptos Narrow"/>
      <family val="2"/>
      <scheme val="minor"/>
    </font>
    <font>
      <b/>
      <sz val="18"/>
      <color rgb="FF000000"/>
      <name val="Aptos Narrow"/>
      <family val="2"/>
      <scheme val="minor"/>
    </font>
    <font>
      <sz val="11"/>
      <color rgb="FF000000"/>
      <name val="Calibri"/>
      <family val="2"/>
    </font>
    <font>
      <sz val="7"/>
      <color rgb="FF000000"/>
      <name val="Times New Roman"/>
      <family val="1"/>
    </font>
    <font>
      <b/>
      <sz val="11"/>
      <color rgb="FF000000"/>
      <name val="Calibri"/>
      <family val="2"/>
    </font>
    <font>
      <b/>
      <sz val="14"/>
      <color theme="0"/>
      <name val="Aptos Narrow"/>
      <family val="2"/>
      <scheme val="minor"/>
    </font>
    <font>
      <b/>
      <sz val="12"/>
      <name val="Aptos Narrow"/>
      <family val="2"/>
      <scheme val="minor"/>
    </font>
    <font>
      <b/>
      <sz val="11"/>
      <color theme="0"/>
      <name val="Calibri"/>
      <family val="2"/>
    </font>
    <font>
      <b/>
      <sz val="7"/>
      <color theme="0"/>
      <name val="Times New Roman"/>
      <family val="1"/>
    </font>
    <font>
      <sz val="10"/>
      <color theme="1"/>
      <name val="Aptos Narrow"/>
      <family val="2"/>
      <scheme val="minor"/>
    </font>
    <font>
      <b/>
      <sz val="12"/>
      <color theme="0"/>
      <name val="Aptos Narrow"/>
      <family val="2"/>
      <scheme val="minor"/>
    </font>
    <font>
      <b/>
      <sz val="10"/>
      <color theme="0"/>
      <name val="Aptos Narrow"/>
      <family val="2"/>
      <scheme val="minor"/>
    </font>
    <font>
      <b/>
      <sz val="10"/>
      <color rgb="FF000000"/>
      <name val="Aptos Narrow"/>
      <family val="2"/>
      <scheme val="minor"/>
    </font>
    <font>
      <sz val="10"/>
      <color theme="4" tint="0.79998168889431442"/>
      <name val="Aptos Narrow"/>
      <family val="2"/>
      <scheme val="minor"/>
    </font>
    <font>
      <i/>
      <sz val="10"/>
      <color rgb="FF000000"/>
      <name val="Aptos Narrow"/>
      <family val="2"/>
      <scheme val="minor"/>
    </font>
  </fonts>
  <fills count="16">
    <fill>
      <patternFill patternType="none"/>
    </fill>
    <fill>
      <patternFill patternType="gray125"/>
    </fill>
    <fill>
      <patternFill patternType="solid">
        <fgColor theme="0"/>
        <bgColor theme="0"/>
      </patternFill>
    </fill>
    <fill>
      <patternFill patternType="solid">
        <fgColor theme="3" tint="0.89999084444715716"/>
        <bgColor indexed="64"/>
      </patternFill>
    </fill>
    <fill>
      <patternFill patternType="solid">
        <fgColor rgb="FF92D050"/>
        <bgColor indexed="64"/>
      </patternFill>
    </fill>
    <fill>
      <patternFill patternType="solid">
        <fgColor rgb="FF0070C0"/>
        <bgColor indexed="64"/>
      </patternFill>
    </fill>
    <fill>
      <patternFill patternType="solid">
        <fgColor rgb="FF008080"/>
        <bgColor indexed="64"/>
      </patternFill>
    </fill>
    <fill>
      <patternFill patternType="solid">
        <fgColor rgb="FFBFAF17"/>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79998168889431442"/>
        <bgColor indexed="64"/>
      </patternFill>
    </fill>
    <fill>
      <patternFill patternType="solid">
        <fgColor theme="1"/>
        <bgColor indexed="64"/>
      </patternFill>
    </fill>
  </fills>
  <borders count="6">
    <border>
      <left/>
      <right/>
      <top/>
      <bottom/>
      <diagonal/>
    </border>
    <border>
      <left style="thin">
        <color theme="4"/>
      </left>
      <right style="thin">
        <color theme="4"/>
      </right>
      <top style="thin">
        <color theme="4"/>
      </top>
      <bottom style="thin">
        <color theme="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4" fillId="0" borderId="0"/>
    <xf numFmtId="0" fontId="2" fillId="0" borderId="0"/>
    <xf numFmtId="0" fontId="3" fillId="0" borderId="0"/>
  </cellStyleXfs>
  <cellXfs count="53">
    <xf numFmtId="0" fontId="0" fillId="0" borderId="0" xfId="0"/>
    <xf numFmtId="0" fontId="3" fillId="0" borderId="0" xfId="0" applyFont="1"/>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8" fillId="0" borderId="0" xfId="0" applyFont="1"/>
    <xf numFmtId="0" fontId="0" fillId="0" borderId="0" xfId="0" pivotButton="1"/>
    <xf numFmtId="0" fontId="5" fillId="0" borderId="0" xfId="1" applyFont="1" applyAlignment="1">
      <alignment horizontal="right"/>
    </xf>
    <xf numFmtId="0" fontId="2" fillId="0" borderId="0" xfId="2"/>
    <xf numFmtId="0" fontId="0" fillId="0" borderId="0" xfId="0" applyAlignment="1">
      <alignment vertical="center"/>
    </xf>
    <xf numFmtId="0" fontId="13" fillId="0" borderId="0" xfId="2" applyFont="1"/>
    <xf numFmtId="0" fontId="10" fillId="0" borderId="0" xfId="0" applyFont="1"/>
    <xf numFmtId="0" fontId="10" fillId="0" borderId="2" xfId="0" applyFont="1" applyBorder="1"/>
    <xf numFmtId="0" fontId="17" fillId="0" borderId="0" xfId="0" applyFont="1" applyAlignment="1">
      <alignment vertical="center"/>
    </xf>
    <xf numFmtId="0" fontId="17" fillId="0" borderId="0" xfId="0" applyFont="1" applyAlignment="1">
      <alignment horizontal="left" vertical="center" indent="6"/>
    </xf>
    <xf numFmtId="0" fontId="17" fillId="0" borderId="0" xfId="0" applyFont="1" applyAlignment="1">
      <alignment horizontal="left" vertical="center" indent="13"/>
    </xf>
    <xf numFmtId="0" fontId="17" fillId="0" borderId="0" xfId="0" applyFont="1" applyAlignment="1">
      <alignment horizontal="justify" vertical="center"/>
    </xf>
    <xf numFmtId="0" fontId="7" fillId="0" borderId="3" xfId="0" applyFont="1" applyBorder="1" applyAlignment="1">
      <alignment horizontal="left" vertical="center" wrapText="1" readingOrder="1"/>
    </xf>
    <xf numFmtId="0" fontId="7" fillId="0" borderId="4"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11" fillId="0" borderId="0" xfId="0" applyFont="1"/>
    <xf numFmtId="0" fontId="21" fillId="9" borderId="1" xfId="1" applyFont="1" applyFill="1" applyBorder="1" applyAlignment="1">
      <alignment horizontal="center"/>
    </xf>
    <xf numFmtId="0" fontId="14" fillId="9" borderId="0" xfId="0" applyFont="1" applyFill="1"/>
    <xf numFmtId="0" fontId="22" fillId="10" borderId="0" xfId="0" applyFont="1" applyFill="1" applyAlignment="1">
      <alignment horizontal="left" vertical="center" indent="6"/>
    </xf>
    <xf numFmtId="0" fontId="26" fillId="0" borderId="0" xfId="0" applyFont="1"/>
    <xf numFmtId="0" fontId="25" fillId="10" borderId="0" xfId="0" applyFont="1" applyFill="1"/>
    <xf numFmtId="0" fontId="26" fillId="10" borderId="0" xfId="0" applyFont="1" applyFill="1"/>
    <xf numFmtId="0" fontId="1" fillId="0" borderId="0" xfId="0" applyFont="1"/>
    <xf numFmtId="0" fontId="27" fillId="0" borderId="0" xfId="0" applyFont="1"/>
    <xf numFmtId="0" fontId="3" fillId="4" borderId="0" xfId="0" applyFont="1" applyFill="1"/>
    <xf numFmtId="0" fontId="24" fillId="0" borderId="0" xfId="2" applyFont="1"/>
    <xf numFmtId="0" fontId="10" fillId="0" borderId="0" xfId="3" applyFont="1"/>
    <xf numFmtId="0" fontId="3" fillId="0" borderId="0" xfId="3"/>
    <xf numFmtId="3" fontId="0" fillId="0" borderId="0" xfId="0" applyNumberFormat="1"/>
    <xf numFmtId="0" fontId="0" fillId="0" borderId="0" xfId="0" applyAlignment="1">
      <alignment horizontal="left"/>
    </xf>
    <xf numFmtId="0" fontId="0" fillId="8" borderId="0" xfId="0" applyFill="1"/>
    <xf numFmtId="0" fontId="26" fillId="15" borderId="0" xfId="0" applyFont="1" applyFill="1"/>
    <xf numFmtId="0" fontId="28" fillId="13" borderId="0" xfId="0" applyFont="1" applyFill="1" applyAlignment="1">
      <alignment horizontal="left" indent="1"/>
    </xf>
    <xf numFmtId="0" fontId="26" fillId="12" borderId="0" xfId="0" applyFont="1" applyFill="1" applyAlignment="1">
      <alignment horizontal="left"/>
    </xf>
    <xf numFmtId="0" fontId="26" fillId="12" borderId="0" xfId="0" applyFont="1" applyFill="1" applyAlignment="1">
      <alignment horizontal="right"/>
    </xf>
    <xf numFmtId="0" fontId="26" fillId="11" borderId="0" xfId="0" applyFont="1" applyFill="1" applyAlignment="1">
      <alignment horizontal="left"/>
    </xf>
    <xf numFmtId="0" fontId="26" fillId="15" borderId="0" xfId="0" applyFont="1" applyFill="1" applyAlignment="1">
      <alignment horizontal="right"/>
    </xf>
    <xf numFmtId="0" fontId="28" fillId="13" borderId="0" xfId="0" applyFont="1" applyFill="1" applyAlignment="1">
      <alignment horizontal="right" indent="1"/>
    </xf>
    <xf numFmtId="0" fontId="26" fillId="11" borderId="0" xfId="0" applyFont="1" applyFill="1" applyAlignment="1">
      <alignment horizontal="right"/>
    </xf>
    <xf numFmtId="0" fontId="29" fillId="0" borderId="0" xfId="0" applyFont="1"/>
    <xf numFmtId="0" fontId="17" fillId="0" borderId="0" xfId="0" applyFont="1" applyAlignment="1">
      <alignment horizontal="left" vertical="center" wrapText="1"/>
    </xf>
    <xf numFmtId="0" fontId="14" fillId="3" borderId="0" xfId="0" applyFont="1" applyFill="1" applyAlignment="1">
      <alignment horizontal="center"/>
    </xf>
    <xf numFmtId="0" fontId="27" fillId="14" borderId="0" xfId="0" applyFont="1" applyFill="1" applyAlignment="1">
      <alignment horizontal="center"/>
    </xf>
    <xf numFmtId="0" fontId="16" fillId="3" borderId="0" xfId="0" applyFont="1" applyFill="1" applyAlignment="1">
      <alignment horizontal="center"/>
    </xf>
    <xf numFmtId="0" fontId="15" fillId="5" borderId="0" xfId="0" applyFont="1" applyFill="1" applyAlignment="1">
      <alignment horizontal="center"/>
    </xf>
    <xf numFmtId="0" fontId="15" fillId="6" borderId="0" xfId="0" applyFont="1" applyFill="1" applyAlignment="1">
      <alignment horizontal="center"/>
    </xf>
    <xf numFmtId="0" fontId="15" fillId="7" borderId="0" xfId="0" applyFont="1" applyFill="1" applyAlignment="1">
      <alignment horizontal="center"/>
    </xf>
    <xf numFmtId="0" fontId="20" fillId="8" borderId="0" xfId="0" applyFont="1" applyFill="1" applyAlignment="1">
      <alignment horizontal="center"/>
    </xf>
    <xf numFmtId="0" fontId="0" fillId="0" borderId="0" xfId="0" applyAlignment="1">
      <alignment horizontal="center"/>
    </xf>
  </cellXfs>
  <cellStyles count="4">
    <cellStyle name="Normal" xfId="0" builtinId="0"/>
    <cellStyle name="Normal 2" xfId="1" xr:uid="{076FA342-71F8-4CA6-9A4A-359EAD0D86FA}"/>
    <cellStyle name="Normal 3" xfId="2" xr:uid="{28DF0716-34D3-4713-8E6B-C6FA04A42259}"/>
    <cellStyle name="Normal 4" xfId="3" xr:uid="{7B9DA725-8826-42F5-8CBB-F964F3D3AEBF}"/>
  </cellStyles>
  <dxfs count="131">
    <dxf>
      <font>
        <b/>
        <i val="0"/>
        <strike val="0"/>
        <condense val="0"/>
        <extend val="0"/>
        <outline val="0"/>
        <shadow val="0"/>
        <u val="none"/>
        <vertAlign val="baseline"/>
        <sz val="11"/>
        <color rgb="FF000000"/>
        <name val="Aptos Narrow"/>
        <family val="2"/>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numFmt numFmtId="0" formatCode="General"/>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numFmt numFmtId="0" formatCode="General"/>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1"/>
        <color theme="0"/>
        <name val="Aptos Narrow"/>
        <family val="2"/>
        <scheme val="minor"/>
      </font>
    </dxf>
    <dxf>
      <font>
        <strike val="0"/>
        <outline val="0"/>
        <shadow val="0"/>
        <u val="none"/>
        <vertAlign val="baseline"/>
        <sz val="10"/>
        <color rgb="FF000000"/>
        <name val="Aptos Narrow"/>
        <family val="2"/>
        <scheme val="minor"/>
      </font>
      <numFmt numFmtId="0" formatCode="General"/>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b/>
        <i val="0"/>
        <strike val="0"/>
        <condense val="0"/>
        <extend val="0"/>
        <outline val="0"/>
        <shadow val="0"/>
        <u val="none"/>
        <vertAlign val="baseline"/>
        <sz val="10"/>
        <color theme="1"/>
        <name val="Arial"/>
        <family val="2"/>
        <scheme val="none"/>
      </font>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0"/>
        <color rgb="FF000000"/>
        <name val="Aptos Narrow"/>
        <family val="2"/>
        <scheme val="minor"/>
      </font>
      <numFmt numFmtId="0" formatCode="General"/>
    </dxf>
    <dxf>
      <font>
        <strike val="0"/>
        <outline val="0"/>
        <shadow val="0"/>
        <u val="none"/>
        <vertAlign val="baseline"/>
        <sz val="10"/>
        <color rgb="FF000000"/>
        <name val="Aptos Narrow"/>
        <family val="2"/>
        <scheme val="minor"/>
      </font>
      <numFmt numFmtId="0" formatCode="General"/>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border outline="0">
        <left style="medium">
          <color rgb="FF000000"/>
        </left>
        <top style="medium">
          <color rgb="FF000000"/>
        </top>
      </border>
    </dxf>
    <dxf>
      <font>
        <strike val="0"/>
        <outline val="0"/>
        <shadow val="0"/>
        <u val="none"/>
        <vertAlign val="baseline"/>
        <sz val="10"/>
        <color rgb="FF000000"/>
        <name val="Aptos Narrow"/>
        <family val="2"/>
        <scheme val="minor"/>
      </font>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indexed="64"/>
          <bgColor rgb="FF00B0F0"/>
        </patternFill>
      </fill>
      <alignment horizontal="center" vertical="center" textRotation="0" wrapText="1" indent="0" justifyLastLine="0" shrinkToFit="0" readingOrder="0"/>
    </dxf>
    <dxf>
      <font>
        <b/>
        <strike val="0"/>
        <outline val="0"/>
        <shadow val="0"/>
        <u val="none"/>
        <vertAlign val="baseline"/>
        <sz val="10"/>
        <color rgb="FF000000"/>
        <name val="Aptos Narrow"/>
        <family val="2"/>
        <scheme val="minor"/>
      </font>
      <numFmt numFmtId="0" formatCode="General"/>
    </dxf>
    <dxf>
      <font>
        <strike val="0"/>
        <outline val="0"/>
        <shadow val="0"/>
        <u val="none"/>
        <vertAlign val="baseline"/>
        <sz val="10"/>
        <name val="Aptos Narrow"/>
        <family val="2"/>
        <scheme val="minor"/>
      </font>
      <numFmt numFmtId="0" formatCode="General"/>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border outline="0">
        <left style="medium">
          <color indexed="64"/>
        </left>
        <top style="medium">
          <color indexed="64"/>
        </top>
      </border>
    </dxf>
    <dxf>
      <font>
        <strike val="0"/>
        <outline val="0"/>
        <shadow val="0"/>
        <u val="none"/>
        <vertAlign val="baseline"/>
        <sz val="10"/>
        <name val="Aptos Narrow"/>
        <family val="2"/>
        <scheme val="minor"/>
      </font>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rgb="FF00B0F0"/>
        </patternFill>
      </fill>
      <alignment horizontal="center"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color theme="0"/>
        <name val="Aptos Narrow"/>
        <scheme val="minor"/>
      </font>
      <fill>
        <patternFill>
          <fgColor indexed="64"/>
          <bgColor theme="4" tint="0.39997558519241921"/>
        </patternFill>
      </fill>
    </dxf>
    <dxf>
      <font>
        <b/>
        <strike val="0"/>
        <outline val="0"/>
        <shadow val="0"/>
        <u val="none"/>
        <vertAlign val="baseline"/>
        <color theme="0"/>
        <name val="Aptos Narrow"/>
        <scheme val="minor"/>
      </font>
      <fill>
        <patternFill patternType="solid">
          <fgColor indexed="64"/>
          <bgColor theme="3" tint="0.249977111117893"/>
        </patternFill>
      </fill>
    </dxf>
    <dxf>
      <numFmt numFmtId="3" formatCode="#,##0"/>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69200"/>
      <color rgb="FFBFAF17"/>
      <color rgb="FF33CCCC"/>
      <color rgb="FF009999"/>
      <color rgb="FF293697"/>
      <color rgb="FF008080"/>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[GRAND SLAM 2024 FINAL.xlsx]ESTADÍSTICAS!10MEJORESPAIS</c:name>
    <c:fmtId val="1"/>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b="1"/>
              <a:t>TOP 10 MEJORES PAISES</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s-CL"/>
        </a:p>
      </c:txPr>
    </c:title>
    <c:autoTitleDeleted val="0"/>
    <c:pivotFmts>
      <c:pivotFmt>
        <c:idx val="0"/>
        <c:spPr>
          <a:solidFill>
            <a:schemeClr val="tx2">
              <a:lumMod val="75000"/>
              <a:lumOff val="2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75000"/>
            </a:schemeClr>
          </a:solidFill>
          <a:ln>
            <a:solidFill>
              <a:schemeClr val="accent1">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ESTADÍSTICAS!$B$23</c:f>
              <c:strCache>
                <c:ptCount val="1"/>
                <c:pt idx="0">
                  <c:v>Total</c:v>
                </c:pt>
              </c:strCache>
            </c:strRef>
          </c:tx>
          <c:spPr>
            <a:solidFill>
              <a:schemeClr val="accent1">
                <a:lumMod val="75000"/>
              </a:schemeClr>
            </a:solidFill>
            <a:ln>
              <a:solidFill>
                <a:schemeClr val="accent1">
                  <a:lumMod val="75000"/>
                </a:schemeClr>
              </a:solidFill>
            </a:ln>
            <a:effectLst/>
          </c:spPr>
          <c:invertIfNegative val="0"/>
          <c:cat>
            <c:strRef>
              <c:f>ESTADÍSTICAS!$A$24:$A$34</c:f>
              <c:strCache>
                <c:ptCount val="10"/>
                <c:pt idx="0">
                  <c:v>ARGENTINA</c:v>
                </c:pt>
                <c:pt idx="1">
                  <c:v>ESTADOS UNIDOS</c:v>
                </c:pt>
                <c:pt idx="2">
                  <c:v>ESPAÑA</c:v>
                </c:pt>
                <c:pt idx="3">
                  <c:v>MÉXICO</c:v>
                </c:pt>
                <c:pt idx="4">
                  <c:v>BRASIL</c:v>
                </c:pt>
                <c:pt idx="5">
                  <c:v>PORTUGAL</c:v>
                </c:pt>
                <c:pt idx="6">
                  <c:v>COSTA RICA</c:v>
                </c:pt>
                <c:pt idx="7">
                  <c:v>PERÚ</c:v>
                </c:pt>
                <c:pt idx="8">
                  <c:v>PARAGUAY</c:v>
                </c:pt>
                <c:pt idx="9">
                  <c:v>URUGUAY</c:v>
                </c:pt>
              </c:strCache>
            </c:strRef>
          </c:cat>
          <c:val>
            <c:numRef>
              <c:f>ESTADÍSTICAS!$B$24:$B$34</c:f>
              <c:numCache>
                <c:formatCode>#,##0</c:formatCode>
                <c:ptCount val="10"/>
                <c:pt idx="0">
                  <c:v>3591</c:v>
                </c:pt>
                <c:pt idx="1">
                  <c:v>2345</c:v>
                </c:pt>
                <c:pt idx="2">
                  <c:v>1712</c:v>
                </c:pt>
                <c:pt idx="3">
                  <c:v>1685</c:v>
                </c:pt>
                <c:pt idx="4">
                  <c:v>1467</c:v>
                </c:pt>
                <c:pt idx="5">
                  <c:v>1295</c:v>
                </c:pt>
                <c:pt idx="6">
                  <c:v>847</c:v>
                </c:pt>
                <c:pt idx="7">
                  <c:v>825</c:v>
                </c:pt>
                <c:pt idx="8">
                  <c:v>674</c:v>
                </c:pt>
                <c:pt idx="9">
                  <c:v>647</c:v>
                </c:pt>
              </c:numCache>
            </c:numRef>
          </c:val>
          <c:extLst>
            <c:ext xmlns:c16="http://schemas.microsoft.com/office/drawing/2014/chart" uri="{C3380CC4-5D6E-409C-BE32-E72D297353CC}">
              <c16:uniqueId val="{00000003-FF8C-460E-95CE-2677E54D60C2}"/>
            </c:ext>
          </c:extLst>
        </c:ser>
        <c:dLbls>
          <c:showLegendKey val="0"/>
          <c:showVal val="0"/>
          <c:showCatName val="0"/>
          <c:showSerName val="0"/>
          <c:showPercent val="0"/>
          <c:showBubbleSize val="0"/>
        </c:dLbls>
        <c:gapWidth val="80"/>
        <c:axId val="450303488"/>
        <c:axId val="450307328"/>
      </c:barChart>
      <c:catAx>
        <c:axId val="45030348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CL"/>
          </a:p>
        </c:txPr>
        <c:crossAx val="450307328"/>
        <c:crosses val="autoZero"/>
        <c:auto val="1"/>
        <c:lblAlgn val="ctr"/>
        <c:lblOffset val="100"/>
        <c:noMultiLvlLbl val="0"/>
      </c:catAx>
      <c:valAx>
        <c:axId val="450307328"/>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L"/>
          </a:p>
        </c:txPr>
        <c:crossAx val="450303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[GRAND SLAM 2024 FINAL.xlsx]ESTADÍSTICAS!10MEJORESAGENCIAS</c:name>
    <c:fmtId val="1"/>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b="1"/>
              <a:t>TOP 10 MEJORES AGENCIAS</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s-CL"/>
        </a:p>
      </c:txPr>
    </c:title>
    <c:autoTitleDeleted val="0"/>
    <c:pivotFmts>
      <c:pivotFmt>
        <c:idx val="0"/>
        <c:spPr>
          <a:solidFill>
            <a:schemeClr val="tx2">
              <a:lumMod val="75000"/>
              <a:lumOff val="2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95566500910944"/>
          <c:y val="0.17419136946117028"/>
          <c:w val="0.82899796919546553"/>
          <c:h val="0.57019841253298542"/>
        </c:manualLayout>
      </c:layout>
      <c:barChart>
        <c:barDir val="col"/>
        <c:grouping val="clustered"/>
        <c:varyColors val="0"/>
        <c:ser>
          <c:idx val="0"/>
          <c:order val="0"/>
          <c:tx>
            <c:strRef>
              <c:f>ESTADÍSTICAS!$B$4</c:f>
              <c:strCache>
                <c:ptCount val="1"/>
                <c:pt idx="0">
                  <c:v>Total</c:v>
                </c:pt>
              </c:strCache>
            </c:strRef>
          </c:tx>
          <c:spPr>
            <a:solidFill>
              <a:schemeClr val="accent2"/>
            </a:solidFill>
            <a:ln>
              <a:noFill/>
            </a:ln>
            <a:effectLst/>
          </c:spPr>
          <c:invertIfNegative val="0"/>
          <c:cat>
            <c:strRef>
              <c:f>ESTADÍSTICAS!$A$5:$A$15</c:f>
              <c:strCache>
                <c:ptCount val="10"/>
                <c:pt idx="0">
                  <c:v>VML</c:v>
                </c:pt>
                <c:pt idx="1">
                  <c:v>OGILVY</c:v>
                </c:pt>
                <c:pt idx="2">
                  <c:v>GUT</c:v>
                </c:pt>
                <c:pt idx="3">
                  <c:v>MULLENLOWE DELTA</c:v>
                </c:pt>
                <c:pt idx="4">
                  <c:v>HAVAS</c:v>
                </c:pt>
                <c:pt idx="5">
                  <c:v>ALMAPBBDO</c:v>
                </c:pt>
                <c:pt idx="6">
                  <c:v>TBWA</c:v>
                </c:pt>
                <c:pt idx="7">
                  <c:v>CIRCUS GREY</c:v>
                </c:pt>
                <c:pt idx="8">
                  <c:v>DENTSU CREATIVE</c:v>
                </c:pt>
                <c:pt idx="9">
                  <c:v>JOYSTICK, FIFCO </c:v>
                </c:pt>
              </c:strCache>
            </c:strRef>
          </c:cat>
          <c:val>
            <c:numRef>
              <c:f>ESTADÍSTICAS!$B$5:$B$15</c:f>
              <c:numCache>
                <c:formatCode>#,##0</c:formatCode>
                <c:ptCount val="10"/>
                <c:pt idx="0">
                  <c:v>1032</c:v>
                </c:pt>
                <c:pt idx="1">
                  <c:v>778</c:v>
                </c:pt>
                <c:pt idx="2">
                  <c:v>687</c:v>
                </c:pt>
                <c:pt idx="3">
                  <c:v>575</c:v>
                </c:pt>
                <c:pt idx="4">
                  <c:v>350</c:v>
                </c:pt>
                <c:pt idx="5">
                  <c:v>298</c:v>
                </c:pt>
                <c:pt idx="6">
                  <c:v>295</c:v>
                </c:pt>
                <c:pt idx="7">
                  <c:v>280</c:v>
                </c:pt>
                <c:pt idx="8">
                  <c:v>274</c:v>
                </c:pt>
                <c:pt idx="9">
                  <c:v>267</c:v>
                </c:pt>
              </c:numCache>
            </c:numRef>
          </c:val>
          <c:extLst>
            <c:ext xmlns:c16="http://schemas.microsoft.com/office/drawing/2014/chart" uri="{C3380CC4-5D6E-409C-BE32-E72D297353CC}">
              <c16:uniqueId val="{00000002-8C7D-4F72-9D1A-4605FF1DC5EC}"/>
            </c:ext>
          </c:extLst>
        </c:ser>
        <c:dLbls>
          <c:showLegendKey val="0"/>
          <c:showVal val="0"/>
          <c:showCatName val="0"/>
          <c:showSerName val="0"/>
          <c:showPercent val="0"/>
          <c:showBubbleSize val="0"/>
        </c:dLbls>
        <c:gapWidth val="80"/>
        <c:axId val="959390400"/>
        <c:axId val="959391360"/>
      </c:barChart>
      <c:catAx>
        <c:axId val="9593904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CL"/>
          </a:p>
        </c:txPr>
        <c:crossAx val="959391360"/>
        <c:crosses val="autoZero"/>
        <c:auto val="1"/>
        <c:lblAlgn val="ctr"/>
        <c:lblOffset val="100"/>
        <c:noMultiLvlLbl val="0"/>
      </c:catAx>
      <c:valAx>
        <c:axId val="959391360"/>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L"/>
          </a:p>
        </c:txPr>
        <c:crossAx val="959390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PREMIO</a:t>
            </a:r>
            <a:r>
              <a:rPr lang="es-CL" baseline="0"/>
              <a:t> POR PAÍS / AGENCIA</a:t>
            </a: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1"/>
          <c:order val="0"/>
          <c:tx>
            <c:strRef>
              <c:f>CONFIRMACIÓN!$C$13</c:f>
              <c:strCache>
                <c:ptCount val="1"/>
                <c:pt idx="0">
                  <c:v>GRAND PRIX</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CONFIRMACIÓN!$C$14:$C$593</c:f>
              <c:numCache>
                <c:formatCode>General</c:formatCode>
                <c:ptCount val="580"/>
                <c:pt idx="20">
                  <c:v>1</c:v>
                </c:pt>
                <c:pt idx="28">
                  <c:v>1</c:v>
                </c:pt>
                <c:pt idx="76">
                  <c:v>2</c:v>
                </c:pt>
                <c:pt idx="78">
                  <c:v>1</c:v>
                </c:pt>
                <c:pt idx="82">
                  <c:v>1</c:v>
                </c:pt>
                <c:pt idx="93">
                  <c:v>1</c:v>
                </c:pt>
                <c:pt idx="127">
                  <c:v>1</c:v>
                </c:pt>
                <c:pt idx="128">
                  <c:v>2</c:v>
                </c:pt>
                <c:pt idx="167">
                  <c:v>1</c:v>
                </c:pt>
                <c:pt idx="181">
                  <c:v>1</c:v>
                </c:pt>
                <c:pt idx="197">
                  <c:v>1</c:v>
                </c:pt>
                <c:pt idx="204">
                  <c:v>1</c:v>
                </c:pt>
                <c:pt idx="205">
                  <c:v>1</c:v>
                </c:pt>
                <c:pt idx="207">
                  <c:v>1</c:v>
                </c:pt>
                <c:pt idx="248">
                  <c:v>1</c:v>
                </c:pt>
                <c:pt idx="267">
                  <c:v>1</c:v>
                </c:pt>
                <c:pt idx="381">
                  <c:v>2</c:v>
                </c:pt>
                <c:pt idx="422">
                  <c:v>2</c:v>
                </c:pt>
                <c:pt idx="428">
                  <c:v>4</c:v>
                </c:pt>
                <c:pt idx="579">
                  <c:v>13</c:v>
                </c:pt>
              </c:numCache>
            </c:numRef>
          </c:val>
          <c:extLst>
            <c:ext xmlns:c16="http://schemas.microsoft.com/office/drawing/2014/chart" uri="{C3380CC4-5D6E-409C-BE32-E72D297353CC}">
              <c16:uniqueId val="{00000001-3F0F-44A1-A929-B71D7737C22E}"/>
            </c:ext>
          </c:extLst>
        </c:ser>
        <c:ser>
          <c:idx val="2"/>
          <c:order val="1"/>
          <c:tx>
            <c:strRef>
              <c:f>CONFIRMACIÓN!$D$13</c:f>
              <c:strCache>
                <c:ptCount val="1"/>
                <c:pt idx="0">
                  <c:v>ORO LOCAL</c:v>
                </c:pt>
              </c:strCache>
            </c:strRef>
          </c:tx>
          <c:spPr>
            <a:solidFill>
              <a:srgbClr val="BFAF1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CONFIRMACIÓN!$D$14:$D$593</c:f>
              <c:numCache>
                <c:formatCode>General</c:formatCode>
                <c:ptCount val="580"/>
                <c:pt idx="3">
                  <c:v>3</c:v>
                </c:pt>
                <c:pt idx="5">
                  <c:v>1</c:v>
                </c:pt>
                <c:pt idx="6">
                  <c:v>2</c:v>
                </c:pt>
                <c:pt idx="13">
                  <c:v>1</c:v>
                </c:pt>
                <c:pt idx="14">
                  <c:v>1</c:v>
                </c:pt>
                <c:pt idx="17">
                  <c:v>1</c:v>
                </c:pt>
                <c:pt idx="18">
                  <c:v>3</c:v>
                </c:pt>
                <c:pt idx="20">
                  <c:v>2</c:v>
                </c:pt>
                <c:pt idx="21">
                  <c:v>5</c:v>
                </c:pt>
                <c:pt idx="22">
                  <c:v>1</c:v>
                </c:pt>
                <c:pt idx="24">
                  <c:v>1</c:v>
                </c:pt>
                <c:pt idx="26">
                  <c:v>3</c:v>
                </c:pt>
                <c:pt idx="27">
                  <c:v>1</c:v>
                </c:pt>
                <c:pt idx="28">
                  <c:v>8</c:v>
                </c:pt>
                <c:pt idx="29">
                  <c:v>5</c:v>
                </c:pt>
                <c:pt idx="30">
                  <c:v>6</c:v>
                </c:pt>
                <c:pt idx="31">
                  <c:v>2</c:v>
                </c:pt>
                <c:pt idx="33">
                  <c:v>4</c:v>
                </c:pt>
                <c:pt idx="35">
                  <c:v>1</c:v>
                </c:pt>
                <c:pt idx="38">
                  <c:v>4</c:v>
                </c:pt>
                <c:pt idx="39">
                  <c:v>1</c:v>
                </c:pt>
                <c:pt idx="40">
                  <c:v>5</c:v>
                </c:pt>
                <c:pt idx="41">
                  <c:v>2</c:v>
                </c:pt>
                <c:pt idx="43">
                  <c:v>2</c:v>
                </c:pt>
                <c:pt idx="45">
                  <c:v>1</c:v>
                </c:pt>
                <c:pt idx="48">
                  <c:v>2</c:v>
                </c:pt>
                <c:pt idx="50">
                  <c:v>1</c:v>
                </c:pt>
                <c:pt idx="53">
                  <c:v>1</c:v>
                </c:pt>
                <c:pt idx="57">
                  <c:v>1</c:v>
                </c:pt>
                <c:pt idx="62">
                  <c:v>8</c:v>
                </c:pt>
                <c:pt idx="63">
                  <c:v>1</c:v>
                </c:pt>
                <c:pt idx="64">
                  <c:v>1</c:v>
                </c:pt>
                <c:pt idx="68">
                  <c:v>2</c:v>
                </c:pt>
                <c:pt idx="69">
                  <c:v>1</c:v>
                </c:pt>
                <c:pt idx="71">
                  <c:v>4</c:v>
                </c:pt>
                <c:pt idx="72">
                  <c:v>1</c:v>
                </c:pt>
                <c:pt idx="76">
                  <c:v>89</c:v>
                </c:pt>
                <c:pt idx="78">
                  <c:v>3</c:v>
                </c:pt>
                <c:pt idx="81">
                  <c:v>1</c:v>
                </c:pt>
                <c:pt idx="82">
                  <c:v>4</c:v>
                </c:pt>
                <c:pt idx="86">
                  <c:v>1</c:v>
                </c:pt>
                <c:pt idx="87">
                  <c:v>2</c:v>
                </c:pt>
                <c:pt idx="93">
                  <c:v>2</c:v>
                </c:pt>
                <c:pt idx="94">
                  <c:v>1</c:v>
                </c:pt>
                <c:pt idx="102">
                  <c:v>1</c:v>
                </c:pt>
                <c:pt idx="104">
                  <c:v>1</c:v>
                </c:pt>
                <c:pt idx="105">
                  <c:v>2</c:v>
                </c:pt>
                <c:pt idx="114">
                  <c:v>3</c:v>
                </c:pt>
                <c:pt idx="122">
                  <c:v>1</c:v>
                </c:pt>
                <c:pt idx="126">
                  <c:v>1</c:v>
                </c:pt>
                <c:pt idx="127">
                  <c:v>3</c:v>
                </c:pt>
                <c:pt idx="128">
                  <c:v>18</c:v>
                </c:pt>
                <c:pt idx="131">
                  <c:v>1</c:v>
                </c:pt>
                <c:pt idx="132">
                  <c:v>1</c:v>
                </c:pt>
                <c:pt idx="133">
                  <c:v>3</c:v>
                </c:pt>
                <c:pt idx="140">
                  <c:v>5</c:v>
                </c:pt>
                <c:pt idx="144">
                  <c:v>1</c:v>
                </c:pt>
                <c:pt idx="147">
                  <c:v>1</c:v>
                </c:pt>
                <c:pt idx="154">
                  <c:v>1</c:v>
                </c:pt>
                <c:pt idx="156">
                  <c:v>7</c:v>
                </c:pt>
                <c:pt idx="161">
                  <c:v>1</c:v>
                </c:pt>
                <c:pt idx="163">
                  <c:v>1</c:v>
                </c:pt>
                <c:pt idx="165">
                  <c:v>1</c:v>
                </c:pt>
                <c:pt idx="166">
                  <c:v>13</c:v>
                </c:pt>
                <c:pt idx="167">
                  <c:v>5</c:v>
                </c:pt>
                <c:pt idx="169">
                  <c:v>2</c:v>
                </c:pt>
                <c:pt idx="170">
                  <c:v>6</c:v>
                </c:pt>
                <c:pt idx="173">
                  <c:v>1</c:v>
                </c:pt>
                <c:pt idx="174">
                  <c:v>6</c:v>
                </c:pt>
                <c:pt idx="175">
                  <c:v>1</c:v>
                </c:pt>
                <c:pt idx="176">
                  <c:v>2</c:v>
                </c:pt>
                <c:pt idx="178">
                  <c:v>3</c:v>
                </c:pt>
                <c:pt idx="179">
                  <c:v>1</c:v>
                </c:pt>
                <c:pt idx="181">
                  <c:v>27</c:v>
                </c:pt>
                <c:pt idx="182">
                  <c:v>1</c:v>
                </c:pt>
                <c:pt idx="185">
                  <c:v>1</c:v>
                </c:pt>
                <c:pt idx="187">
                  <c:v>1</c:v>
                </c:pt>
                <c:pt idx="190">
                  <c:v>2</c:v>
                </c:pt>
                <c:pt idx="196">
                  <c:v>4</c:v>
                </c:pt>
                <c:pt idx="204">
                  <c:v>9</c:v>
                </c:pt>
                <c:pt idx="205">
                  <c:v>1</c:v>
                </c:pt>
                <c:pt idx="206">
                  <c:v>6</c:v>
                </c:pt>
                <c:pt idx="207">
                  <c:v>7</c:v>
                </c:pt>
                <c:pt idx="208">
                  <c:v>1</c:v>
                </c:pt>
                <c:pt idx="209">
                  <c:v>2</c:v>
                </c:pt>
                <c:pt idx="215">
                  <c:v>2</c:v>
                </c:pt>
                <c:pt idx="216">
                  <c:v>3</c:v>
                </c:pt>
                <c:pt idx="217">
                  <c:v>1</c:v>
                </c:pt>
                <c:pt idx="221">
                  <c:v>2</c:v>
                </c:pt>
                <c:pt idx="233">
                  <c:v>1</c:v>
                </c:pt>
                <c:pt idx="236">
                  <c:v>4</c:v>
                </c:pt>
                <c:pt idx="239">
                  <c:v>1</c:v>
                </c:pt>
                <c:pt idx="245">
                  <c:v>3</c:v>
                </c:pt>
                <c:pt idx="248">
                  <c:v>7</c:v>
                </c:pt>
                <c:pt idx="254">
                  <c:v>2</c:v>
                </c:pt>
                <c:pt idx="256">
                  <c:v>2</c:v>
                </c:pt>
                <c:pt idx="257">
                  <c:v>1</c:v>
                </c:pt>
                <c:pt idx="259">
                  <c:v>1</c:v>
                </c:pt>
                <c:pt idx="267">
                  <c:v>33</c:v>
                </c:pt>
                <c:pt idx="278">
                  <c:v>2</c:v>
                </c:pt>
                <c:pt idx="282">
                  <c:v>2</c:v>
                </c:pt>
                <c:pt idx="316">
                  <c:v>1</c:v>
                </c:pt>
                <c:pt idx="318">
                  <c:v>1</c:v>
                </c:pt>
                <c:pt idx="327">
                  <c:v>4</c:v>
                </c:pt>
                <c:pt idx="332">
                  <c:v>2</c:v>
                </c:pt>
                <c:pt idx="344">
                  <c:v>1</c:v>
                </c:pt>
                <c:pt idx="349">
                  <c:v>2</c:v>
                </c:pt>
                <c:pt idx="355">
                  <c:v>3</c:v>
                </c:pt>
                <c:pt idx="357">
                  <c:v>18</c:v>
                </c:pt>
                <c:pt idx="360">
                  <c:v>1</c:v>
                </c:pt>
                <c:pt idx="361">
                  <c:v>3</c:v>
                </c:pt>
                <c:pt idx="362">
                  <c:v>3</c:v>
                </c:pt>
                <c:pt idx="364">
                  <c:v>1</c:v>
                </c:pt>
                <c:pt idx="365">
                  <c:v>1</c:v>
                </c:pt>
                <c:pt idx="366">
                  <c:v>2</c:v>
                </c:pt>
                <c:pt idx="367">
                  <c:v>1</c:v>
                </c:pt>
                <c:pt idx="368">
                  <c:v>12</c:v>
                </c:pt>
                <c:pt idx="369">
                  <c:v>1</c:v>
                </c:pt>
                <c:pt idx="371">
                  <c:v>1</c:v>
                </c:pt>
                <c:pt idx="375">
                  <c:v>1</c:v>
                </c:pt>
                <c:pt idx="376">
                  <c:v>1</c:v>
                </c:pt>
                <c:pt idx="381">
                  <c:v>3</c:v>
                </c:pt>
                <c:pt idx="384">
                  <c:v>1</c:v>
                </c:pt>
                <c:pt idx="388">
                  <c:v>2</c:v>
                </c:pt>
                <c:pt idx="389">
                  <c:v>7</c:v>
                </c:pt>
                <c:pt idx="390">
                  <c:v>1</c:v>
                </c:pt>
                <c:pt idx="395">
                  <c:v>1</c:v>
                </c:pt>
                <c:pt idx="402">
                  <c:v>2</c:v>
                </c:pt>
                <c:pt idx="407">
                  <c:v>1</c:v>
                </c:pt>
                <c:pt idx="411">
                  <c:v>2</c:v>
                </c:pt>
                <c:pt idx="416">
                  <c:v>2</c:v>
                </c:pt>
                <c:pt idx="420">
                  <c:v>1</c:v>
                </c:pt>
                <c:pt idx="422">
                  <c:v>5</c:v>
                </c:pt>
                <c:pt idx="423">
                  <c:v>2</c:v>
                </c:pt>
                <c:pt idx="426">
                  <c:v>8</c:v>
                </c:pt>
                <c:pt idx="428">
                  <c:v>40</c:v>
                </c:pt>
                <c:pt idx="436">
                  <c:v>1</c:v>
                </c:pt>
                <c:pt idx="440">
                  <c:v>2</c:v>
                </c:pt>
                <c:pt idx="442">
                  <c:v>2</c:v>
                </c:pt>
                <c:pt idx="444">
                  <c:v>1</c:v>
                </c:pt>
                <c:pt idx="445">
                  <c:v>1</c:v>
                </c:pt>
                <c:pt idx="447">
                  <c:v>2</c:v>
                </c:pt>
                <c:pt idx="448">
                  <c:v>7</c:v>
                </c:pt>
                <c:pt idx="451">
                  <c:v>2</c:v>
                </c:pt>
                <c:pt idx="452">
                  <c:v>2</c:v>
                </c:pt>
                <c:pt idx="454">
                  <c:v>20</c:v>
                </c:pt>
                <c:pt idx="455">
                  <c:v>1</c:v>
                </c:pt>
                <c:pt idx="459">
                  <c:v>1</c:v>
                </c:pt>
                <c:pt idx="461">
                  <c:v>2</c:v>
                </c:pt>
                <c:pt idx="467">
                  <c:v>1</c:v>
                </c:pt>
                <c:pt idx="468">
                  <c:v>1</c:v>
                </c:pt>
                <c:pt idx="472">
                  <c:v>2</c:v>
                </c:pt>
                <c:pt idx="473">
                  <c:v>6</c:v>
                </c:pt>
                <c:pt idx="474">
                  <c:v>14</c:v>
                </c:pt>
                <c:pt idx="475">
                  <c:v>1</c:v>
                </c:pt>
                <c:pt idx="479">
                  <c:v>1</c:v>
                </c:pt>
                <c:pt idx="485">
                  <c:v>1</c:v>
                </c:pt>
                <c:pt idx="491">
                  <c:v>1</c:v>
                </c:pt>
                <c:pt idx="495">
                  <c:v>4</c:v>
                </c:pt>
                <c:pt idx="496">
                  <c:v>1</c:v>
                </c:pt>
                <c:pt idx="497">
                  <c:v>1</c:v>
                </c:pt>
                <c:pt idx="499">
                  <c:v>2</c:v>
                </c:pt>
                <c:pt idx="502">
                  <c:v>1</c:v>
                </c:pt>
                <c:pt idx="503">
                  <c:v>1</c:v>
                </c:pt>
                <c:pt idx="510">
                  <c:v>2</c:v>
                </c:pt>
                <c:pt idx="511">
                  <c:v>1</c:v>
                </c:pt>
                <c:pt idx="512">
                  <c:v>2</c:v>
                </c:pt>
                <c:pt idx="515">
                  <c:v>1</c:v>
                </c:pt>
                <c:pt idx="517">
                  <c:v>1</c:v>
                </c:pt>
                <c:pt idx="521">
                  <c:v>6</c:v>
                </c:pt>
                <c:pt idx="523">
                  <c:v>1</c:v>
                </c:pt>
                <c:pt idx="525">
                  <c:v>3</c:v>
                </c:pt>
                <c:pt idx="526">
                  <c:v>1</c:v>
                </c:pt>
                <c:pt idx="527">
                  <c:v>1</c:v>
                </c:pt>
                <c:pt idx="528">
                  <c:v>1</c:v>
                </c:pt>
                <c:pt idx="531">
                  <c:v>1</c:v>
                </c:pt>
                <c:pt idx="532">
                  <c:v>35</c:v>
                </c:pt>
                <c:pt idx="534">
                  <c:v>1</c:v>
                </c:pt>
                <c:pt idx="536">
                  <c:v>2</c:v>
                </c:pt>
                <c:pt idx="540">
                  <c:v>2</c:v>
                </c:pt>
                <c:pt idx="541">
                  <c:v>1</c:v>
                </c:pt>
                <c:pt idx="544">
                  <c:v>6</c:v>
                </c:pt>
                <c:pt idx="546">
                  <c:v>1</c:v>
                </c:pt>
                <c:pt idx="549">
                  <c:v>9</c:v>
                </c:pt>
                <c:pt idx="550">
                  <c:v>10</c:v>
                </c:pt>
                <c:pt idx="553">
                  <c:v>4</c:v>
                </c:pt>
                <c:pt idx="554">
                  <c:v>4</c:v>
                </c:pt>
                <c:pt idx="555">
                  <c:v>6</c:v>
                </c:pt>
                <c:pt idx="556">
                  <c:v>2</c:v>
                </c:pt>
                <c:pt idx="557">
                  <c:v>4</c:v>
                </c:pt>
                <c:pt idx="558">
                  <c:v>2</c:v>
                </c:pt>
                <c:pt idx="560">
                  <c:v>20</c:v>
                </c:pt>
                <c:pt idx="562">
                  <c:v>1</c:v>
                </c:pt>
                <c:pt idx="563">
                  <c:v>1</c:v>
                </c:pt>
                <c:pt idx="564">
                  <c:v>2</c:v>
                </c:pt>
                <c:pt idx="565">
                  <c:v>1</c:v>
                </c:pt>
                <c:pt idx="566">
                  <c:v>1</c:v>
                </c:pt>
                <c:pt idx="567">
                  <c:v>1</c:v>
                </c:pt>
                <c:pt idx="568">
                  <c:v>3</c:v>
                </c:pt>
                <c:pt idx="569">
                  <c:v>1</c:v>
                </c:pt>
                <c:pt idx="570">
                  <c:v>1</c:v>
                </c:pt>
                <c:pt idx="571">
                  <c:v>1</c:v>
                </c:pt>
                <c:pt idx="572">
                  <c:v>1</c:v>
                </c:pt>
                <c:pt idx="573">
                  <c:v>1</c:v>
                </c:pt>
                <c:pt idx="575">
                  <c:v>1</c:v>
                </c:pt>
                <c:pt idx="576">
                  <c:v>1</c:v>
                </c:pt>
                <c:pt idx="577">
                  <c:v>1</c:v>
                </c:pt>
                <c:pt idx="578">
                  <c:v>18</c:v>
                </c:pt>
                <c:pt idx="579">
                  <c:v>399</c:v>
                </c:pt>
              </c:numCache>
            </c:numRef>
          </c:val>
          <c:extLst>
            <c:ext xmlns:c16="http://schemas.microsoft.com/office/drawing/2014/chart" uri="{C3380CC4-5D6E-409C-BE32-E72D297353CC}">
              <c16:uniqueId val="{00000002-3F0F-44A1-A929-B71D7737C22E}"/>
            </c:ext>
          </c:extLst>
        </c:ser>
        <c:ser>
          <c:idx val="3"/>
          <c:order val="2"/>
          <c:tx>
            <c:strRef>
              <c:f>CONFIRMACIÓN!$E$13</c:f>
              <c:strCache>
                <c:ptCount val="1"/>
                <c:pt idx="0">
                  <c:v>PLATA LOCAL</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CONFIRMACIÓN!$E$14:$E$593</c:f>
              <c:numCache>
                <c:formatCode>General</c:formatCode>
                <c:ptCount val="580"/>
                <c:pt idx="2">
                  <c:v>1</c:v>
                </c:pt>
                <c:pt idx="3">
                  <c:v>6</c:v>
                </c:pt>
                <c:pt idx="5">
                  <c:v>4</c:v>
                </c:pt>
                <c:pt idx="6">
                  <c:v>3</c:v>
                </c:pt>
                <c:pt idx="8">
                  <c:v>1</c:v>
                </c:pt>
                <c:pt idx="9">
                  <c:v>3</c:v>
                </c:pt>
                <c:pt idx="11">
                  <c:v>1</c:v>
                </c:pt>
                <c:pt idx="12">
                  <c:v>2</c:v>
                </c:pt>
                <c:pt idx="13">
                  <c:v>1</c:v>
                </c:pt>
                <c:pt idx="14">
                  <c:v>7</c:v>
                </c:pt>
                <c:pt idx="15">
                  <c:v>1</c:v>
                </c:pt>
                <c:pt idx="16">
                  <c:v>5</c:v>
                </c:pt>
                <c:pt idx="18">
                  <c:v>3</c:v>
                </c:pt>
                <c:pt idx="19">
                  <c:v>2</c:v>
                </c:pt>
                <c:pt idx="20">
                  <c:v>3</c:v>
                </c:pt>
                <c:pt idx="21">
                  <c:v>8</c:v>
                </c:pt>
                <c:pt idx="22">
                  <c:v>3</c:v>
                </c:pt>
                <c:pt idx="23">
                  <c:v>1</c:v>
                </c:pt>
                <c:pt idx="24">
                  <c:v>5</c:v>
                </c:pt>
                <c:pt idx="26">
                  <c:v>3</c:v>
                </c:pt>
                <c:pt idx="28">
                  <c:v>12</c:v>
                </c:pt>
                <c:pt idx="29">
                  <c:v>4</c:v>
                </c:pt>
                <c:pt idx="30">
                  <c:v>8</c:v>
                </c:pt>
                <c:pt idx="31">
                  <c:v>2</c:v>
                </c:pt>
                <c:pt idx="33">
                  <c:v>1</c:v>
                </c:pt>
                <c:pt idx="34">
                  <c:v>4</c:v>
                </c:pt>
                <c:pt idx="35">
                  <c:v>1</c:v>
                </c:pt>
                <c:pt idx="36">
                  <c:v>2</c:v>
                </c:pt>
                <c:pt idx="37">
                  <c:v>1</c:v>
                </c:pt>
                <c:pt idx="38">
                  <c:v>12</c:v>
                </c:pt>
                <c:pt idx="39">
                  <c:v>6</c:v>
                </c:pt>
                <c:pt idx="40">
                  <c:v>5</c:v>
                </c:pt>
                <c:pt idx="41">
                  <c:v>5</c:v>
                </c:pt>
                <c:pt idx="42">
                  <c:v>1</c:v>
                </c:pt>
                <c:pt idx="43">
                  <c:v>1</c:v>
                </c:pt>
                <c:pt idx="44">
                  <c:v>1</c:v>
                </c:pt>
                <c:pt idx="46">
                  <c:v>1</c:v>
                </c:pt>
                <c:pt idx="48">
                  <c:v>3</c:v>
                </c:pt>
                <c:pt idx="50">
                  <c:v>5</c:v>
                </c:pt>
                <c:pt idx="51">
                  <c:v>1</c:v>
                </c:pt>
                <c:pt idx="52">
                  <c:v>2</c:v>
                </c:pt>
                <c:pt idx="54">
                  <c:v>3</c:v>
                </c:pt>
                <c:pt idx="55">
                  <c:v>1</c:v>
                </c:pt>
                <c:pt idx="57">
                  <c:v>5</c:v>
                </c:pt>
                <c:pt idx="59">
                  <c:v>1</c:v>
                </c:pt>
                <c:pt idx="60">
                  <c:v>1</c:v>
                </c:pt>
                <c:pt idx="62">
                  <c:v>11</c:v>
                </c:pt>
                <c:pt idx="63">
                  <c:v>3</c:v>
                </c:pt>
                <c:pt idx="68">
                  <c:v>3</c:v>
                </c:pt>
                <c:pt idx="69">
                  <c:v>3</c:v>
                </c:pt>
                <c:pt idx="72">
                  <c:v>8</c:v>
                </c:pt>
                <c:pt idx="73">
                  <c:v>1</c:v>
                </c:pt>
                <c:pt idx="74">
                  <c:v>6</c:v>
                </c:pt>
                <c:pt idx="75">
                  <c:v>1</c:v>
                </c:pt>
                <c:pt idx="76">
                  <c:v>188</c:v>
                </c:pt>
                <c:pt idx="78">
                  <c:v>3</c:v>
                </c:pt>
                <c:pt idx="81">
                  <c:v>3</c:v>
                </c:pt>
                <c:pt idx="82">
                  <c:v>6</c:v>
                </c:pt>
                <c:pt idx="86">
                  <c:v>2</c:v>
                </c:pt>
                <c:pt idx="87">
                  <c:v>4</c:v>
                </c:pt>
                <c:pt idx="89">
                  <c:v>1</c:v>
                </c:pt>
                <c:pt idx="93">
                  <c:v>1</c:v>
                </c:pt>
                <c:pt idx="94">
                  <c:v>2</c:v>
                </c:pt>
                <c:pt idx="105">
                  <c:v>4</c:v>
                </c:pt>
                <c:pt idx="112">
                  <c:v>1</c:v>
                </c:pt>
                <c:pt idx="114">
                  <c:v>1</c:v>
                </c:pt>
                <c:pt idx="117">
                  <c:v>1</c:v>
                </c:pt>
                <c:pt idx="118">
                  <c:v>1</c:v>
                </c:pt>
                <c:pt idx="119">
                  <c:v>1</c:v>
                </c:pt>
                <c:pt idx="128">
                  <c:v>19</c:v>
                </c:pt>
                <c:pt idx="131">
                  <c:v>1</c:v>
                </c:pt>
                <c:pt idx="134">
                  <c:v>1</c:v>
                </c:pt>
                <c:pt idx="135">
                  <c:v>1</c:v>
                </c:pt>
                <c:pt idx="140">
                  <c:v>3</c:v>
                </c:pt>
                <c:pt idx="144">
                  <c:v>1</c:v>
                </c:pt>
                <c:pt idx="146">
                  <c:v>1</c:v>
                </c:pt>
                <c:pt idx="151">
                  <c:v>1</c:v>
                </c:pt>
                <c:pt idx="153">
                  <c:v>1</c:v>
                </c:pt>
                <c:pt idx="154">
                  <c:v>5</c:v>
                </c:pt>
                <c:pt idx="155">
                  <c:v>2</c:v>
                </c:pt>
                <c:pt idx="156">
                  <c:v>3</c:v>
                </c:pt>
                <c:pt idx="159">
                  <c:v>1</c:v>
                </c:pt>
                <c:pt idx="160">
                  <c:v>1</c:v>
                </c:pt>
                <c:pt idx="161">
                  <c:v>1</c:v>
                </c:pt>
                <c:pt idx="162">
                  <c:v>1</c:v>
                </c:pt>
                <c:pt idx="163">
                  <c:v>2</c:v>
                </c:pt>
                <c:pt idx="164">
                  <c:v>2</c:v>
                </c:pt>
                <c:pt idx="166">
                  <c:v>22</c:v>
                </c:pt>
                <c:pt idx="167">
                  <c:v>1</c:v>
                </c:pt>
                <c:pt idx="169">
                  <c:v>3</c:v>
                </c:pt>
                <c:pt idx="170">
                  <c:v>6</c:v>
                </c:pt>
                <c:pt idx="173">
                  <c:v>1</c:v>
                </c:pt>
                <c:pt idx="174">
                  <c:v>15</c:v>
                </c:pt>
                <c:pt idx="175">
                  <c:v>4</c:v>
                </c:pt>
                <c:pt idx="176">
                  <c:v>2</c:v>
                </c:pt>
                <c:pt idx="178">
                  <c:v>1</c:v>
                </c:pt>
                <c:pt idx="180">
                  <c:v>1</c:v>
                </c:pt>
                <c:pt idx="181">
                  <c:v>34</c:v>
                </c:pt>
                <c:pt idx="182">
                  <c:v>3</c:v>
                </c:pt>
                <c:pt idx="185">
                  <c:v>2</c:v>
                </c:pt>
                <c:pt idx="190">
                  <c:v>3</c:v>
                </c:pt>
                <c:pt idx="196">
                  <c:v>1</c:v>
                </c:pt>
                <c:pt idx="198">
                  <c:v>4</c:v>
                </c:pt>
                <c:pt idx="203">
                  <c:v>4</c:v>
                </c:pt>
                <c:pt idx="204">
                  <c:v>17</c:v>
                </c:pt>
                <c:pt idx="206">
                  <c:v>1</c:v>
                </c:pt>
                <c:pt idx="207">
                  <c:v>1</c:v>
                </c:pt>
                <c:pt idx="209">
                  <c:v>3</c:v>
                </c:pt>
                <c:pt idx="212">
                  <c:v>1</c:v>
                </c:pt>
                <c:pt idx="215">
                  <c:v>1</c:v>
                </c:pt>
                <c:pt idx="218">
                  <c:v>1</c:v>
                </c:pt>
                <c:pt idx="227">
                  <c:v>1</c:v>
                </c:pt>
                <c:pt idx="231">
                  <c:v>1</c:v>
                </c:pt>
                <c:pt idx="232">
                  <c:v>1</c:v>
                </c:pt>
                <c:pt idx="235">
                  <c:v>2</c:v>
                </c:pt>
                <c:pt idx="236">
                  <c:v>3</c:v>
                </c:pt>
                <c:pt idx="239">
                  <c:v>2</c:v>
                </c:pt>
                <c:pt idx="245">
                  <c:v>2</c:v>
                </c:pt>
                <c:pt idx="246">
                  <c:v>1</c:v>
                </c:pt>
                <c:pt idx="247">
                  <c:v>1</c:v>
                </c:pt>
                <c:pt idx="248">
                  <c:v>9</c:v>
                </c:pt>
                <c:pt idx="251">
                  <c:v>3</c:v>
                </c:pt>
                <c:pt idx="254">
                  <c:v>8</c:v>
                </c:pt>
                <c:pt idx="256">
                  <c:v>2</c:v>
                </c:pt>
                <c:pt idx="259">
                  <c:v>1</c:v>
                </c:pt>
                <c:pt idx="265">
                  <c:v>1</c:v>
                </c:pt>
                <c:pt idx="266">
                  <c:v>1</c:v>
                </c:pt>
                <c:pt idx="267">
                  <c:v>45</c:v>
                </c:pt>
                <c:pt idx="269">
                  <c:v>1</c:v>
                </c:pt>
                <c:pt idx="278">
                  <c:v>3</c:v>
                </c:pt>
                <c:pt idx="279">
                  <c:v>1</c:v>
                </c:pt>
                <c:pt idx="284">
                  <c:v>2</c:v>
                </c:pt>
                <c:pt idx="291">
                  <c:v>1</c:v>
                </c:pt>
                <c:pt idx="306">
                  <c:v>3</c:v>
                </c:pt>
                <c:pt idx="310">
                  <c:v>3</c:v>
                </c:pt>
                <c:pt idx="318">
                  <c:v>3</c:v>
                </c:pt>
                <c:pt idx="322">
                  <c:v>1</c:v>
                </c:pt>
                <c:pt idx="327">
                  <c:v>1</c:v>
                </c:pt>
                <c:pt idx="329">
                  <c:v>1</c:v>
                </c:pt>
                <c:pt idx="332">
                  <c:v>7</c:v>
                </c:pt>
                <c:pt idx="334">
                  <c:v>2</c:v>
                </c:pt>
                <c:pt idx="344">
                  <c:v>4</c:v>
                </c:pt>
                <c:pt idx="349">
                  <c:v>1</c:v>
                </c:pt>
                <c:pt idx="355">
                  <c:v>1</c:v>
                </c:pt>
                <c:pt idx="357">
                  <c:v>35</c:v>
                </c:pt>
                <c:pt idx="358">
                  <c:v>2</c:v>
                </c:pt>
                <c:pt idx="360">
                  <c:v>3</c:v>
                </c:pt>
                <c:pt idx="361">
                  <c:v>5</c:v>
                </c:pt>
                <c:pt idx="362">
                  <c:v>1</c:v>
                </c:pt>
                <c:pt idx="364">
                  <c:v>1</c:v>
                </c:pt>
                <c:pt idx="365">
                  <c:v>3</c:v>
                </c:pt>
                <c:pt idx="368">
                  <c:v>15</c:v>
                </c:pt>
                <c:pt idx="369">
                  <c:v>2</c:v>
                </c:pt>
                <c:pt idx="371">
                  <c:v>2</c:v>
                </c:pt>
                <c:pt idx="372">
                  <c:v>1</c:v>
                </c:pt>
                <c:pt idx="373">
                  <c:v>1</c:v>
                </c:pt>
                <c:pt idx="374">
                  <c:v>2</c:v>
                </c:pt>
                <c:pt idx="375">
                  <c:v>4</c:v>
                </c:pt>
                <c:pt idx="376">
                  <c:v>2</c:v>
                </c:pt>
                <c:pt idx="377">
                  <c:v>1</c:v>
                </c:pt>
                <c:pt idx="381">
                  <c:v>9</c:v>
                </c:pt>
                <c:pt idx="384">
                  <c:v>1</c:v>
                </c:pt>
                <c:pt idx="387">
                  <c:v>3</c:v>
                </c:pt>
                <c:pt idx="388">
                  <c:v>7</c:v>
                </c:pt>
                <c:pt idx="389">
                  <c:v>4</c:v>
                </c:pt>
                <c:pt idx="390">
                  <c:v>2</c:v>
                </c:pt>
                <c:pt idx="391">
                  <c:v>1</c:v>
                </c:pt>
                <c:pt idx="393">
                  <c:v>2</c:v>
                </c:pt>
                <c:pt idx="394">
                  <c:v>1</c:v>
                </c:pt>
                <c:pt idx="400">
                  <c:v>1</c:v>
                </c:pt>
                <c:pt idx="401">
                  <c:v>1</c:v>
                </c:pt>
                <c:pt idx="402">
                  <c:v>3</c:v>
                </c:pt>
                <c:pt idx="403">
                  <c:v>1</c:v>
                </c:pt>
                <c:pt idx="405">
                  <c:v>2</c:v>
                </c:pt>
                <c:pt idx="408">
                  <c:v>1</c:v>
                </c:pt>
                <c:pt idx="411">
                  <c:v>4</c:v>
                </c:pt>
                <c:pt idx="412">
                  <c:v>1</c:v>
                </c:pt>
                <c:pt idx="414">
                  <c:v>1</c:v>
                </c:pt>
                <c:pt idx="416">
                  <c:v>2</c:v>
                </c:pt>
                <c:pt idx="418">
                  <c:v>1</c:v>
                </c:pt>
                <c:pt idx="422">
                  <c:v>6</c:v>
                </c:pt>
                <c:pt idx="423">
                  <c:v>1</c:v>
                </c:pt>
                <c:pt idx="424">
                  <c:v>1</c:v>
                </c:pt>
                <c:pt idx="425">
                  <c:v>1</c:v>
                </c:pt>
                <c:pt idx="426">
                  <c:v>7</c:v>
                </c:pt>
                <c:pt idx="428">
                  <c:v>75</c:v>
                </c:pt>
                <c:pt idx="429">
                  <c:v>1</c:v>
                </c:pt>
                <c:pt idx="430">
                  <c:v>1</c:v>
                </c:pt>
                <c:pt idx="431">
                  <c:v>4</c:v>
                </c:pt>
                <c:pt idx="432">
                  <c:v>2</c:v>
                </c:pt>
                <c:pt idx="434">
                  <c:v>6</c:v>
                </c:pt>
                <c:pt idx="435">
                  <c:v>1</c:v>
                </c:pt>
                <c:pt idx="440">
                  <c:v>5</c:v>
                </c:pt>
                <c:pt idx="442">
                  <c:v>2</c:v>
                </c:pt>
                <c:pt idx="445">
                  <c:v>1</c:v>
                </c:pt>
                <c:pt idx="448">
                  <c:v>12</c:v>
                </c:pt>
                <c:pt idx="451">
                  <c:v>5</c:v>
                </c:pt>
                <c:pt idx="452">
                  <c:v>6</c:v>
                </c:pt>
                <c:pt idx="453">
                  <c:v>2</c:v>
                </c:pt>
                <c:pt idx="454">
                  <c:v>34</c:v>
                </c:pt>
                <c:pt idx="459">
                  <c:v>2</c:v>
                </c:pt>
                <c:pt idx="461">
                  <c:v>2</c:v>
                </c:pt>
                <c:pt idx="462">
                  <c:v>2</c:v>
                </c:pt>
                <c:pt idx="466">
                  <c:v>1</c:v>
                </c:pt>
                <c:pt idx="468">
                  <c:v>3</c:v>
                </c:pt>
                <c:pt idx="470">
                  <c:v>2</c:v>
                </c:pt>
                <c:pt idx="472">
                  <c:v>2</c:v>
                </c:pt>
                <c:pt idx="473">
                  <c:v>6</c:v>
                </c:pt>
                <c:pt idx="474">
                  <c:v>20</c:v>
                </c:pt>
                <c:pt idx="475">
                  <c:v>3</c:v>
                </c:pt>
                <c:pt idx="476">
                  <c:v>1</c:v>
                </c:pt>
                <c:pt idx="478">
                  <c:v>1</c:v>
                </c:pt>
                <c:pt idx="479">
                  <c:v>1</c:v>
                </c:pt>
                <c:pt idx="480">
                  <c:v>2</c:v>
                </c:pt>
                <c:pt idx="482">
                  <c:v>1</c:v>
                </c:pt>
                <c:pt idx="484">
                  <c:v>3</c:v>
                </c:pt>
                <c:pt idx="485">
                  <c:v>1</c:v>
                </c:pt>
                <c:pt idx="487">
                  <c:v>4</c:v>
                </c:pt>
                <c:pt idx="491">
                  <c:v>1</c:v>
                </c:pt>
                <c:pt idx="493">
                  <c:v>2</c:v>
                </c:pt>
                <c:pt idx="494">
                  <c:v>2</c:v>
                </c:pt>
                <c:pt idx="495">
                  <c:v>5</c:v>
                </c:pt>
                <c:pt idx="499">
                  <c:v>3</c:v>
                </c:pt>
                <c:pt idx="503">
                  <c:v>4</c:v>
                </c:pt>
                <c:pt idx="505">
                  <c:v>1</c:v>
                </c:pt>
                <c:pt idx="506">
                  <c:v>1</c:v>
                </c:pt>
                <c:pt idx="507">
                  <c:v>1</c:v>
                </c:pt>
                <c:pt idx="510">
                  <c:v>2</c:v>
                </c:pt>
                <c:pt idx="511">
                  <c:v>2</c:v>
                </c:pt>
                <c:pt idx="512">
                  <c:v>1</c:v>
                </c:pt>
                <c:pt idx="513">
                  <c:v>1</c:v>
                </c:pt>
                <c:pt idx="514">
                  <c:v>4</c:v>
                </c:pt>
                <c:pt idx="515">
                  <c:v>1</c:v>
                </c:pt>
                <c:pt idx="516">
                  <c:v>1</c:v>
                </c:pt>
                <c:pt idx="517">
                  <c:v>1</c:v>
                </c:pt>
                <c:pt idx="521">
                  <c:v>5</c:v>
                </c:pt>
                <c:pt idx="522">
                  <c:v>1</c:v>
                </c:pt>
                <c:pt idx="523">
                  <c:v>2</c:v>
                </c:pt>
                <c:pt idx="525">
                  <c:v>2</c:v>
                </c:pt>
                <c:pt idx="526">
                  <c:v>3</c:v>
                </c:pt>
                <c:pt idx="528">
                  <c:v>2</c:v>
                </c:pt>
                <c:pt idx="532">
                  <c:v>65</c:v>
                </c:pt>
                <c:pt idx="533">
                  <c:v>2</c:v>
                </c:pt>
                <c:pt idx="534">
                  <c:v>1</c:v>
                </c:pt>
                <c:pt idx="536">
                  <c:v>3</c:v>
                </c:pt>
                <c:pt idx="537">
                  <c:v>2</c:v>
                </c:pt>
                <c:pt idx="543">
                  <c:v>2</c:v>
                </c:pt>
                <c:pt idx="544">
                  <c:v>10</c:v>
                </c:pt>
                <c:pt idx="546">
                  <c:v>1</c:v>
                </c:pt>
                <c:pt idx="547">
                  <c:v>5</c:v>
                </c:pt>
                <c:pt idx="548">
                  <c:v>1</c:v>
                </c:pt>
                <c:pt idx="549">
                  <c:v>7</c:v>
                </c:pt>
                <c:pt idx="550">
                  <c:v>14</c:v>
                </c:pt>
                <c:pt idx="553">
                  <c:v>2</c:v>
                </c:pt>
                <c:pt idx="554">
                  <c:v>8</c:v>
                </c:pt>
                <c:pt idx="555">
                  <c:v>2</c:v>
                </c:pt>
                <c:pt idx="556">
                  <c:v>6</c:v>
                </c:pt>
                <c:pt idx="557">
                  <c:v>10</c:v>
                </c:pt>
                <c:pt idx="558">
                  <c:v>4</c:v>
                </c:pt>
                <c:pt idx="559">
                  <c:v>6</c:v>
                </c:pt>
                <c:pt idx="560">
                  <c:v>33</c:v>
                </c:pt>
                <c:pt idx="579">
                  <c:v>645</c:v>
                </c:pt>
              </c:numCache>
            </c:numRef>
          </c:val>
          <c:extLst>
            <c:ext xmlns:c16="http://schemas.microsoft.com/office/drawing/2014/chart" uri="{C3380CC4-5D6E-409C-BE32-E72D297353CC}">
              <c16:uniqueId val="{00000003-3F0F-44A1-A929-B71D7737C22E}"/>
            </c:ext>
          </c:extLst>
        </c:ser>
        <c:ser>
          <c:idx val="4"/>
          <c:order val="3"/>
          <c:tx>
            <c:strRef>
              <c:f>CONFIRMACIÓN!$F$13</c:f>
              <c:strCache>
                <c:ptCount val="1"/>
                <c:pt idx="0">
                  <c:v>BRONCE LOCAL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CONFIRMACIÓN!$F$14:$F$593</c:f>
              <c:numCache>
                <c:formatCode>General</c:formatCode>
                <c:ptCount val="580"/>
                <c:pt idx="0">
                  <c:v>1</c:v>
                </c:pt>
                <c:pt idx="1">
                  <c:v>1</c:v>
                </c:pt>
                <c:pt idx="3">
                  <c:v>8</c:v>
                </c:pt>
                <c:pt idx="4">
                  <c:v>1</c:v>
                </c:pt>
                <c:pt idx="5">
                  <c:v>12</c:v>
                </c:pt>
                <c:pt idx="6">
                  <c:v>6</c:v>
                </c:pt>
                <c:pt idx="7">
                  <c:v>1</c:v>
                </c:pt>
                <c:pt idx="9">
                  <c:v>2</c:v>
                </c:pt>
                <c:pt idx="10">
                  <c:v>1</c:v>
                </c:pt>
                <c:pt idx="11">
                  <c:v>2</c:v>
                </c:pt>
                <c:pt idx="12">
                  <c:v>1</c:v>
                </c:pt>
                <c:pt idx="13">
                  <c:v>8</c:v>
                </c:pt>
                <c:pt idx="14">
                  <c:v>6</c:v>
                </c:pt>
                <c:pt idx="15">
                  <c:v>1</c:v>
                </c:pt>
                <c:pt idx="16">
                  <c:v>1</c:v>
                </c:pt>
                <c:pt idx="17">
                  <c:v>5</c:v>
                </c:pt>
                <c:pt idx="19">
                  <c:v>4</c:v>
                </c:pt>
                <c:pt idx="20">
                  <c:v>5</c:v>
                </c:pt>
                <c:pt idx="21">
                  <c:v>11</c:v>
                </c:pt>
                <c:pt idx="23">
                  <c:v>1</c:v>
                </c:pt>
                <c:pt idx="24">
                  <c:v>7</c:v>
                </c:pt>
                <c:pt idx="26">
                  <c:v>2</c:v>
                </c:pt>
                <c:pt idx="28">
                  <c:v>12</c:v>
                </c:pt>
                <c:pt idx="29">
                  <c:v>2</c:v>
                </c:pt>
                <c:pt idx="30">
                  <c:v>14</c:v>
                </c:pt>
                <c:pt idx="31">
                  <c:v>3</c:v>
                </c:pt>
                <c:pt idx="32">
                  <c:v>1</c:v>
                </c:pt>
                <c:pt idx="33">
                  <c:v>2</c:v>
                </c:pt>
                <c:pt idx="34">
                  <c:v>3</c:v>
                </c:pt>
                <c:pt idx="36">
                  <c:v>1</c:v>
                </c:pt>
                <c:pt idx="38">
                  <c:v>8</c:v>
                </c:pt>
                <c:pt idx="39">
                  <c:v>3</c:v>
                </c:pt>
                <c:pt idx="40">
                  <c:v>3</c:v>
                </c:pt>
                <c:pt idx="41">
                  <c:v>1</c:v>
                </c:pt>
                <c:pt idx="42">
                  <c:v>1</c:v>
                </c:pt>
                <c:pt idx="43">
                  <c:v>1</c:v>
                </c:pt>
                <c:pt idx="46">
                  <c:v>2</c:v>
                </c:pt>
                <c:pt idx="48">
                  <c:v>4</c:v>
                </c:pt>
                <c:pt idx="50">
                  <c:v>1</c:v>
                </c:pt>
                <c:pt idx="51">
                  <c:v>2</c:v>
                </c:pt>
                <c:pt idx="54">
                  <c:v>3</c:v>
                </c:pt>
                <c:pt idx="55">
                  <c:v>1</c:v>
                </c:pt>
                <c:pt idx="57">
                  <c:v>4</c:v>
                </c:pt>
                <c:pt idx="58">
                  <c:v>2</c:v>
                </c:pt>
                <c:pt idx="59">
                  <c:v>1</c:v>
                </c:pt>
                <c:pt idx="61">
                  <c:v>1</c:v>
                </c:pt>
                <c:pt idx="62">
                  <c:v>8</c:v>
                </c:pt>
                <c:pt idx="63">
                  <c:v>3</c:v>
                </c:pt>
                <c:pt idx="64">
                  <c:v>2</c:v>
                </c:pt>
                <c:pt idx="69">
                  <c:v>4</c:v>
                </c:pt>
                <c:pt idx="70">
                  <c:v>4</c:v>
                </c:pt>
                <c:pt idx="71">
                  <c:v>2</c:v>
                </c:pt>
                <c:pt idx="72">
                  <c:v>8</c:v>
                </c:pt>
                <c:pt idx="73">
                  <c:v>2</c:v>
                </c:pt>
                <c:pt idx="74">
                  <c:v>2</c:v>
                </c:pt>
                <c:pt idx="76">
                  <c:v>198</c:v>
                </c:pt>
                <c:pt idx="78">
                  <c:v>4</c:v>
                </c:pt>
                <c:pt idx="79">
                  <c:v>1</c:v>
                </c:pt>
                <c:pt idx="82">
                  <c:v>5</c:v>
                </c:pt>
                <c:pt idx="89">
                  <c:v>1</c:v>
                </c:pt>
                <c:pt idx="93">
                  <c:v>4</c:v>
                </c:pt>
                <c:pt idx="97">
                  <c:v>3</c:v>
                </c:pt>
                <c:pt idx="100">
                  <c:v>4</c:v>
                </c:pt>
                <c:pt idx="106">
                  <c:v>2</c:v>
                </c:pt>
                <c:pt idx="111">
                  <c:v>1</c:v>
                </c:pt>
                <c:pt idx="114">
                  <c:v>1</c:v>
                </c:pt>
                <c:pt idx="115">
                  <c:v>1</c:v>
                </c:pt>
                <c:pt idx="128">
                  <c:v>17</c:v>
                </c:pt>
                <c:pt idx="133">
                  <c:v>1</c:v>
                </c:pt>
                <c:pt idx="135">
                  <c:v>2</c:v>
                </c:pt>
                <c:pt idx="136">
                  <c:v>2</c:v>
                </c:pt>
                <c:pt idx="137">
                  <c:v>1</c:v>
                </c:pt>
                <c:pt idx="138">
                  <c:v>1</c:v>
                </c:pt>
                <c:pt idx="140">
                  <c:v>7</c:v>
                </c:pt>
                <c:pt idx="141">
                  <c:v>1</c:v>
                </c:pt>
                <c:pt idx="149">
                  <c:v>1</c:v>
                </c:pt>
                <c:pt idx="150">
                  <c:v>1</c:v>
                </c:pt>
                <c:pt idx="152">
                  <c:v>3</c:v>
                </c:pt>
                <c:pt idx="154">
                  <c:v>1</c:v>
                </c:pt>
                <c:pt idx="156">
                  <c:v>5</c:v>
                </c:pt>
                <c:pt idx="158">
                  <c:v>1</c:v>
                </c:pt>
                <c:pt idx="163">
                  <c:v>2</c:v>
                </c:pt>
                <c:pt idx="166">
                  <c:v>15</c:v>
                </c:pt>
                <c:pt idx="167">
                  <c:v>2</c:v>
                </c:pt>
                <c:pt idx="168">
                  <c:v>3</c:v>
                </c:pt>
                <c:pt idx="169">
                  <c:v>3</c:v>
                </c:pt>
                <c:pt idx="170">
                  <c:v>2</c:v>
                </c:pt>
                <c:pt idx="172">
                  <c:v>3</c:v>
                </c:pt>
                <c:pt idx="173">
                  <c:v>1</c:v>
                </c:pt>
                <c:pt idx="174">
                  <c:v>3</c:v>
                </c:pt>
                <c:pt idx="175">
                  <c:v>1</c:v>
                </c:pt>
                <c:pt idx="176">
                  <c:v>4</c:v>
                </c:pt>
                <c:pt idx="178">
                  <c:v>5</c:v>
                </c:pt>
                <c:pt idx="181">
                  <c:v>27</c:v>
                </c:pt>
                <c:pt idx="182">
                  <c:v>2</c:v>
                </c:pt>
                <c:pt idx="186">
                  <c:v>1</c:v>
                </c:pt>
                <c:pt idx="188">
                  <c:v>1</c:v>
                </c:pt>
                <c:pt idx="189">
                  <c:v>1</c:v>
                </c:pt>
                <c:pt idx="191">
                  <c:v>1</c:v>
                </c:pt>
                <c:pt idx="193">
                  <c:v>4</c:v>
                </c:pt>
                <c:pt idx="194">
                  <c:v>4</c:v>
                </c:pt>
                <c:pt idx="195">
                  <c:v>1</c:v>
                </c:pt>
                <c:pt idx="198">
                  <c:v>4</c:v>
                </c:pt>
                <c:pt idx="204">
                  <c:v>19</c:v>
                </c:pt>
                <c:pt idx="206">
                  <c:v>1</c:v>
                </c:pt>
                <c:pt idx="207">
                  <c:v>1</c:v>
                </c:pt>
                <c:pt idx="208">
                  <c:v>3</c:v>
                </c:pt>
                <c:pt idx="209">
                  <c:v>3</c:v>
                </c:pt>
                <c:pt idx="210">
                  <c:v>3</c:v>
                </c:pt>
                <c:pt idx="211">
                  <c:v>1</c:v>
                </c:pt>
                <c:pt idx="213">
                  <c:v>1</c:v>
                </c:pt>
                <c:pt idx="220">
                  <c:v>1</c:v>
                </c:pt>
                <c:pt idx="223">
                  <c:v>1</c:v>
                </c:pt>
                <c:pt idx="227">
                  <c:v>2</c:v>
                </c:pt>
                <c:pt idx="228">
                  <c:v>1</c:v>
                </c:pt>
                <c:pt idx="229">
                  <c:v>1</c:v>
                </c:pt>
                <c:pt idx="230">
                  <c:v>1</c:v>
                </c:pt>
                <c:pt idx="233">
                  <c:v>4</c:v>
                </c:pt>
                <c:pt idx="234">
                  <c:v>2</c:v>
                </c:pt>
                <c:pt idx="236">
                  <c:v>1</c:v>
                </c:pt>
                <c:pt idx="239">
                  <c:v>6</c:v>
                </c:pt>
                <c:pt idx="243">
                  <c:v>5</c:v>
                </c:pt>
                <c:pt idx="244">
                  <c:v>1</c:v>
                </c:pt>
                <c:pt idx="245">
                  <c:v>3</c:v>
                </c:pt>
                <c:pt idx="248">
                  <c:v>5</c:v>
                </c:pt>
                <c:pt idx="249">
                  <c:v>2</c:v>
                </c:pt>
                <c:pt idx="250">
                  <c:v>1</c:v>
                </c:pt>
                <c:pt idx="252">
                  <c:v>1</c:v>
                </c:pt>
                <c:pt idx="253">
                  <c:v>1</c:v>
                </c:pt>
                <c:pt idx="254">
                  <c:v>2</c:v>
                </c:pt>
                <c:pt idx="259">
                  <c:v>2</c:v>
                </c:pt>
                <c:pt idx="260">
                  <c:v>2</c:v>
                </c:pt>
                <c:pt idx="265">
                  <c:v>1</c:v>
                </c:pt>
                <c:pt idx="267">
                  <c:v>57</c:v>
                </c:pt>
                <c:pt idx="316">
                  <c:v>1</c:v>
                </c:pt>
                <c:pt idx="318">
                  <c:v>5</c:v>
                </c:pt>
                <c:pt idx="357">
                  <c:v>6</c:v>
                </c:pt>
                <c:pt idx="358">
                  <c:v>4</c:v>
                </c:pt>
                <c:pt idx="361">
                  <c:v>3</c:v>
                </c:pt>
                <c:pt idx="362">
                  <c:v>1</c:v>
                </c:pt>
                <c:pt idx="363">
                  <c:v>1</c:v>
                </c:pt>
                <c:pt idx="365">
                  <c:v>3</c:v>
                </c:pt>
                <c:pt idx="366">
                  <c:v>1</c:v>
                </c:pt>
                <c:pt idx="368">
                  <c:v>13</c:v>
                </c:pt>
                <c:pt idx="372">
                  <c:v>1</c:v>
                </c:pt>
                <c:pt idx="373">
                  <c:v>2</c:v>
                </c:pt>
                <c:pt idx="374">
                  <c:v>1</c:v>
                </c:pt>
                <c:pt idx="375">
                  <c:v>2</c:v>
                </c:pt>
                <c:pt idx="376">
                  <c:v>2</c:v>
                </c:pt>
                <c:pt idx="377">
                  <c:v>1</c:v>
                </c:pt>
                <c:pt idx="379">
                  <c:v>1</c:v>
                </c:pt>
                <c:pt idx="381">
                  <c:v>1</c:v>
                </c:pt>
                <c:pt idx="382">
                  <c:v>1</c:v>
                </c:pt>
                <c:pt idx="383">
                  <c:v>2</c:v>
                </c:pt>
                <c:pt idx="387">
                  <c:v>4</c:v>
                </c:pt>
                <c:pt idx="388">
                  <c:v>4</c:v>
                </c:pt>
                <c:pt idx="389">
                  <c:v>3</c:v>
                </c:pt>
                <c:pt idx="390">
                  <c:v>1</c:v>
                </c:pt>
                <c:pt idx="391">
                  <c:v>2</c:v>
                </c:pt>
                <c:pt idx="394">
                  <c:v>1</c:v>
                </c:pt>
                <c:pt idx="398">
                  <c:v>2</c:v>
                </c:pt>
                <c:pt idx="399">
                  <c:v>2</c:v>
                </c:pt>
                <c:pt idx="401">
                  <c:v>1</c:v>
                </c:pt>
                <c:pt idx="402">
                  <c:v>3</c:v>
                </c:pt>
                <c:pt idx="404">
                  <c:v>1</c:v>
                </c:pt>
                <c:pt idx="405">
                  <c:v>9</c:v>
                </c:pt>
                <c:pt idx="406">
                  <c:v>2</c:v>
                </c:pt>
                <c:pt idx="407">
                  <c:v>1</c:v>
                </c:pt>
                <c:pt idx="410">
                  <c:v>1</c:v>
                </c:pt>
                <c:pt idx="411">
                  <c:v>3</c:v>
                </c:pt>
                <c:pt idx="412">
                  <c:v>2</c:v>
                </c:pt>
                <c:pt idx="413">
                  <c:v>2</c:v>
                </c:pt>
                <c:pt idx="414">
                  <c:v>4</c:v>
                </c:pt>
                <c:pt idx="415">
                  <c:v>1</c:v>
                </c:pt>
                <c:pt idx="416">
                  <c:v>2</c:v>
                </c:pt>
                <c:pt idx="417">
                  <c:v>1</c:v>
                </c:pt>
                <c:pt idx="418">
                  <c:v>1</c:v>
                </c:pt>
                <c:pt idx="419">
                  <c:v>1</c:v>
                </c:pt>
                <c:pt idx="421">
                  <c:v>1</c:v>
                </c:pt>
                <c:pt idx="422">
                  <c:v>4</c:v>
                </c:pt>
                <c:pt idx="423">
                  <c:v>1</c:v>
                </c:pt>
                <c:pt idx="424">
                  <c:v>1</c:v>
                </c:pt>
                <c:pt idx="426">
                  <c:v>6</c:v>
                </c:pt>
                <c:pt idx="427">
                  <c:v>4</c:v>
                </c:pt>
                <c:pt idx="428">
                  <c:v>85</c:v>
                </c:pt>
                <c:pt idx="431">
                  <c:v>1</c:v>
                </c:pt>
                <c:pt idx="432">
                  <c:v>2</c:v>
                </c:pt>
                <c:pt idx="434">
                  <c:v>3</c:v>
                </c:pt>
                <c:pt idx="436">
                  <c:v>1</c:v>
                </c:pt>
                <c:pt idx="437">
                  <c:v>1</c:v>
                </c:pt>
                <c:pt idx="438">
                  <c:v>1</c:v>
                </c:pt>
                <c:pt idx="439">
                  <c:v>2</c:v>
                </c:pt>
                <c:pt idx="440">
                  <c:v>7</c:v>
                </c:pt>
                <c:pt idx="441">
                  <c:v>1</c:v>
                </c:pt>
                <c:pt idx="442">
                  <c:v>1</c:v>
                </c:pt>
                <c:pt idx="443">
                  <c:v>1</c:v>
                </c:pt>
                <c:pt idx="444">
                  <c:v>2</c:v>
                </c:pt>
                <c:pt idx="446">
                  <c:v>1</c:v>
                </c:pt>
                <c:pt idx="448">
                  <c:v>15</c:v>
                </c:pt>
                <c:pt idx="449">
                  <c:v>1</c:v>
                </c:pt>
                <c:pt idx="450">
                  <c:v>1</c:v>
                </c:pt>
                <c:pt idx="451">
                  <c:v>2</c:v>
                </c:pt>
                <c:pt idx="452">
                  <c:v>6</c:v>
                </c:pt>
                <c:pt idx="453">
                  <c:v>1</c:v>
                </c:pt>
                <c:pt idx="454">
                  <c:v>44</c:v>
                </c:pt>
                <c:pt idx="455">
                  <c:v>1</c:v>
                </c:pt>
                <c:pt idx="457">
                  <c:v>2</c:v>
                </c:pt>
                <c:pt idx="458">
                  <c:v>1</c:v>
                </c:pt>
                <c:pt idx="459">
                  <c:v>3</c:v>
                </c:pt>
                <c:pt idx="460">
                  <c:v>1</c:v>
                </c:pt>
                <c:pt idx="461">
                  <c:v>5</c:v>
                </c:pt>
                <c:pt idx="462">
                  <c:v>1</c:v>
                </c:pt>
                <c:pt idx="464">
                  <c:v>1</c:v>
                </c:pt>
                <c:pt idx="468">
                  <c:v>4</c:v>
                </c:pt>
                <c:pt idx="469">
                  <c:v>1</c:v>
                </c:pt>
                <c:pt idx="470">
                  <c:v>3</c:v>
                </c:pt>
                <c:pt idx="473">
                  <c:v>4</c:v>
                </c:pt>
                <c:pt idx="474">
                  <c:v>27</c:v>
                </c:pt>
                <c:pt idx="475">
                  <c:v>2</c:v>
                </c:pt>
                <c:pt idx="477">
                  <c:v>3</c:v>
                </c:pt>
                <c:pt idx="478">
                  <c:v>3</c:v>
                </c:pt>
                <c:pt idx="479">
                  <c:v>1</c:v>
                </c:pt>
                <c:pt idx="480">
                  <c:v>3</c:v>
                </c:pt>
                <c:pt idx="481">
                  <c:v>1</c:v>
                </c:pt>
                <c:pt idx="482">
                  <c:v>1</c:v>
                </c:pt>
                <c:pt idx="483">
                  <c:v>1</c:v>
                </c:pt>
                <c:pt idx="485">
                  <c:v>3</c:v>
                </c:pt>
                <c:pt idx="486">
                  <c:v>1</c:v>
                </c:pt>
                <c:pt idx="487">
                  <c:v>5</c:v>
                </c:pt>
                <c:pt idx="488">
                  <c:v>3</c:v>
                </c:pt>
                <c:pt idx="489">
                  <c:v>1</c:v>
                </c:pt>
                <c:pt idx="490">
                  <c:v>1</c:v>
                </c:pt>
                <c:pt idx="491">
                  <c:v>6</c:v>
                </c:pt>
                <c:pt idx="492">
                  <c:v>1</c:v>
                </c:pt>
                <c:pt idx="493">
                  <c:v>2</c:v>
                </c:pt>
                <c:pt idx="494">
                  <c:v>2</c:v>
                </c:pt>
                <c:pt idx="495">
                  <c:v>5</c:v>
                </c:pt>
                <c:pt idx="496">
                  <c:v>3</c:v>
                </c:pt>
                <c:pt idx="497">
                  <c:v>3</c:v>
                </c:pt>
                <c:pt idx="498">
                  <c:v>3</c:v>
                </c:pt>
                <c:pt idx="499">
                  <c:v>1</c:v>
                </c:pt>
                <c:pt idx="500">
                  <c:v>1</c:v>
                </c:pt>
                <c:pt idx="501">
                  <c:v>1</c:v>
                </c:pt>
                <c:pt idx="503">
                  <c:v>2</c:v>
                </c:pt>
                <c:pt idx="504">
                  <c:v>1</c:v>
                </c:pt>
                <c:pt idx="505">
                  <c:v>1</c:v>
                </c:pt>
                <c:pt idx="508">
                  <c:v>1</c:v>
                </c:pt>
                <c:pt idx="509">
                  <c:v>2</c:v>
                </c:pt>
                <c:pt idx="511">
                  <c:v>5</c:v>
                </c:pt>
                <c:pt idx="512">
                  <c:v>1</c:v>
                </c:pt>
                <c:pt idx="514">
                  <c:v>1</c:v>
                </c:pt>
                <c:pt idx="515">
                  <c:v>1</c:v>
                </c:pt>
                <c:pt idx="516">
                  <c:v>4</c:v>
                </c:pt>
                <c:pt idx="518">
                  <c:v>1</c:v>
                </c:pt>
                <c:pt idx="519">
                  <c:v>2</c:v>
                </c:pt>
                <c:pt idx="520">
                  <c:v>1</c:v>
                </c:pt>
                <c:pt idx="521">
                  <c:v>8</c:v>
                </c:pt>
                <c:pt idx="523">
                  <c:v>1</c:v>
                </c:pt>
                <c:pt idx="524">
                  <c:v>1</c:v>
                </c:pt>
                <c:pt idx="525">
                  <c:v>1</c:v>
                </c:pt>
                <c:pt idx="527">
                  <c:v>2</c:v>
                </c:pt>
                <c:pt idx="528">
                  <c:v>8</c:v>
                </c:pt>
                <c:pt idx="529">
                  <c:v>1</c:v>
                </c:pt>
                <c:pt idx="530">
                  <c:v>1</c:v>
                </c:pt>
                <c:pt idx="531">
                  <c:v>2</c:v>
                </c:pt>
                <c:pt idx="532">
                  <c:v>105</c:v>
                </c:pt>
                <c:pt idx="533">
                  <c:v>1</c:v>
                </c:pt>
                <c:pt idx="534">
                  <c:v>1</c:v>
                </c:pt>
                <c:pt idx="536">
                  <c:v>10</c:v>
                </c:pt>
                <c:pt idx="537">
                  <c:v>4</c:v>
                </c:pt>
                <c:pt idx="538">
                  <c:v>2</c:v>
                </c:pt>
                <c:pt idx="539">
                  <c:v>1</c:v>
                </c:pt>
                <c:pt idx="542">
                  <c:v>3</c:v>
                </c:pt>
                <c:pt idx="543">
                  <c:v>5</c:v>
                </c:pt>
                <c:pt idx="544">
                  <c:v>27</c:v>
                </c:pt>
                <c:pt idx="545">
                  <c:v>1</c:v>
                </c:pt>
                <c:pt idx="546">
                  <c:v>3</c:v>
                </c:pt>
                <c:pt idx="547">
                  <c:v>5</c:v>
                </c:pt>
                <c:pt idx="548">
                  <c:v>1</c:v>
                </c:pt>
                <c:pt idx="549">
                  <c:v>11</c:v>
                </c:pt>
                <c:pt idx="550">
                  <c:v>21</c:v>
                </c:pt>
                <c:pt idx="554">
                  <c:v>10</c:v>
                </c:pt>
                <c:pt idx="555">
                  <c:v>8</c:v>
                </c:pt>
                <c:pt idx="556">
                  <c:v>6</c:v>
                </c:pt>
                <c:pt idx="557">
                  <c:v>8</c:v>
                </c:pt>
                <c:pt idx="558">
                  <c:v>6</c:v>
                </c:pt>
                <c:pt idx="559">
                  <c:v>2</c:v>
                </c:pt>
                <c:pt idx="560">
                  <c:v>35</c:v>
                </c:pt>
                <c:pt idx="579">
                  <c:v>712</c:v>
                </c:pt>
              </c:numCache>
            </c:numRef>
          </c:val>
          <c:extLst>
            <c:ext xmlns:c16="http://schemas.microsoft.com/office/drawing/2014/chart" uri="{C3380CC4-5D6E-409C-BE32-E72D297353CC}">
              <c16:uniqueId val="{00000004-3F0F-44A1-A929-B71D7737C22E}"/>
            </c:ext>
          </c:extLst>
        </c:ser>
        <c:ser>
          <c:idx val="5"/>
          <c:order val="4"/>
          <c:tx>
            <c:strRef>
              <c:f>CONFIRMACIÓN!$G$13</c:f>
              <c:strCache>
                <c:ptCount val="1"/>
                <c:pt idx="0">
                  <c:v>GRAND SLAM</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CONFIRMACIÓN!$G$14:$G$593</c:f>
              <c:numCache>
                <c:formatCode>General</c:formatCode>
                <c:ptCount val="580"/>
                <c:pt idx="459">
                  <c:v>3</c:v>
                </c:pt>
                <c:pt idx="461">
                  <c:v>1</c:v>
                </c:pt>
                <c:pt idx="474">
                  <c:v>4</c:v>
                </c:pt>
                <c:pt idx="579">
                  <c:v>4</c:v>
                </c:pt>
              </c:numCache>
            </c:numRef>
          </c:val>
          <c:extLst>
            <c:ext xmlns:c16="http://schemas.microsoft.com/office/drawing/2014/chart" uri="{C3380CC4-5D6E-409C-BE32-E72D297353CC}">
              <c16:uniqueId val="{00000005-3F0F-44A1-A929-B71D7737C22E}"/>
            </c:ext>
          </c:extLst>
        </c:ser>
        <c:ser>
          <c:idx val="6"/>
          <c:order val="5"/>
          <c:tx>
            <c:strRef>
              <c:f>CONFIRMACIÓN!$H$13</c:f>
              <c:strCache>
                <c:ptCount val="1"/>
                <c:pt idx="0">
                  <c:v>M.E.2</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CONFIRMACIÓN!$H$14:$H$593</c:f>
              <c:numCache>
                <c:formatCode>General</c:formatCode>
                <c:ptCount val="580"/>
                <c:pt idx="72">
                  <c:v>1</c:v>
                </c:pt>
                <c:pt idx="76">
                  <c:v>1</c:v>
                </c:pt>
                <c:pt idx="579">
                  <c:v>1</c:v>
                </c:pt>
              </c:numCache>
            </c:numRef>
          </c:val>
          <c:extLst>
            <c:ext xmlns:c16="http://schemas.microsoft.com/office/drawing/2014/chart" uri="{C3380CC4-5D6E-409C-BE32-E72D297353CC}">
              <c16:uniqueId val="{00000006-3F0F-44A1-A929-B71D7737C22E}"/>
            </c:ext>
          </c:extLst>
        </c:ser>
        <c:ser>
          <c:idx val="7"/>
          <c:order val="6"/>
          <c:tx>
            <c:strRef>
              <c:f>CONFIRMACIÓN!$I$13</c:f>
              <c:strCache>
                <c:ptCount val="1"/>
                <c:pt idx="0">
                  <c:v>ORO FIAP</c:v>
                </c:pt>
              </c:strCache>
            </c:strRef>
          </c:tx>
          <c:spPr>
            <a:solidFill>
              <a:srgbClr val="BFAF1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CONFIRMACIÓN!$I$14:$I$593</c:f>
              <c:numCache>
                <c:formatCode>General</c:formatCode>
                <c:ptCount val="580"/>
                <c:pt idx="38">
                  <c:v>1</c:v>
                </c:pt>
                <c:pt idx="72">
                  <c:v>3</c:v>
                </c:pt>
                <c:pt idx="76">
                  <c:v>4</c:v>
                </c:pt>
                <c:pt idx="87">
                  <c:v>7</c:v>
                </c:pt>
                <c:pt idx="101">
                  <c:v>4</c:v>
                </c:pt>
                <c:pt idx="120">
                  <c:v>2</c:v>
                </c:pt>
                <c:pt idx="128">
                  <c:v>13</c:v>
                </c:pt>
                <c:pt idx="144">
                  <c:v>1</c:v>
                </c:pt>
                <c:pt idx="166">
                  <c:v>1</c:v>
                </c:pt>
                <c:pt idx="174">
                  <c:v>1</c:v>
                </c:pt>
                <c:pt idx="181">
                  <c:v>1</c:v>
                </c:pt>
                <c:pt idx="196">
                  <c:v>1</c:v>
                </c:pt>
                <c:pt idx="200">
                  <c:v>1</c:v>
                </c:pt>
                <c:pt idx="201">
                  <c:v>1</c:v>
                </c:pt>
                <c:pt idx="204">
                  <c:v>3</c:v>
                </c:pt>
                <c:pt idx="220">
                  <c:v>1</c:v>
                </c:pt>
                <c:pt idx="221">
                  <c:v>1</c:v>
                </c:pt>
                <c:pt idx="228">
                  <c:v>2</c:v>
                </c:pt>
                <c:pt idx="237">
                  <c:v>2</c:v>
                </c:pt>
                <c:pt idx="246">
                  <c:v>1</c:v>
                </c:pt>
                <c:pt idx="248">
                  <c:v>1</c:v>
                </c:pt>
                <c:pt idx="262">
                  <c:v>1</c:v>
                </c:pt>
                <c:pt idx="264">
                  <c:v>1</c:v>
                </c:pt>
                <c:pt idx="267">
                  <c:v>10</c:v>
                </c:pt>
                <c:pt idx="271">
                  <c:v>4</c:v>
                </c:pt>
                <c:pt idx="357">
                  <c:v>4</c:v>
                </c:pt>
                <c:pt idx="402">
                  <c:v>1</c:v>
                </c:pt>
                <c:pt idx="428">
                  <c:v>1</c:v>
                </c:pt>
                <c:pt idx="459">
                  <c:v>3</c:v>
                </c:pt>
                <c:pt idx="461">
                  <c:v>3</c:v>
                </c:pt>
                <c:pt idx="474">
                  <c:v>6</c:v>
                </c:pt>
                <c:pt idx="579">
                  <c:v>43</c:v>
                </c:pt>
              </c:numCache>
            </c:numRef>
          </c:val>
          <c:extLst>
            <c:ext xmlns:c16="http://schemas.microsoft.com/office/drawing/2014/chart" uri="{C3380CC4-5D6E-409C-BE32-E72D297353CC}">
              <c16:uniqueId val="{00000007-3F0F-44A1-A929-B71D7737C22E}"/>
            </c:ext>
          </c:extLst>
        </c:ser>
        <c:ser>
          <c:idx val="8"/>
          <c:order val="7"/>
          <c:tx>
            <c:strRef>
              <c:f>CONFIRMACIÓN!$J$13</c:f>
              <c:strCache>
                <c:ptCount val="1"/>
                <c:pt idx="0">
                  <c:v>PLATA FIAP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CONFIRMACIÓN!$J$14:$J$593</c:f>
              <c:numCache>
                <c:formatCode>General</c:formatCode>
                <c:ptCount val="580"/>
                <c:pt idx="38">
                  <c:v>1</c:v>
                </c:pt>
                <c:pt idx="72">
                  <c:v>6</c:v>
                </c:pt>
                <c:pt idx="76">
                  <c:v>7</c:v>
                </c:pt>
                <c:pt idx="87">
                  <c:v>3</c:v>
                </c:pt>
                <c:pt idx="101">
                  <c:v>2</c:v>
                </c:pt>
                <c:pt idx="109">
                  <c:v>3</c:v>
                </c:pt>
                <c:pt idx="124">
                  <c:v>1</c:v>
                </c:pt>
                <c:pt idx="128">
                  <c:v>9</c:v>
                </c:pt>
                <c:pt idx="174">
                  <c:v>6</c:v>
                </c:pt>
                <c:pt idx="175">
                  <c:v>1</c:v>
                </c:pt>
                <c:pt idx="181">
                  <c:v>7</c:v>
                </c:pt>
                <c:pt idx="183">
                  <c:v>1</c:v>
                </c:pt>
                <c:pt idx="194">
                  <c:v>6</c:v>
                </c:pt>
                <c:pt idx="204">
                  <c:v>7</c:v>
                </c:pt>
                <c:pt idx="206">
                  <c:v>1</c:v>
                </c:pt>
                <c:pt idx="207">
                  <c:v>1</c:v>
                </c:pt>
                <c:pt idx="225">
                  <c:v>2</c:v>
                </c:pt>
                <c:pt idx="237">
                  <c:v>2</c:v>
                </c:pt>
                <c:pt idx="242">
                  <c:v>2</c:v>
                </c:pt>
                <c:pt idx="246">
                  <c:v>3</c:v>
                </c:pt>
                <c:pt idx="262">
                  <c:v>3</c:v>
                </c:pt>
                <c:pt idx="264">
                  <c:v>1</c:v>
                </c:pt>
                <c:pt idx="267">
                  <c:v>13</c:v>
                </c:pt>
                <c:pt idx="271">
                  <c:v>4</c:v>
                </c:pt>
                <c:pt idx="285">
                  <c:v>1</c:v>
                </c:pt>
                <c:pt idx="356">
                  <c:v>1</c:v>
                </c:pt>
                <c:pt idx="357">
                  <c:v>6</c:v>
                </c:pt>
                <c:pt idx="361">
                  <c:v>1</c:v>
                </c:pt>
                <c:pt idx="366">
                  <c:v>2</c:v>
                </c:pt>
                <c:pt idx="368">
                  <c:v>3</c:v>
                </c:pt>
                <c:pt idx="394">
                  <c:v>2</c:v>
                </c:pt>
                <c:pt idx="402">
                  <c:v>2</c:v>
                </c:pt>
                <c:pt idx="409">
                  <c:v>1</c:v>
                </c:pt>
                <c:pt idx="428">
                  <c:v>5</c:v>
                </c:pt>
                <c:pt idx="433">
                  <c:v>3</c:v>
                </c:pt>
                <c:pt idx="434">
                  <c:v>3</c:v>
                </c:pt>
                <c:pt idx="461">
                  <c:v>1</c:v>
                </c:pt>
                <c:pt idx="465">
                  <c:v>1</c:v>
                </c:pt>
                <c:pt idx="471">
                  <c:v>2</c:v>
                </c:pt>
                <c:pt idx="474">
                  <c:v>4</c:v>
                </c:pt>
                <c:pt idx="540">
                  <c:v>2</c:v>
                </c:pt>
                <c:pt idx="544">
                  <c:v>2</c:v>
                </c:pt>
                <c:pt idx="549">
                  <c:v>2</c:v>
                </c:pt>
                <c:pt idx="550">
                  <c:v>2</c:v>
                </c:pt>
                <c:pt idx="579">
                  <c:v>69</c:v>
                </c:pt>
              </c:numCache>
            </c:numRef>
          </c:val>
          <c:extLst>
            <c:ext xmlns:c16="http://schemas.microsoft.com/office/drawing/2014/chart" uri="{C3380CC4-5D6E-409C-BE32-E72D297353CC}">
              <c16:uniqueId val="{00000008-3F0F-44A1-A929-B71D7737C22E}"/>
            </c:ext>
          </c:extLst>
        </c:ser>
        <c:ser>
          <c:idx val="9"/>
          <c:order val="8"/>
          <c:tx>
            <c:strRef>
              <c:f>CONFIRMACIÓN!$K$13</c:f>
              <c:strCache>
                <c:ptCount val="1"/>
                <c:pt idx="0">
                  <c:v>BRONCE FIAP</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CONFIRMACIÓN!$K$14:$K$593</c:f>
              <c:numCache>
                <c:formatCode>General</c:formatCode>
                <c:ptCount val="580"/>
                <c:pt idx="25">
                  <c:v>1</c:v>
                </c:pt>
                <c:pt idx="38">
                  <c:v>2</c:v>
                </c:pt>
                <c:pt idx="76">
                  <c:v>3</c:v>
                </c:pt>
                <c:pt idx="80">
                  <c:v>1</c:v>
                </c:pt>
                <c:pt idx="82">
                  <c:v>1</c:v>
                </c:pt>
                <c:pt idx="87">
                  <c:v>1</c:v>
                </c:pt>
                <c:pt idx="101">
                  <c:v>2</c:v>
                </c:pt>
                <c:pt idx="109">
                  <c:v>1</c:v>
                </c:pt>
                <c:pt idx="124">
                  <c:v>1</c:v>
                </c:pt>
                <c:pt idx="126">
                  <c:v>1</c:v>
                </c:pt>
                <c:pt idx="128">
                  <c:v>6</c:v>
                </c:pt>
                <c:pt idx="136">
                  <c:v>1</c:v>
                </c:pt>
                <c:pt idx="140">
                  <c:v>1</c:v>
                </c:pt>
                <c:pt idx="148">
                  <c:v>1</c:v>
                </c:pt>
                <c:pt idx="166">
                  <c:v>1</c:v>
                </c:pt>
                <c:pt idx="174">
                  <c:v>1</c:v>
                </c:pt>
                <c:pt idx="175">
                  <c:v>1</c:v>
                </c:pt>
                <c:pt idx="181">
                  <c:v>2</c:v>
                </c:pt>
                <c:pt idx="194">
                  <c:v>11</c:v>
                </c:pt>
                <c:pt idx="196">
                  <c:v>1</c:v>
                </c:pt>
                <c:pt idx="200">
                  <c:v>1</c:v>
                </c:pt>
                <c:pt idx="201">
                  <c:v>1</c:v>
                </c:pt>
                <c:pt idx="204">
                  <c:v>14</c:v>
                </c:pt>
                <c:pt idx="206">
                  <c:v>4</c:v>
                </c:pt>
                <c:pt idx="207">
                  <c:v>4</c:v>
                </c:pt>
                <c:pt idx="216">
                  <c:v>1</c:v>
                </c:pt>
                <c:pt idx="224">
                  <c:v>1</c:v>
                </c:pt>
                <c:pt idx="225">
                  <c:v>2</c:v>
                </c:pt>
                <c:pt idx="237">
                  <c:v>4</c:v>
                </c:pt>
                <c:pt idx="240">
                  <c:v>1</c:v>
                </c:pt>
                <c:pt idx="246">
                  <c:v>4</c:v>
                </c:pt>
                <c:pt idx="258">
                  <c:v>2</c:v>
                </c:pt>
                <c:pt idx="262">
                  <c:v>4</c:v>
                </c:pt>
                <c:pt idx="267">
                  <c:v>19</c:v>
                </c:pt>
                <c:pt idx="271">
                  <c:v>1</c:v>
                </c:pt>
                <c:pt idx="283">
                  <c:v>1</c:v>
                </c:pt>
                <c:pt idx="285">
                  <c:v>2</c:v>
                </c:pt>
                <c:pt idx="345">
                  <c:v>1</c:v>
                </c:pt>
                <c:pt idx="356">
                  <c:v>1</c:v>
                </c:pt>
                <c:pt idx="357">
                  <c:v>6</c:v>
                </c:pt>
                <c:pt idx="361">
                  <c:v>2</c:v>
                </c:pt>
                <c:pt idx="368">
                  <c:v>2</c:v>
                </c:pt>
                <c:pt idx="402">
                  <c:v>2</c:v>
                </c:pt>
                <c:pt idx="409">
                  <c:v>1</c:v>
                </c:pt>
                <c:pt idx="417">
                  <c:v>1</c:v>
                </c:pt>
                <c:pt idx="422">
                  <c:v>1</c:v>
                </c:pt>
                <c:pt idx="428">
                  <c:v>5</c:v>
                </c:pt>
                <c:pt idx="431">
                  <c:v>1</c:v>
                </c:pt>
                <c:pt idx="434">
                  <c:v>1</c:v>
                </c:pt>
                <c:pt idx="461">
                  <c:v>1</c:v>
                </c:pt>
                <c:pt idx="470">
                  <c:v>2</c:v>
                </c:pt>
                <c:pt idx="471">
                  <c:v>2</c:v>
                </c:pt>
                <c:pt idx="474">
                  <c:v>5</c:v>
                </c:pt>
                <c:pt idx="534">
                  <c:v>2</c:v>
                </c:pt>
                <c:pt idx="535">
                  <c:v>2</c:v>
                </c:pt>
                <c:pt idx="539">
                  <c:v>1</c:v>
                </c:pt>
                <c:pt idx="540">
                  <c:v>1</c:v>
                </c:pt>
                <c:pt idx="541">
                  <c:v>4</c:v>
                </c:pt>
                <c:pt idx="544">
                  <c:v>10</c:v>
                </c:pt>
                <c:pt idx="549">
                  <c:v>2</c:v>
                </c:pt>
                <c:pt idx="550">
                  <c:v>2</c:v>
                </c:pt>
                <c:pt idx="551">
                  <c:v>2</c:v>
                </c:pt>
                <c:pt idx="552">
                  <c:v>1</c:v>
                </c:pt>
                <c:pt idx="560">
                  <c:v>3</c:v>
                </c:pt>
                <c:pt idx="561">
                  <c:v>1</c:v>
                </c:pt>
                <c:pt idx="578">
                  <c:v>1</c:v>
                </c:pt>
                <c:pt idx="579">
                  <c:v>86</c:v>
                </c:pt>
              </c:numCache>
            </c:numRef>
          </c:val>
          <c:extLst>
            <c:ext xmlns:c16="http://schemas.microsoft.com/office/drawing/2014/chart" uri="{C3380CC4-5D6E-409C-BE32-E72D297353CC}">
              <c16:uniqueId val="{00000009-3F0F-44A1-A929-B71D7737C22E}"/>
            </c:ext>
          </c:extLst>
        </c:ser>
        <c:ser>
          <c:idx val="10"/>
          <c:order val="9"/>
          <c:tx>
            <c:strRef>
              <c:f>CONFIRMACIÓN!$L$13</c:f>
              <c:strCache>
                <c:ptCount val="1"/>
                <c:pt idx="0">
                  <c:v>SHORTLIST FIAP</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CONFIRMACIÓN!$L$14:$L$593</c:f>
              <c:numCache>
                <c:formatCode>General</c:formatCode>
                <c:ptCount val="580"/>
                <c:pt idx="25">
                  <c:v>1</c:v>
                </c:pt>
                <c:pt idx="49">
                  <c:v>2</c:v>
                </c:pt>
                <c:pt idx="65">
                  <c:v>1</c:v>
                </c:pt>
                <c:pt idx="72">
                  <c:v>1</c:v>
                </c:pt>
                <c:pt idx="76">
                  <c:v>5</c:v>
                </c:pt>
                <c:pt idx="77">
                  <c:v>2</c:v>
                </c:pt>
                <c:pt idx="80">
                  <c:v>1</c:v>
                </c:pt>
                <c:pt idx="82">
                  <c:v>3</c:v>
                </c:pt>
                <c:pt idx="92">
                  <c:v>1</c:v>
                </c:pt>
                <c:pt idx="96">
                  <c:v>1</c:v>
                </c:pt>
                <c:pt idx="98">
                  <c:v>1</c:v>
                </c:pt>
                <c:pt idx="101">
                  <c:v>2</c:v>
                </c:pt>
                <c:pt idx="109">
                  <c:v>2</c:v>
                </c:pt>
                <c:pt idx="126">
                  <c:v>1</c:v>
                </c:pt>
                <c:pt idx="128">
                  <c:v>8</c:v>
                </c:pt>
                <c:pt idx="129">
                  <c:v>1</c:v>
                </c:pt>
                <c:pt idx="131">
                  <c:v>1</c:v>
                </c:pt>
                <c:pt idx="134">
                  <c:v>1</c:v>
                </c:pt>
                <c:pt idx="136">
                  <c:v>1</c:v>
                </c:pt>
                <c:pt idx="138">
                  <c:v>1</c:v>
                </c:pt>
                <c:pt idx="140">
                  <c:v>5</c:v>
                </c:pt>
                <c:pt idx="144">
                  <c:v>5</c:v>
                </c:pt>
                <c:pt idx="166">
                  <c:v>5</c:v>
                </c:pt>
                <c:pt idx="174">
                  <c:v>3</c:v>
                </c:pt>
                <c:pt idx="175">
                  <c:v>4</c:v>
                </c:pt>
                <c:pt idx="181">
                  <c:v>7</c:v>
                </c:pt>
                <c:pt idx="183">
                  <c:v>2</c:v>
                </c:pt>
                <c:pt idx="184">
                  <c:v>1</c:v>
                </c:pt>
                <c:pt idx="188">
                  <c:v>2</c:v>
                </c:pt>
                <c:pt idx="194">
                  <c:v>10</c:v>
                </c:pt>
                <c:pt idx="199">
                  <c:v>1</c:v>
                </c:pt>
                <c:pt idx="204">
                  <c:v>16</c:v>
                </c:pt>
                <c:pt idx="206">
                  <c:v>5</c:v>
                </c:pt>
                <c:pt idx="207">
                  <c:v>5</c:v>
                </c:pt>
                <c:pt idx="216">
                  <c:v>1</c:v>
                </c:pt>
                <c:pt idx="221">
                  <c:v>1</c:v>
                </c:pt>
                <c:pt idx="232">
                  <c:v>1</c:v>
                </c:pt>
                <c:pt idx="237">
                  <c:v>4</c:v>
                </c:pt>
                <c:pt idx="240">
                  <c:v>1</c:v>
                </c:pt>
                <c:pt idx="242">
                  <c:v>1</c:v>
                </c:pt>
                <c:pt idx="258">
                  <c:v>2</c:v>
                </c:pt>
                <c:pt idx="261">
                  <c:v>2</c:v>
                </c:pt>
                <c:pt idx="262">
                  <c:v>1</c:v>
                </c:pt>
                <c:pt idx="267">
                  <c:v>14</c:v>
                </c:pt>
                <c:pt idx="271">
                  <c:v>2</c:v>
                </c:pt>
                <c:pt idx="283">
                  <c:v>3</c:v>
                </c:pt>
                <c:pt idx="285">
                  <c:v>2</c:v>
                </c:pt>
                <c:pt idx="301">
                  <c:v>1</c:v>
                </c:pt>
                <c:pt idx="317">
                  <c:v>6</c:v>
                </c:pt>
                <c:pt idx="321">
                  <c:v>2</c:v>
                </c:pt>
                <c:pt idx="339">
                  <c:v>1</c:v>
                </c:pt>
                <c:pt idx="345">
                  <c:v>2</c:v>
                </c:pt>
                <c:pt idx="356">
                  <c:v>1</c:v>
                </c:pt>
                <c:pt idx="357">
                  <c:v>20</c:v>
                </c:pt>
                <c:pt idx="359">
                  <c:v>1</c:v>
                </c:pt>
                <c:pt idx="361">
                  <c:v>6</c:v>
                </c:pt>
                <c:pt idx="364">
                  <c:v>2</c:v>
                </c:pt>
                <c:pt idx="366">
                  <c:v>1</c:v>
                </c:pt>
                <c:pt idx="367">
                  <c:v>1</c:v>
                </c:pt>
                <c:pt idx="368">
                  <c:v>11</c:v>
                </c:pt>
                <c:pt idx="386">
                  <c:v>1</c:v>
                </c:pt>
                <c:pt idx="394">
                  <c:v>1</c:v>
                </c:pt>
                <c:pt idx="399">
                  <c:v>1</c:v>
                </c:pt>
                <c:pt idx="402">
                  <c:v>3</c:v>
                </c:pt>
                <c:pt idx="409">
                  <c:v>1</c:v>
                </c:pt>
                <c:pt idx="417">
                  <c:v>2</c:v>
                </c:pt>
                <c:pt idx="422">
                  <c:v>1</c:v>
                </c:pt>
                <c:pt idx="428">
                  <c:v>10</c:v>
                </c:pt>
                <c:pt idx="431">
                  <c:v>2</c:v>
                </c:pt>
                <c:pt idx="434">
                  <c:v>2</c:v>
                </c:pt>
                <c:pt idx="445">
                  <c:v>4</c:v>
                </c:pt>
                <c:pt idx="454">
                  <c:v>4</c:v>
                </c:pt>
                <c:pt idx="463">
                  <c:v>1</c:v>
                </c:pt>
                <c:pt idx="471">
                  <c:v>7</c:v>
                </c:pt>
                <c:pt idx="474">
                  <c:v>8</c:v>
                </c:pt>
                <c:pt idx="538">
                  <c:v>3</c:v>
                </c:pt>
                <c:pt idx="539">
                  <c:v>2</c:v>
                </c:pt>
                <c:pt idx="540">
                  <c:v>2</c:v>
                </c:pt>
                <c:pt idx="541">
                  <c:v>4</c:v>
                </c:pt>
                <c:pt idx="542">
                  <c:v>5</c:v>
                </c:pt>
                <c:pt idx="544">
                  <c:v>16</c:v>
                </c:pt>
                <c:pt idx="548">
                  <c:v>1</c:v>
                </c:pt>
                <c:pt idx="550">
                  <c:v>1</c:v>
                </c:pt>
                <c:pt idx="551">
                  <c:v>2</c:v>
                </c:pt>
                <c:pt idx="560">
                  <c:v>2</c:v>
                </c:pt>
                <c:pt idx="563">
                  <c:v>3</c:v>
                </c:pt>
                <c:pt idx="574">
                  <c:v>1</c:v>
                </c:pt>
                <c:pt idx="578">
                  <c:v>4</c:v>
                </c:pt>
                <c:pt idx="579">
                  <c:v>146</c:v>
                </c:pt>
              </c:numCache>
            </c:numRef>
          </c:val>
          <c:extLst>
            <c:ext xmlns:c16="http://schemas.microsoft.com/office/drawing/2014/chart" uri="{C3380CC4-5D6E-409C-BE32-E72D297353CC}">
              <c16:uniqueId val="{0000000A-3F0F-44A1-A929-B71D7737C22E}"/>
            </c:ext>
          </c:extLst>
        </c:ser>
        <c:ser>
          <c:idx val="11"/>
          <c:order val="10"/>
          <c:tx>
            <c:strRef>
              <c:f>CONFIRMACIÓN!$M$13</c:f>
              <c:strCache>
                <c:ptCount val="1"/>
                <c:pt idx="0">
                  <c:v>GRAND PRIX CANNES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CONFIRMACIÓN!$M$14:$M$593</c:f>
              <c:numCache>
                <c:formatCode>General</c:formatCode>
                <c:ptCount val="580"/>
                <c:pt idx="87">
                  <c:v>1</c:v>
                </c:pt>
                <c:pt idx="100">
                  <c:v>1</c:v>
                </c:pt>
                <c:pt idx="128">
                  <c:v>2</c:v>
                </c:pt>
                <c:pt idx="222">
                  <c:v>1</c:v>
                </c:pt>
                <c:pt idx="238">
                  <c:v>1</c:v>
                </c:pt>
                <c:pt idx="239">
                  <c:v>1</c:v>
                </c:pt>
                <c:pt idx="267">
                  <c:v>3</c:v>
                </c:pt>
                <c:pt idx="280">
                  <c:v>1</c:v>
                </c:pt>
                <c:pt idx="286">
                  <c:v>1</c:v>
                </c:pt>
                <c:pt idx="298">
                  <c:v>1</c:v>
                </c:pt>
                <c:pt idx="327">
                  <c:v>2</c:v>
                </c:pt>
                <c:pt idx="353">
                  <c:v>1</c:v>
                </c:pt>
                <c:pt idx="357">
                  <c:v>6</c:v>
                </c:pt>
                <c:pt idx="459">
                  <c:v>1</c:v>
                </c:pt>
                <c:pt idx="474">
                  <c:v>1</c:v>
                </c:pt>
                <c:pt idx="579">
                  <c:v>12</c:v>
                </c:pt>
              </c:numCache>
            </c:numRef>
          </c:val>
          <c:extLst>
            <c:ext xmlns:c16="http://schemas.microsoft.com/office/drawing/2014/chart" uri="{C3380CC4-5D6E-409C-BE32-E72D297353CC}">
              <c16:uniqueId val="{0000000B-3F0F-44A1-A929-B71D7737C22E}"/>
            </c:ext>
          </c:extLst>
        </c:ser>
        <c:ser>
          <c:idx val="12"/>
          <c:order val="11"/>
          <c:tx>
            <c:strRef>
              <c:f>CONFIRMACIÓN!$N$13</c:f>
              <c:strCache>
                <c:ptCount val="1"/>
                <c:pt idx="0">
                  <c:v>TITANIUM G.P CANNES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CONFIRMACIÓN!$N$14:$N$593</c:f>
              <c:numCache>
                <c:formatCode>General</c:formatCode>
                <c:ptCount val="580"/>
                <c:pt idx="354">
                  <c:v>1</c:v>
                </c:pt>
                <c:pt idx="357">
                  <c:v>1</c:v>
                </c:pt>
                <c:pt idx="579">
                  <c:v>1</c:v>
                </c:pt>
              </c:numCache>
            </c:numRef>
          </c:val>
          <c:extLst>
            <c:ext xmlns:c16="http://schemas.microsoft.com/office/drawing/2014/chart" uri="{C3380CC4-5D6E-409C-BE32-E72D297353CC}">
              <c16:uniqueId val="{0000000C-3F0F-44A1-A929-B71D7737C22E}"/>
            </c:ext>
          </c:extLst>
        </c:ser>
        <c:ser>
          <c:idx val="13"/>
          <c:order val="12"/>
          <c:tx>
            <c:strRef>
              <c:f>CONFIRMACIÓN!$O$13</c:f>
              <c:strCache>
                <c:ptCount val="1"/>
                <c:pt idx="0">
                  <c:v>TITANIUM LION CANNES</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CONFIRMACIÓN!$O$14:$O$593</c:f>
              <c:numCache>
                <c:formatCode>General</c:formatCode>
                <c:ptCount val="580"/>
                <c:pt idx="222">
                  <c:v>1</c:v>
                </c:pt>
                <c:pt idx="267">
                  <c:v>1</c:v>
                </c:pt>
                <c:pt idx="579">
                  <c:v>1</c:v>
                </c:pt>
              </c:numCache>
            </c:numRef>
          </c:val>
          <c:extLst>
            <c:ext xmlns:c16="http://schemas.microsoft.com/office/drawing/2014/chart" uri="{C3380CC4-5D6E-409C-BE32-E72D297353CC}">
              <c16:uniqueId val="{0000000D-3F0F-44A1-A929-B71D7737C22E}"/>
            </c:ext>
          </c:extLst>
        </c:ser>
        <c:ser>
          <c:idx val="14"/>
          <c:order val="13"/>
          <c:tx>
            <c:strRef>
              <c:f>CONFIRMACIÓN!$P$13</c:f>
              <c:strCache>
                <c:ptCount val="1"/>
                <c:pt idx="0">
                  <c:v>ORO CANNES</c:v>
                </c:pt>
              </c:strCache>
            </c:strRef>
          </c:tx>
          <c:spPr>
            <a:solidFill>
              <a:srgbClr val="BFAF1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CONFIRMACIÓN!$P$14:$P$593</c:f>
              <c:numCache>
                <c:formatCode>General</c:formatCode>
                <c:ptCount val="580"/>
                <c:pt idx="28">
                  <c:v>1</c:v>
                </c:pt>
                <c:pt idx="47">
                  <c:v>1</c:v>
                </c:pt>
                <c:pt idx="72">
                  <c:v>1</c:v>
                </c:pt>
                <c:pt idx="76">
                  <c:v>3</c:v>
                </c:pt>
                <c:pt idx="85">
                  <c:v>1</c:v>
                </c:pt>
                <c:pt idx="87">
                  <c:v>2</c:v>
                </c:pt>
                <c:pt idx="91">
                  <c:v>5</c:v>
                </c:pt>
                <c:pt idx="108">
                  <c:v>1</c:v>
                </c:pt>
                <c:pt idx="110">
                  <c:v>1</c:v>
                </c:pt>
                <c:pt idx="113">
                  <c:v>2</c:v>
                </c:pt>
                <c:pt idx="121">
                  <c:v>1</c:v>
                </c:pt>
                <c:pt idx="123">
                  <c:v>3</c:v>
                </c:pt>
                <c:pt idx="128">
                  <c:v>16</c:v>
                </c:pt>
                <c:pt idx="157">
                  <c:v>1</c:v>
                </c:pt>
                <c:pt idx="166">
                  <c:v>1</c:v>
                </c:pt>
                <c:pt idx="192">
                  <c:v>1</c:v>
                </c:pt>
                <c:pt idx="196">
                  <c:v>1</c:v>
                </c:pt>
                <c:pt idx="204">
                  <c:v>2</c:v>
                </c:pt>
                <c:pt idx="219">
                  <c:v>1</c:v>
                </c:pt>
                <c:pt idx="222">
                  <c:v>4</c:v>
                </c:pt>
                <c:pt idx="239">
                  <c:v>3</c:v>
                </c:pt>
                <c:pt idx="255">
                  <c:v>4</c:v>
                </c:pt>
                <c:pt idx="267">
                  <c:v>12</c:v>
                </c:pt>
                <c:pt idx="272">
                  <c:v>1</c:v>
                </c:pt>
                <c:pt idx="273">
                  <c:v>3</c:v>
                </c:pt>
                <c:pt idx="286">
                  <c:v>3</c:v>
                </c:pt>
                <c:pt idx="298">
                  <c:v>7</c:v>
                </c:pt>
                <c:pt idx="304">
                  <c:v>2</c:v>
                </c:pt>
                <c:pt idx="320">
                  <c:v>1</c:v>
                </c:pt>
                <c:pt idx="323">
                  <c:v>1</c:v>
                </c:pt>
                <c:pt idx="325">
                  <c:v>1</c:v>
                </c:pt>
                <c:pt idx="327">
                  <c:v>5</c:v>
                </c:pt>
                <c:pt idx="328">
                  <c:v>1</c:v>
                </c:pt>
                <c:pt idx="333">
                  <c:v>2</c:v>
                </c:pt>
                <c:pt idx="335">
                  <c:v>1</c:v>
                </c:pt>
                <c:pt idx="343">
                  <c:v>1</c:v>
                </c:pt>
                <c:pt idx="347">
                  <c:v>1</c:v>
                </c:pt>
                <c:pt idx="348">
                  <c:v>2</c:v>
                </c:pt>
                <c:pt idx="351">
                  <c:v>5</c:v>
                </c:pt>
                <c:pt idx="353">
                  <c:v>1</c:v>
                </c:pt>
                <c:pt idx="354">
                  <c:v>2</c:v>
                </c:pt>
                <c:pt idx="357">
                  <c:v>40</c:v>
                </c:pt>
                <c:pt idx="426">
                  <c:v>2</c:v>
                </c:pt>
                <c:pt idx="428">
                  <c:v>2</c:v>
                </c:pt>
                <c:pt idx="459">
                  <c:v>4</c:v>
                </c:pt>
                <c:pt idx="474">
                  <c:v>4</c:v>
                </c:pt>
                <c:pt idx="536">
                  <c:v>1</c:v>
                </c:pt>
                <c:pt idx="544">
                  <c:v>1</c:v>
                </c:pt>
                <c:pt idx="579">
                  <c:v>81</c:v>
                </c:pt>
              </c:numCache>
            </c:numRef>
          </c:val>
          <c:extLst>
            <c:ext xmlns:c16="http://schemas.microsoft.com/office/drawing/2014/chart" uri="{C3380CC4-5D6E-409C-BE32-E72D297353CC}">
              <c16:uniqueId val="{0000000E-3F0F-44A1-A929-B71D7737C22E}"/>
            </c:ext>
          </c:extLst>
        </c:ser>
        <c:ser>
          <c:idx val="15"/>
          <c:order val="14"/>
          <c:tx>
            <c:strRef>
              <c:f>CONFIRMACIÓN!$Q$13</c:f>
              <c:strCache>
                <c:ptCount val="1"/>
                <c:pt idx="0">
                  <c:v>PLATA CANNES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CONFIRMACIÓN!$Q$14:$Q$593</c:f>
              <c:numCache>
                <c:formatCode>General</c:formatCode>
                <c:ptCount val="580"/>
                <c:pt idx="34">
                  <c:v>1</c:v>
                </c:pt>
                <c:pt idx="56">
                  <c:v>1</c:v>
                </c:pt>
                <c:pt idx="66">
                  <c:v>3</c:v>
                </c:pt>
                <c:pt idx="72">
                  <c:v>2</c:v>
                </c:pt>
                <c:pt idx="76">
                  <c:v>7</c:v>
                </c:pt>
                <c:pt idx="83">
                  <c:v>1</c:v>
                </c:pt>
                <c:pt idx="85">
                  <c:v>4</c:v>
                </c:pt>
                <c:pt idx="87">
                  <c:v>3</c:v>
                </c:pt>
                <c:pt idx="88">
                  <c:v>1</c:v>
                </c:pt>
                <c:pt idx="90">
                  <c:v>2</c:v>
                </c:pt>
                <c:pt idx="91">
                  <c:v>5</c:v>
                </c:pt>
                <c:pt idx="99">
                  <c:v>1</c:v>
                </c:pt>
                <c:pt idx="100">
                  <c:v>7</c:v>
                </c:pt>
                <c:pt idx="107">
                  <c:v>3</c:v>
                </c:pt>
                <c:pt idx="108">
                  <c:v>1</c:v>
                </c:pt>
                <c:pt idx="123">
                  <c:v>4</c:v>
                </c:pt>
                <c:pt idx="125">
                  <c:v>1</c:v>
                </c:pt>
                <c:pt idx="128">
                  <c:v>33</c:v>
                </c:pt>
                <c:pt idx="144">
                  <c:v>1</c:v>
                </c:pt>
                <c:pt idx="145">
                  <c:v>2</c:v>
                </c:pt>
                <c:pt idx="166">
                  <c:v>3</c:v>
                </c:pt>
                <c:pt idx="177">
                  <c:v>1</c:v>
                </c:pt>
                <c:pt idx="181">
                  <c:v>1</c:v>
                </c:pt>
                <c:pt idx="196">
                  <c:v>3</c:v>
                </c:pt>
                <c:pt idx="204">
                  <c:v>3</c:v>
                </c:pt>
                <c:pt idx="222">
                  <c:v>1</c:v>
                </c:pt>
                <c:pt idx="239">
                  <c:v>1</c:v>
                </c:pt>
                <c:pt idx="241">
                  <c:v>1</c:v>
                </c:pt>
                <c:pt idx="263">
                  <c:v>1</c:v>
                </c:pt>
                <c:pt idx="265">
                  <c:v>1</c:v>
                </c:pt>
                <c:pt idx="267">
                  <c:v>5</c:v>
                </c:pt>
                <c:pt idx="270">
                  <c:v>1</c:v>
                </c:pt>
                <c:pt idx="271">
                  <c:v>1</c:v>
                </c:pt>
                <c:pt idx="272">
                  <c:v>8</c:v>
                </c:pt>
                <c:pt idx="273">
                  <c:v>1</c:v>
                </c:pt>
                <c:pt idx="276">
                  <c:v>1</c:v>
                </c:pt>
                <c:pt idx="277">
                  <c:v>3</c:v>
                </c:pt>
                <c:pt idx="281">
                  <c:v>1</c:v>
                </c:pt>
                <c:pt idx="286">
                  <c:v>1</c:v>
                </c:pt>
                <c:pt idx="287">
                  <c:v>1</c:v>
                </c:pt>
                <c:pt idx="288">
                  <c:v>1</c:v>
                </c:pt>
                <c:pt idx="289">
                  <c:v>4</c:v>
                </c:pt>
                <c:pt idx="292">
                  <c:v>1</c:v>
                </c:pt>
                <c:pt idx="295">
                  <c:v>1</c:v>
                </c:pt>
                <c:pt idx="298">
                  <c:v>9</c:v>
                </c:pt>
                <c:pt idx="300">
                  <c:v>1</c:v>
                </c:pt>
                <c:pt idx="302">
                  <c:v>1</c:v>
                </c:pt>
                <c:pt idx="303">
                  <c:v>1</c:v>
                </c:pt>
                <c:pt idx="308">
                  <c:v>1</c:v>
                </c:pt>
                <c:pt idx="315">
                  <c:v>1</c:v>
                </c:pt>
                <c:pt idx="319">
                  <c:v>1</c:v>
                </c:pt>
                <c:pt idx="320">
                  <c:v>2</c:v>
                </c:pt>
                <c:pt idx="323">
                  <c:v>1</c:v>
                </c:pt>
                <c:pt idx="325">
                  <c:v>1</c:v>
                </c:pt>
                <c:pt idx="326">
                  <c:v>1</c:v>
                </c:pt>
                <c:pt idx="327">
                  <c:v>2</c:v>
                </c:pt>
                <c:pt idx="330">
                  <c:v>1</c:v>
                </c:pt>
                <c:pt idx="331">
                  <c:v>1</c:v>
                </c:pt>
                <c:pt idx="333">
                  <c:v>1</c:v>
                </c:pt>
                <c:pt idx="335">
                  <c:v>2</c:v>
                </c:pt>
                <c:pt idx="336">
                  <c:v>1</c:v>
                </c:pt>
                <c:pt idx="337">
                  <c:v>1</c:v>
                </c:pt>
                <c:pt idx="343">
                  <c:v>3</c:v>
                </c:pt>
                <c:pt idx="346">
                  <c:v>1</c:v>
                </c:pt>
                <c:pt idx="350">
                  <c:v>2</c:v>
                </c:pt>
                <c:pt idx="351">
                  <c:v>7</c:v>
                </c:pt>
                <c:pt idx="353">
                  <c:v>1</c:v>
                </c:pt>
                <c:pt idx="354">
                  <c:v>7</c:v>
                </c:pt>
                <c:pt idx="357">
                  <c:v>76</c:v>
                </c:pt>
                <c:pt idx="378">
                  <c:v>1</c:v>
                </c:pt>
                <c:pt idx="380">
                  <c:v>3</c:v>
                </c:pt>
                <c:pt idx="385">
                  <c:v>1</c:v>
                </c:pt>
                <c:pt idx="397">
                  <c:v>2</c:v>
                </c:pt>
                <c:pt idx="426">
                  <c:v>1</c:v>
                </c:pt>
                <c:pt idx="428">
                  <c:v>8</c:v>
                </c:pt>
                <c:pt idx="459">
                  <c:v>2</c:v>
                </c:pt>
                <c:pt idx="461">
                  <c:v>2</c:v>
                </c:pt>
                <c:pt idx="474">
                  <c:v>4</c:v>
                </c:pt>
                <c:pt idx="579">
                  <c:v>140</c:v>
                </c:pt>
              </c:numCache>
            </c:numRef>
          </c:val>
          <c:extLst>
            <c:ext xmlns:c16="http://schemas.microsoft.com/office/drawing/2014/chart" uri="{C3380CC4-5D6E-409C-BE32-E72D297353CC}">
              <c16:uniqueId val="{0000000F-3F0F-44A1-A929-B71D7737C22E}"/>
            </c:ext>
          </c:extLst>
        </c:ser>
        <c:ser>
          <c:idx val="16"/>
          <c:order val="15"/>
          <c:tx>
            <c:strRef>
              <c:f>CONFIRMACIÓN!$R$13</c:f>
              <c:strCache>
                <c:ptCount val="1"/>
                <c:pt idx="0">
                  <c:v>BRONCE CANNES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CONFIRMACIÓN!$R$14:$R$593</c:f>
              <c:numCache>
                <c:formatCode>General</c:formatCode>
                <c:ptCount val="580"/>
                <c:pt idx="17">
                  <c:v>1</c:v>
                </c:pt>
                <c:pt idx="28">
                  <c:v>1</c:v>
                </c:pt>
                <c:pt idx="47">
                  <c:v>1</c:v>
                </c:pt>
                <c:pt idx="50">
                  <c:v>3</c:v>
                </c:pt>
                <c:pt idx="63">
                  <c:v>2</c:v>
                </c:pt>
                <c:pt idx="66">
                  <c:v>3</c:v>
                </c:pt>
                <c:pt idx="67">
                  <c:v>1</c:v>
                </c:pt>
                <c:pt idx="72">
                  <c:v>1</c:v>
                </c:pt>
                <c:pt idx="76">
                  <c:v>13</c:v>
                </c:pt>
                <c:pt idx="83">
                  <c:v>1</c:v>
                </c:pt>
                <c:pt idx="84">
                  <c:v>3</c:v>
                </c:pt>
                <c:pt idx="85">
                  <c:v>4</c:v>
                </c:pt>
                <c:pt idx="87">
                  <c:v>10</c:v>
                </c:pt>
                <c:pt idx="91">
                  <c:v>5</c:v>
                </c:pt>
                <c:pt idx="95">
                  <c:v>1</c:v>
                </c:pt>
                <c:pt idx="96">
                  <c:v>2</c:v>
                </c:pt>
                <c:pt idx="100">
                  <c:v>4</c:v>
                </c:pt>
                <c:pt idx="101">
                  <c:v>3</c:v>
                </c:pt>
                <c:pt idx="103">
                  <c:v>3</c:v>
                </c:pt>
                <c:pt idx="107">
                  <c:v>2</c:v>
                </c:pt>
                <c:pt idx="110">
                  <c:v>1</c:v>
                </c:pt>
                <c:pt idx="116">
                  <c:v>1</c:v>
                </c:pt>
                <c:pt idx="119">
                  <c:v>3</c:v>
                </c:pt>
                <c:pt idx="121">
                  <c:v>1</c:v>
                </c:pt>
                <c:pt idx="123">
                  <c:v>1</c:v>
                </c:pt>
                <c:pt idx="126">
                  <c:v>1</c:v>
                </c:pt>
                <c:pt idx="128">
                  <c:v>46</c:v>
                </c:pt>
                <c:pt idx="130">
                  <c:v>1</c:v>
                </c:pt>
                <c:pt idx="139">
                  <c:v>1</c:v>
                </c:pt>
                <c:pt idx="140">
                  <c:v>2</c:v>
                </c:pt>
                <c:pt idx="142">
                  <c:v>1</c:v>
                </c:pt>
                <c:pt idx="143">
                  <c:v>1</c:v>
                </c:pt>
                <c:pt idx="144">
                  <c:v>4</c:v>
                </c:pt>
                <c:pt idx="157">
                  <c:v>1</c:v>
                </c:pt>
                <c:pt idx="164">
                  <c:v>1</c:v>
                </c:pt>
                <c:pt idx="166">
                  <c:v>8</c:v>
                </c:pt>
                <c:pt idx="171">
                  <c:v>2</c:v>
                </c:pt>
                <c:pt idx="177">
                  <c:v>1</c:v>
                </c:pt>
                <c:pt idx="181">
                  <c:v>3</c:v>
                </c:pt>
                <c:pt idx="192">
                  <c:v>1</c:v>
                </c:pt>
                <c:pt idx="202">
                  <c:v>1</c:v>
                </c:pt>
                <c:pt idx="204">
                  <c:v>2</c:v>
                </c:pt>
                <c:pt idx="214">
                  <c:v>1</c:v>
                </c:pt>
                <c:pt idx="219">
                  <c:v>3</c:v>
                </c:pt>
                <c:pt idx="221">
                  <c:v>1</c:v>
                </c:pt>
                <c:pt idx="222">
                  <c:v>8</c:v>
                </c:pt>
                <c:pt idx="226">
                  <c:v>1</c:v>
                </c:pt>
                <c:pt idx="239">
                  <c:v>4</c:v>
                </c:pt>
                <c:pt idx="267">
                  <c:v>18</c:v>
                </c:pt>
                <c:pt idx="268">
                  <c:v>4</c:v>
                </c:pt>
                <c:pt idx="271">
                  <c:v>1</c:v>
                </c:pt>
                <c:pt idx="272">
                  <c:v>2</c:v>
                </c:pt>
                <c:pt idx="273">
                  <c:v>4</c:v>
                </c:pt>
                <c:pt idx="274">
                  <c:v>1</c:v>
                </c:pt>
                <c:pt idx="275">
                  <c:v>1</c:v>
                </c:pt>
                <c:pt idx="277">
                  <c:v>5</c:v>
                </c:pt>
                <c:pt idx="286">
                  <c:v>2</c:v>
                </c:pt>
                <c:pt idx="287">
                  <c:v>2</c:v>
                </c:pt>
                <c:pt idx="288">
                  <c:v>3</c:v>
                </c:pt>
                <c:pt idx="289">
                  <c:v>2</c:v>
                </c:pt>
                <c:pt idx="290">
                  <c:v>2</c:v>
                </c:pt>
                <c:pt idx="292">
                  <c:v>2</c:v>
                </c:pt>
                <c:pt idx="293">
                  <c:v>1</c:v>
                </c:pt>
                <c:pt idx="294">
                  <c:v>1</c:v>
                </c:pt>
                <c:pt idx="295">
                  <c:v>1</c:v>
                </c:pt>
                <c:pt idx="296">
                  <c:v>1</c:v>
                </c:pt>
                <c:pt idx="297">
                  <c:v>1</c:v>
                </c:pt>
                <c:pt idx="298">
                  <c:v>6</c:v>
                </c:pt>
                <c:pt idx="299">
                  <c:v>2</c:v>
                </c:pt>
                <c:pt idx="302">
                  <c:v>5</c:v>
                </c:pt>
                <c:pt idx="304">
                  <c:v>5</c:v>
                </c:pt>
                <c:pt idx="305">
                  <c:v>1</c:v>
                </c:pt>
                <c:pt idx="307">
                  <c:v>1</c:v>
                </c:pt>
                <c:pt idx="309">
                  <c:v>1</c:v>
                </c:pt>
                <c:pt idx="311">
                  <c:v>1</c:v>
                </c:pt>
                <c:pt idx="312">
                  <c:v>2</c:v>
                </c:pt>
                <c:pt idx="313">
                  <c:v>1</c:v>
                </c:pt>
                <c:pt idx="314">
                  <c:v>1</c:v>
                </c:pt>
                <c:pt idx="320">
                  <c:v>2</c:v>
                </c:pt>
                <c:pt idx="323">
                  <c:v>1</c:v>
                </c:pt>
                <c:pt idx="324">
                  <c:v>2</c:v>
                </c:pt>
                <c:pt idx="325">
                  <c:v>3</c:v>
                </c:pt>
                <c:pt idx="327">
                  <c:v>8</c:v>
                </c:pt>
                <c:pt idx="331">
                  <c:v>1</c:v>
                </c:pt>
                <c:pt idx="333">
                  <c:v>2</c:v>
                </c:pt>
                <c:pt idx="338">
                  <c:v>2</c:v>
                </c:pt>
                <c:pt idx="340">
                  <c:v>1</c:v>
                </c:pt>
                <c:pt idx="341">
                  <c:v>1</c:v>
                </c:pt>
                <c:pt idx="342">
                  <c:v>1</c:v>
                </c:pt>
                <c:pt idx="343">
                  <c:v>6</c:v>
                </c:pt>
                <c:pt idx="346">
                  <c:v>1</c:v>
                </c:pt>
                <c:pt idx="347">
                  <c:v>1</c:v>
                </c:pt>
                <c:pt idx="348">
                  <c:v>2</c:v>
                </c:pt>
                <c:pt idx="351">
                  <c:v>9</c:v>
                </c:pt>
                <c:pt idx="352">
                  <c:v>1</c:v>
                </c:pt>
                <c:pt idx="354">
                  <c:v>2</c:v>
                </c:pt>
                <c:pt idx="357">
                  <c:v>110</c:v>
                </c:pt>
                <c:pt idx="370">
                  <c:v>1</c:v>
                </c:pt>
                <c:pt idx="371">
                  <c:v>1</c:v>
                </c:pt>
                <c:pt idx="376">
                  <c:v>1</c:v>
                </c:pt>
                <c:pt idx="380">
                  <c:v>1</c:v>
                </c:pt>
                <c:pt idx="388">
                  <c:v>1</c:v>
                </c:pt>
                <c:pt idx="392">
                  <c:v>1</c:v>
                </c:pt>
                <c:pt idx="396">
                  <c:v>1</c:v>
                </c:pt>
                <c:pt idx="412">
                  <c:v>1</c:v>
                </c:pt>
                <c:pt idx="422">
                  <c:v>1</c:v>
                </c:pt>
                <c:pt idx="426">
                  <c:v>1</c:v>
                </c:pt>
                <c:pt idx="428">
                  <c:v>8</c:v>
                </c:pt>
                <c:pt idx="456">
                  <c:v>1</c:v>
                </c:pt>
                <c:pt idx="457">
                  <c:v>2</c:v>
                </c:pt>
                <c:pt idx="459">
                  <c:v>1</c:v>
                </c:pt>
                <c:pt idx="473">
                  <c:v>1</c:v>
                </c:pt>
                <c:pt idx="474">
                  <c:v>5</c:v>
                </c:pt>
                <c:pt idx="579">
                  <c:v>216</c:v>
                </c:pt>
              </c:numCache>
            </c:numRef>
          </c:val>
          <c:extLst>
            <c:ext xmlns:c16="http://schemas.microsoft.com/office/drawing/2014/chart" uri="{C3380CC4-5D6E-409C-BE32-E72D297353CC}">
              <c16:uniqueId val="{00000010-3F0F-44A1-A929-B71D7737C22E}"/>
            </c:ext>
          </c:extLst>
        </c:ser>
        <c:dLbls>
          <c:dLblPos val="outEnd"/>
          <c:showLegendKey val="0"/>
          <c:showVal val="1"/>
          <c:showCatName val="0"/>
          <c:showSerName val="0"/>
          <c:showPercent val="0"/>
          <c:showBubbleSize val="0"/>
        </c:dLbls>
        <c:gapWidth val="219"/>
        <c:overlap val="-27"/>
        <c:axId val="976369840"/>
        <c:axId val="976365520"/>
      </c:barChart>
      <c:catAx>
        <c:axId val="976369840"/>
        <c:scaling>
          <c:orientation val="minMax"/>
        </c:scaling>
        <c:delete val="1"/>
        <c:axPos val="b"/>
        <c:numFmt formatCode="General" sourceLinked="1"/>
        <c:majorTickMark val="none"/>
        <c:minorTickMark val="none"/>
        <c:tickLblPos val="nextTo"/>
        <c:crossAx val="976365520"/>
        <c:crosses val="autoZero"/>
        <c:auto val="1"/>
        <c:lblAlgn val="ctr"/>
        <c:lblOffset val="100"/>
        <c:noMultiLvlLbl val="0"/>
      </c:catAx>
      <c:valAx>
        <c:axId val="976365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76369840"/>
        <c:crosses val="autoZero"/>
        <c:crossBetween val="between"/>
      </c:valAx>
      <c:spPr>
        <a:noFill/>
        <a:ln>
          <a:noFill/>
        </a:ln>
        <a:effectLst/>
      </c:spPr>
    </c:plotArea>
    <c:legend>
      <c:legendPos val="r"/>
      <c:layout>
        <c:manualLayout>
          <c:xMode val="edge"/>
          <c:yMode val="edge"/>
          <c:x val="0.91823501089209492"/>
          <c:y val="5.4260356630678908E-2"/>
          <c:w val="7.7290716177256372E-2"/>
          <c:h val="0.900456611737965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19</xdr:row>
      <xdr:rowOff>30480</xdr:rowOff>
    </xdr:from>
    <xdr:to>
      <xdr:col>6</xdr:col>
      <xdr:colOff>409354</xdr:colOff>
      <xdr:row>21</xdr:row>
      <xdr:rowOff>144822</xdr:rowOff>
    </xdr:to>
    <xdr:pic>
      <xdr:nvPicPr>
        <xdr:cNvPr id="5" name="Imagen 4">
          <a:extLst>
            <a:ext uri="{FF2B5EF4-FFF2-40B4-BE49-F238E27FC236}">
              <a16:creationId xmlns:a16="http://schemas.microsoft.com/office/drawing/2014/main" id="{7AE9FA73-F738-DBA8-E93B-7CCBF50C624A}"/>
            </a:ext>
          </a:extLst>
        </xdr:cNvPr>
        <xdr:cNvPicPr>
          <a:picLocks noChangeAspect="1"/>
        </xdr:cNvPicPr>
      </xdr:nvPicPr>
      <xdr:blipFill>
        <a:blip xmlns:r="http://schemas.openxmlformats.org/officeDocument/2006/relationships" r:embed="rId1"/>
        <a:stretch>
          <a:fillRect/>
        </a:stretch>
      </xdr:blipFill>
      <xdr:spPr>
        <a:xfrm>
          <a:off x="45720" y="3619500"/>
          <a:ext cx="6713220" cy="480102"/>
        </a:xfrm>
        <a:prstGeom prst="rect">
          <a:avLst/>
        </a:prstGeom>
      </xdr:spPr>
    </xdr:pic>
    <xdr:clientData/>
  </xdr:twoCellAnchor>
  <xdr:twoCellAnchor editAs="oneCell">
    <xdr:from>
      <xdr:col>6</xdr:col>
      <xdr:colOff>467124</xdr:colOff>
      <xdr:row>26</xdr:row>
      <xdr:rowOff>126516</xdr:rowOff>
    </xdr:from>
    <xdr:to>
      <xdr:col>6</xdr:col>
      <xdr:colOff>708836</xdr:colOff>
      <xdr:row>27</xdr:row>
      <xdr:rowOff>185028</xdr:rowOff>
    </xdr:to>
    <xdr:pic>
      <xdr:nvPicPr>
        <xdr:cNvPr id="7" name="Imagen 6">
          <a:extLst>
            <a:ext uri="{FF2B5EF4-FFF2-40B4-BE49-F238E27FC236}">
              <a16:creationId xmlns:a16="http://schemas.microsoft.com/office/drawing/2014/main" id="{04118A9F-BD44-60EF-64F5-5E64DE94816A}"/>
            </a:ext>
          </a:extLst>
        </xdr:cNvPr>
        <xdr:cNvPicPr>
          <a:picLocks noChangeAspect="1"/>
        </xdr:cNvPicPr>
      </xdr:nvPicPr>
      <xdr:blipFill>
        <a:blip xmlns:r="http://schemas.openxmlformats.org/officeDocument/2006/relationships" r:embed="rId2"/>
        <a:stretch>
          <a:fillRect/>
        </a:stretch>
      </xdr:blipFill>
      <xdr:spPr>
        <a:xfrm>
          <a:off x="6793496" y="5557981"/>
          <a:ext cx="241712" cy="244582"/>
        </a:xfrm>
        <a:prstGeom prst="rect">
          <a:avLst/>
        </a:prstGeom>
      </xdr:spPr>
    </xdr:pic>
    <xdr:clientData/>
  </xdr:twoCellAnchor>
  <xdr:twoCellAnchor editAs="oneCell">
    <xdr:from>
      <xdr:col>0</xdr:col>
      <xdr:colOff>0</xdr:colOff>
      <xdr:row>0</xdr:row>
      <xdr:rowOff>0</xdr:rowOff>
    </xdr:from>
    <xdr:to>
      <xdr:col>7</xdr:col>
      <xdr:colOff>657447</xdr:colOff>
      <xdr:row>0</xdr:row>
      <xdr:rowOff>1173192</xdr:rowOff>
    </xdr:to>
    <xdr:pic>
      <xdr:nvPicPr>
        <xdr:cNvPr id="2" name="Imagen 1">
          <a:extLst>
            <a:ext uri="{FF2B5EF4-FFF2-40B4-BE49-F238E27FC236}">
              <a16:creationId xmlns:a16="http://schemas.microsoft.com/office/drawing/2014/main" id="{181F07C5-5B16-47A2-8AB9-285FBD0D2FA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twoCellAnchor editAs="oneCell">
    <xdr:from>
      <xdr:col>0</xdr:col>
      <xdr:colOff>168349</xdr:colOff>
      <xdr:row>28</xdr:row>
      <xdr:rowOff>159488</xdr:rowOff>
    </xdr:from>
    <xdr:to>
      <xdr:col>1</xdr:col>
      <xdr:colOff>372140</xdr:colOff>
      <xdr:row>41</xdr:row>
      <xdr:rowOff>114623</xdr:rowOff>
    </xdr:to>
    <xdr:pic>
      <xdr:nvPicPr>
        <xdr:cNvPr id="3" name="Imagen 2">
          <a:extLst>
            <a:ext uri="{FF2B5EF4-FFF2-40B4-BE49-F238E27FC236}">
              <a16:creationId xmlns:a16="http://schemas.microsoft.com/office/drawing/2014/main" id="{2EEAD8C6-FC30-F85F-183F-08DFBB3B9E3A}"/>
            </a:ext>
          </a:extLst>
        </xdr:cNvPr>
        <xdr:cNvPicPr>
          <a:picLocks noChangeAspect="1"/>
        </xdr:cNvPicPr>
      </xdr:nvPicPr>
      <xdr:blipFill>
        <a:blip xmlns:r="http://schemas.openxmlformats.org/officeDocument/2006/relationships" r:embed="rId4"/>
        <a:stretch>
          <a:fillRect/>
        </a:stretch>
      </xdr:blipFill>
      <xdr:spPr>
        <a:xfrm>
          <a:off x="168349" y="6140302"/>
          <a:ext cx="2587256" cy="2347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472440</xdr:colOff>
      <xdr:row>0</xdr:row>
      <xdr:rowOff>1173192</xdr:rowOff>
    </xdr:to>
    <xdr:pic>
      <xdr:nvPicPr>
        <xdr:cNvPr id="3" name="Imagen 2">
          <a:extLst>
            <a:ext uri="{FF2B5EF4-FFF2-40B4-BE49-F238E27FC236}">
              <a16:creationId xmlns:a16="http://schemas.microsoft.com/office/drawing/2014/main" id="{F4C21516-DE01-3C37-858D-0AE19FBF5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556260</xdr:colOff>
      <xdr:row>0</xdr:row>
      <xdr:rowOff>1173192</xdr:rowOff>
    </xdr:to>
    <xdr:pic>
      <xdr:nvPicPr>
        <xdr:cNvPr id="2" name="Imagen 1">
          <a:extLst>
            <a:ext uri="{FF2B5EF4-FFF2-40B4-BE49-F238E27FC236}">
              <a16:creationId xmlns:a16="http://schemas.microsoft.com/office/drawing/2014/main" id="{FCCD55EF-44E2-4891-9ED4-CB10978056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251460</xdr:colOff>
      <xdr:row>0</xdr:row>
      <xdr:rowOff>1173192</xdr:rowOff>
    </xdr:to>
    <xdr:pic>
      <xdr:nvPicPr>
        <xdr:cNvPr id="3" name="Imagen 2">
          <a:extLst>
            <a:ext uri="{FF2B5EF4-FFF2-40B4-BE49-F238E27FC236}">
              <a16:creationId xmlns:a16="http://schemas.microsoft.com/office/drawing/2014/main" id="{C8E2FEF3-5F59-6E40-ACC0-E54C552FE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131769</xdr:colOff>
      <xdr:row>20</xdr:row>
      <xdr:rowOff>139392</xdr:rowOff>
    </xdr:from>
    <xdr:to>
      <xdr:col>13</xdr:col>
      <xdr:colOff>1319560</xdr:colOff>
      <xdr:row>37</xdr:row>
      <xdr:rowOff>139390</xdr:rowOff>
    </xdr:to>
    <xdr:graphicFrame macro="">
      <xdr:nvGraphicFramePr>
        <xdr:cNvPr id="2" name="Gráfico 1">
          <a:extLst>
            <a:ext uri="{FF2B5EF4-FFF2-40B4-BE49-F238E27FC236}">
              <a16:creationId xmlns:a16="http://schemas.microsoft.com/office/drawing/2014/main" id="{0103D408-2279-E740-F182-385B90D0C7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157976</xdr:colOff>
      <xdr:row>1</xdr:row>
      <xdr:rowOff>1049887</xdr:rowOff>
    </xdr:from>
    <xdr:to>
      <xdr:col>13</xdr:col>
      <xdr:colOff>1273097</xdr:colOff>
      <xdr:row>18</xdr:row>
      <xdr:rowOff>0</xdr:rowOff>
    </xdr:to>
    <xdr:graphicFrame macro="">
      <xdr:nvGraphicFramePr>
        <xdr:cNvPr id="4" name="Gráfico 3">
          <a:extLst>
            <a:ext uri="{FF2B5EF4-FFF2-40B4-BE49-F238E27FC236}">
              <a16:creationId xmlns:a16="http://schemas.microsoft.com/office/drawing/2014/main" id="{2EE44C6E-1F93-4FDC-3FE9-1C4F4D06CE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1053134</xdr:colOff>
      <xdr:row>0</xdr:row>
      <xdr:rowOff>1173192</xdr:rowOff>
    </xdr:to>
    <xdr:pic>
      <xdr:nvPicPr>
        <xdr:cNvPr id="3" name="Imagen 2">
          <a:extLst>
            <a:ext uri="{FF2B5EF4-FFF2-40B4-BE49-F238E27FC236}">
              <a16:creationId xmlns:a16="http://schemas.microsoft.com/office/drawing/2014/main" id="{DBA4E7EC-BE24-4CD9-BEA8-54028F34080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80252</xdr:colOff>
      <xdr:row>3</xdr:row>
      <xdr:rowOff>863568</xdr:rowOff>
    </xdr:from>
    <xdr:to>
      <xdr:col>1</xdr:col>
      <xdr:colOff>171692</xdr:colOff>
      <xdr:row>7</xdr:row>
      <xdr:rowOff>163974</xdr:rowOff>
    </xdr:to>
    <mc:AlternateContent xmlns:mc="http://schemas.openxmlformats.org/markup-compatibility/2006" xmlns:sle15="http://schemas.microsoft.com/office/drawing/2012/slicer">
      <mc:Choice Requires="sle15">
        <xdr:graphicFrame macro="">
          <xdr:nvGraphicFramePr>
            <xdr:cNvPr id="2" name="Country Agency 1">
              <a:extLst>
                <a:ext uri="{FF2B5EF4-FFF2-40B4-BE49-F238E27FC236}">
                  <a16:creationId xmlns:a16="http://schemas.microsoft.com/office/drawing/2014/main" id="{99F54256-8E58-65AE-61FC-AA5959D9CFDC}"/>
                </a:ext>
              </a:extLst>
            </xdr:cNvPr>
            <xdr:cNvGraphicFramePr/>
          </xdr:nvGraphicFramePr>
          <xdr:xfrm>
            <a:off x="0" y="0"/>
            <a:ext cx="0" cy="0"/>
          </xdr:xfrm>
          <a:graphic>
            <a:graphicData uri="http://schemas.microsoft.com/office/drawing/2010/slicer">
              <sle:slicer xmlns:sle="http://schemas.microsoft.com/office/drawing/2010/slicer" name="Country Agency 1"/>
            </a:graphicData>
          </a:graphic>
        </xdr:graphicFrame>
      </mc:Choice>
      <mc:Fallback xmlns="">
        <xdr:sp macro="" textlink="">
          <xdr:nvSpPr>
            <xdr:cNvPr id="0" name=""/>
            <xdr:cNvSpPr>
              <a:spLocks noTextEdit="1"/>
            </xdr:cNvSpPr>
          </xdr:nvSpPr>
          <xdr:spPr>
            <a:xfrm>
              <a:off x="80252" y="2486180"/>
              <a:ext cx="1830593" cy="2545629"/>
            </a:xfrm>
            <a:prstGeom prst="rect">
              <a:avLst/>
            </a:prstGeom>
            <a:solidFill>
              <a:prstClr val="white"/>
            </a:solidFill>
            <a:ln w="1">
              <a:solidFill>
                <a:prstClr val="green"/>
              </a:solidFill>
            </a:ln>
          </xdr:spPr>
          <xdr:txBody>
            <a:bodyPr vertOverflow="clip" horzOverflow="clip"/>
            <a:lstStyle/>
            <a:p>
              <a:r>
                <a:rPr lang="es-CL"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xdr:col>
      <xdr:colOff>389585</xdr:colOff>
      <xdr:row>3</xdr:row>
      <xdr:rowOff>839165</xdr:rowOff>
    </xdr:from>
    <xdr:to>
      <xdr:col>1</xdr:col>
      <xdr:colOff>2218385</xdr:colOff>
      <xdr:row>7</xdr:row>
      <xdr:rowOff>169207</xdr:rowOff>
    </xdr:to>
    <mc:AlternateContent xmlns:mc="http://schemas.openxmlformats.org/markup-compatibility/2006" xmlns:sle15="http://schemas.microsoft.com/office/drawing/2012/slicer">
      <mc:Choice Requires="sle15">
        <xdr:graphicFrame macro="">
          <xdr:nvGraphicFramePr>
            <xdr:cNvPr id="3" name="Entrant / Idea Creation + Country 2">
              <a:extLst>
                <a:ext uri="{FF2B5EF4-FFF2-40B4-BE49-F238E27FC236}">
                  <a16:creationId xmlns:a16="http://schemas.microsoft.com/office/drawing/2014/main" id="{0A37301B-1C09-D553-239D-5B8ECB9F2FB1}"/>
                </a:ext>
              </a:extLst>
            </xdr:cNvPr>
            <xdr:cNvGraphicFramePr/>
          </xdr:nvGraphicFramePr>
          <xdr:xfrm>
            <a:off x="0" y="0"/>
            <a:ext cx="0" cy="0"/>
          </xdr:xfrm>
          <a:graphic>
            <a:graphicData uri="http://schemas.microsoft.com/office/drawing/2010/slicer">
              <sle:slicer xmlns:sle="http://schemas.microsoft.com/office/drawing/2010/slicer" name="Entrant / Idea Creation + Country 2"/>
            </a:graphicData>
          </a:graphic>
        </xdr:graphicFrame>
      </mc:Choice>
      <mc:Fallback xmlns="">
        <xdr:sp macro="" textlink="">
          <xdr:nvSpPr>
            <xdr:cNvPr id="0" name=""/>
            <xdr:cNvSpPr>
              <a:spLocks noTextEdit="1"/>
            </xdr:cNvSpPr>
          </xdr:nvSpPr>
          <xdr:spPr>
            <a:xfrm>
              <a:off x="2128738" y="2461777"/>
              <a:ext cx="1828800" cy="2575265"/>
            </a:xfrm>
            <a:prstGeom prst="rect">
              <a:avLst/>
            </a:prstGeom>
            <a:solidFill>
              <a:prstClr val="white"/>
            </a:solidFill>
            <a:ln w="1">
              <a:solidFill>
                <a:prstClr val="green"/>
              </a:solidFill>
            </a:ln>
          </xdr:spPr>
          <xdr:txBody>
            <a:bodyPr vertOverflow="clip" horzOverflow="clip"/>
            <a:lstStyle/>
            <a:p>
              <a:r>
                <a:rPr lang="es-CL"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2</xdr:col>
      <xdr:colOff>48228</xdr:colOff>
      <xdr:row>2</xdr:row>
      <xdr:rowOff>0</xdr:rowOff>
    </xdr:from>
    <xdr:to>
      <xdr:col>20</xdr:col>
      <xdr:colOff>7620</xdr:colOff>
      <xdr:row>9</xdr:row>
      <xdr:rowOff>106680</xdr:rowOff>
    </xdr:to>
    <xdr:graphicFrame macro="">
      <xdr:nvGraphicFramePr>
        <xdr:cNvPr id="4" name="Gráfico 3">
          <a:extLst>
            <a:ext uri="{FF2B5EF4-FFF2-40B4-BE49-F238E27FC236}">
              <a16:creationId xmlns:a16="http://schemas.microsoft.com/office/drawing/2014/main" id="{864BEF1C-0783-2152-A98A-A28B0E671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154329</xdr:colOff>
      <xdr:row>3</xdr:row>
      <xdr:rowOff>0</xdr:rowOff>
    </xdr:from>
    <xdr:to>
      <xdr:col>0</xdr:col>
      <xdr:colOff>1630101</xdr:colOff>
      <xdr:row>3</xdr:row>
      <xdr:rowOff>556846</xdr:rowOff>
    </xdr:to>
    <xdr:sp macro="" textlink="">
      <xdr:nvSpPr>
        <xdr:cNvPr id="7" name="Rectángulo: esquinas redondeadas 6">
          <a:extLst>
            <a:ext uri="{FF2B5EF4-FFF2-40B4-BE49-F238E27FC236}">
              <a16:creationId xmlns:a16="http://schemas.microsoft.com/office/drawing/2014/main" id="{E0E71973-5BEA-4085-8D6F-B9B2266397EB}"/>
            </a:ext>
          </a:extLst>
        </xdr:cNvPr>
        <xdr:cNvSpPr/>
      </xdr:nvSpPr>
      <xdr:spPr>
        <a:xfrm>
          <a:off x="154329" y="2044861"/>
          <a:ext cx="1475772" cy="556846"/>
        </a:xfrm>
        <a:prstGeom prst="roundRect">
          <a:avLst/>
        </a:prstGeom>
        <a:solidFill>
          <a:schemeClr val="tx2">
            <a:lumMod val="90000"/>
            <a:lumOff val="10000"/>
          </a:schemeClr>
        </a:solidFill>
        <a:ln>
          <a:noFill/>
        </a:ln>
        <a:effectLst/>
        <a:scene3d>
          <a:camera prst="orthographicFront">
            <a:rot lat="0" lon="0" rev="0"/>
          </a:camera>
          <a:lightRig rig="contrasting" dir="t">
            <a:rot lat="0" lon="0" rev="7800000"/>
          </a:lightRig>
        </a:scene3d>
        <a:sp3d>
          <a:bevelT w="139700" h="1397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 lastClr="FFFFFF"/>
              </a:solidFill>
              <a:effectLst/>
              <a:uLnTx/>
              <a:uFillTx/>
              <a:latin typeface="Aptos Narrow" panose="02110004020202020204"/>
              <a:ea typeface="+mn-ea"/>
              <a:cs typeface="+mn-cs"/>
            </a:rPr>
            <a:t>SELECCIONAR UN PAÍS</a:t>
          </a:r>
        </a:p>
      </xdr:txBody>
    </xdr:sp>
    <xdr:clientData/>
  </xdr:twoCellAnchor>
  <xdr:twoCellAnchor editAs="oneCell">
    <xdr:from>
      <xdr:col>0</xdr:col>
      <xdr:colOff>677341</xdr:colOff>
      <xdr:row>3</xdr:row>
      <xdr:rowOff>538050</xdr:rowOff>
    </xdr:from>
    <xdr:to>
      <xdr:col>0</xdr:col>
      <xdr:colOff>1152125</xdr:colOff>
      <xdr:row>3</xdr:row>
      <xdr:rowOff>770817</xdr:rowOff>
    </xdr:to>
    <xdr:pic>
      <xdr:nvPicPr>
        <xdr:cNvPr id="8" name="Gráfico 7" descr="Flecha abajo con relleno sólido">
          <a:extLst>
            <a:ext uri="{FF2B5EF4-FFF2-40B4-BE49-F238E27FC236}">
              <a16:creationId xmlns:a16="http://schemas.microsoft.com/office/drawing/2014/main" id="{47851899-6F9A-42FC-B7A3-20503D1CFC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77341" y="2582911"/>
          <a:ext cx="474784" cy="232767"/>
        </a:xfrm>
        <a:prstGeom prst="rect">
          <a:avLst/>
        </a:prstGeom>
      </xdr:spPr>
    </xdr:pic>
    <xdr:clientData/>
  </xdr:twoCellAnchor>
  <xdr:twoCellAnchor>
    <xdr:from>
      <xdr:col>1</xdr:col>
      <xdr:colOff>530506</xdr:colOff>
      <xdr:row>3</xdr:row>
      <xdr:rowOff>9646</xdr:rowOff>
    </xdr:from>
    <xdr:to>
      <xdr:col>1</xdr:col>
      <xdr:colOff>1937275</xdr:colOff>
      <xdr:row>3</xdr:row>
      <xdr:rowOff>566492</xdr:rowOff>
    </xdr:to>
    <xdr:sp macro="" textlink="">
      <xdr:nvSpPr>
        <xdr:cNvPr id="9" name="Rectángulo: esquinas redondeadas 8">
          <a:extLst>
            <a:ext uri="{FF2B5EF4-FFF2-40B4-BE49-F238E27FC236}">
              <a16:creationId xmlns:a16="http://schemas.microsoft.com/office/drawing/2014/main" id="{4D03EC47-40F5-41BD-B4B4-1AA8D16DD941}"/>
            </a:ext>
          </a:extLst>
        </xdr:cNvPr>
        <xdr:cNvSpPr/>
      </xdr:nvSpPr>
      <xdr:spPr>
        <a:xfrm>
          <a:off x="2266709" y="2054507"/>
          <a:ext cx="1406769" cy="556846"/>
        </a:xfrm>
        <a:prstGeom prst="roundRect">
          <a:avLst/>
        </a:prstGeom>
        <a:solidFill>
          <a:schemeClr val="tx2">
            <a:lumMod val="90000"/>
            <a:lumOff val="10000"/>
          </a:schemeClr>
        </a:solidFill>
        <a:ln>
          <a:noFill/>
        </a:ln>
        <a:effectLst/>
        <a:scene3d>
          <a:camera prst="orthographicFront">
            <a:rot lat="0" lon="0" rev="0"/>
          </a:camera>
          <a:lightRig rig="contrasting" dir="t">
            <a:rot lat="0" lon="0" rev="7800000"/>
          </a:lightRig>
        </a:scene3d>
        <a:sp3d>
          <a:bevelT w="139700" h="1397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 lastClr="FFFFFF"/>
              </a:solidFill>
              <a:effectLst/>
              <a:uLnTx/>
              <a:uFillTx/>
              <a:latin typeface="Aptos Narrow" panose="02110004020202020204"/>
              <a:ea typeface="+mn-ea"/>
              <a:cs typeface="+mn-cs"/>
            </a:rPr>
            <a:t>SELECCIONAR UNA AGENCIA</a:t>
          </a:r>
        </a:p>
      </xdr:txBody>
    </xdr:sp>
    <xdr:clientData/>
  </xdr:twoCellAnchor>
  <xdr:twoCellAnchor editAs="oneCell">
    <xdr:from>
      <xdr:col>1</xdr:col>
      <xdr:colOff>1025448</xdr:colOff>
      <xdr:row>3</xdr:row>
      <xdr:rowOff>567359</xdr:rowOff>
    </xdr:from>
    <xdr:to>
      <xdr:col>1</xdr:col>
      <xdr:colOff>1500232</xdr:colOff>
      <xdr:row>3</xdr:row>
      <xdr:rowOff>794005</xdr:rowOff>
    </xdr:to>
    <xdr:pic>
      <xdr:nvPicPr>
        <xdr:cNvPr id="10" name="Gráfico 9" descr="Flecha abajo con relleno sólido">
          <a:extLst>
            <a:ext uri="{FF2B5EF4-FFF2-40B4-BE49-F238E27FC236}">
              <a16:creationId xmlns:a16="http://schemas.microsoft.com/office/drawing/2014/main" id="{945BE355-2F66-4E06-910C-9EDE6FD0F27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1651" y="2612220"/>
          <a:ext cx="474784" cy="226646"/>
        </a:xfrm>
        <a:prstGeom prst="rect">
          <a:avLst/>
        </a:prstGeom>
      </xdr:spPr>
    </xdr:pic>
    <xdr:clientData/>
  </xdr:twoCellAnchor>
  <xdr:twoCellAnchor editAs="oneCell">
    <xdr:from>
      <xdr:col>0</xdr:col>
      <xdr:colOff>0</xdr:colOff>
      <xdr:row>0</xdr:row>
      <xdr:rowOff>0</xdr:rowOff>
    </xdr:from>
    <xdr:to>
      <xdr:col>5</xdr:col>
      <xdr:colOff>441767</xdr:colOff>
      <xdr:row>0</xdr:row>
      <xdr:rowOff>1173192</xdr:rowOff>
    </xdr:to>
    <xdr:pic>
      <xdr:nvPicPr>
        <xdr:cNvPr id="5" name="Imagen 4">
          <a:extLst>
            <a:ext uri="{FF2B5EF4-FFF2-40B4-BE49-F238E27FC236}">
              <a16:creationId xmlns:a16="http://schemas.microsoft.com/office/drawing/2014/main" id="{0F721300-0FC2-41D2-8960-961A101B6F0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895350</xdr:colOff>
      <xdr:row>0</xdr:row>
      <xdr:rowOff>1173192</xdr:rowOff>
    </xdr:to>
    <xdr:pic>
      <xdr:nvPicPr>
        <xdr:cNvPr id="2" name="Imagen 1">
          <a:extLst>
            <a:ext uri="{FF2B5EF4-FFF2-40B4-BE49-F238E27FC236}">
              <a16:creationId xmlns:a16="http://schemas.microsoft.com/office/drawing/2014/main" id="{A8D11292-03A6-4AFA-AB09-D93530EF03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1309511</xdr:colOff>
      <xdr:row>0</xdr:row>
      <xdr:rowOff>1173192</xdr:rowOff>
    </xdr:to>
    <xdr:pic>
      <xdr:nvPicPr>
        <xdr:cNvPr id="2" name="Imagen 1">
          <a:extLst>
            <a:ext uri="{FF2B5EF4-FFF2-40B4-BE49-F238E27FC236}">
              <a16:creationId xmlns:a16="http://schemas.microsoft.com/office/drawing/2014/main" id="{0F7D1580-405E-429B-9553-59571B2CB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660400</xdr:colOff>
      <xdr:row>0</xdr:row>
      <xdr:rowOff>1173192</xdr:rowOff>
    </xdr:to>
    <xdr:pic>
      <xdr:nvPicPr>
        <xdr:cNvPr id="2" name="Imagen 1">
          <a:extLst>
            <a:ext uri="{FF2B5EF4-FFF2-40B4-BE49-F238E27FC236}">
              <a16:creationId xmlns:a16="http://schemas.microsoft.com/office/drawing/2014/main" id="{52810F8F-426A-44B4-92A8-A645E42EC0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105363</xdr:colOff>
      <xdr:row>0</xdr:row>
      <xdr:rowOff>1173192</xdr:rowOff>
    </xdr:to>
    <xdr:pic>
      <xdr:nvPicPr>
        <xdr:cNvPr id="2" name="Imagen 1">
          <a:extLst>
            <a:ext uri="{FF2B5EF4-FFF2-40B4-BE49-F238E27FC236}">
              <a16:creationId xmlns:a16="http://schemas.microsoft.com/office/drawing/2014/main" id="{56683F6D-B26A-4CE5-98CC-9EC20DBE28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https://d.docs.live.net/d78b449aa59fddc8/Escritorio/GRAN%20SLAM/TABLA%20DIN%203%20MEJ%20AGENCIAS.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ni Figue" refreshedDate="45596.620509375003" createdVersion="8" refreshedVersion="8" minRefreshableVersion="3" recordCount="579" xr:uid="{CC351944-1633-4232-8692-A6C85179D853}">
  <cacheSource type="worksheet">
    <worksheetSource ref="A4:C583" sheet="TOTAL AGENCIAS"/>
  </cacheSource>
  <cacheFields count="3">
    <cacheField name="Country Agency" numFmtId="0">
      <sharedItems containsBlank="1" count="44">
        <s v="ARGENTINA"/>
        <m/>
        <s v="BOLIVIA"/>
        <s v="BRASIL"/>
        <s v="CHILE"/>
        <s v="COLOMBIA"/>
        <s v="COSTA RICA"/>
        <s v="ECUADOR"/>
        <s v="EL SALVADOR"/>
        <s v="ESPAÑA"/>
        <s v="ESTADOS UNIDOS"/>
        <s v="GUATEMALA"/>
        <s v="HONDURAS"/>
        <s v="MÉXICO"/>
        <s v="NICARAGUA"/>
        <s v="PANAMÁ"/>
        <s v="PARAGUAY"/>
        <s v="PERÚ"/>
        <s v="PORTUGAL"/>
        <s v="PUERTO RICO"/>
        <s v="REPÚBLICA DOMINICANA"/>
        <s v="URUGUAY"/>
        <s v="VENEZUELA"/>
        <s v="Total ARGENTINA" u="1"/>
        <s v="Total BOLIVIA" u="1"/>
        <s v="Total BRASIL" u="1"/>
        <s v="Total CHILE" u="1"/>
        <s v="Total COLOMBIA" u="1"/>
        <s v="Total COSTA RICA" u="1"/>
        <s v="Total ECUADOR" u="1"/>
        <s v="Total EL SALVADOR" u="1"/>
        <s v="Total ESPAÑA" u="1"/>
        <s v="Total ESTADOS UNIDOS" u="1"/>
        <s v="Total GUATEMALA" u="1"/>
        <s v="Total HONDURAS" u="1"/>
        <s v="Total MÉXICO" u="1"/>
        <s v="Total NICARAGUA" u="1"/>
        <s v="Total PANAMÁ" u="1"/>
        <s v="Total PARAGUAY" u="1"/>
        <s v="Total PERÚ" u="1"/>
        <s v="Total PORTUGAL" u="1"/>
        <s v="Total PUERTO RICO" u="1"/>
        <s v="Total REPÚBLICA DOMINICANA" u="1"/>
        <s v="Total URUGUAY" u="1"/>
      </sharedItems>
    </cacheField>
    <cacheField name="Entrant / Idea Creation + Country" numFmtId="0">
      <sharedItems containsBlank="1" count="553">
        <s v="25 WATTS "/>
        <s v="AGENCIA GEN "/>
        <s v="AGENCIA NRO 3"/>
        <s v="ARGENTINACINE"/>
        <s v="BAMBA MUSIC"/>
        <s v="BB AGENCIA "/>
        <s v="BBDO ARGENTINA"/>
        <s v="BITT ARGENTINA"/>
        <s v="BO PROJECT "/>
        <s v="BRANDSTORE "/>
        <s v="BRIEF BANG "/>
        <s v="BUPPA COMUNICACIÓN "/>
        <s v="CINERGIA ESTUDIO CREATIVO "/>
        <s v="CIRCO AGENCIA "/>
        <s v="CLUB ATLÉTICO TALLERES "/>
        <s v="COMÚN ADV "/>
        <s v="CUATRO CORONAS "/>
        <s v="DAVID ARGENTINA"/>
        <s v="DENTSU CREATIVE ARGENTINA"/>
        <s v="DIGITAS BUENOS AIRES"/>
        <s v="DON BUENOS AIRES "/>
        <s v="DRAFTLINE BUE"/>
        <s v="ENERO COMUNICACIÓN "/>
        <s v="ESTUDIO MALAQUITA "/>
        <s v="FUEGO LATAM "/>
        <s v="GLOSS"/>
        <s v="GREY ARGENTINA"/>
        <s v="GREY ARGENTINA / IMAGINE ENTERTAINMENT"/>
        <s v="GUT BUENOS AIRES"/>
        <s v="GUT BUENOS AIRES / LANZALLAMAS"/>
        <s v="HELLOBRAND "/>
        <s v="HOY BY HAVAS"/>
        <s v="HUINCA CINE"/>
        <s v="ICONOCLAST"/>
        <s v="ISLA REPÚBLICA ARGENTINA"/>
        <s v="LA CASA DE AL LADO"/>
        <s v="LA COMUNIDAD"/>
        <s v="LA DOBLE"/>
        <s v="LA NIÑA "/>
        <s v="LANDIA"/>
        <s v="LANZALLAMAS"/>
        <s v="LAUGH "/>
        <s v="LEAL STUDIO "/>
        <s v="LIEBRE"/>
        <s v="MADE IN CÓRDOBA "/>
        <s v="MAMA HUNGARA"/>
        <s v="MANTRA AUDIO CREATIVO "/>
        <s v="MARURI ARGENTINA"/>
        <s v="MEDIA MONKS"/>
        <s v="MEDIA MONKS ARGENTINA"/>
        <s v="MERCADO MCCANN"/>
        <s v="MERCI ADVERTISING "/>
        <s v="MILENIUMGROUP "/>
        <s v="MUTATO BUENOS AIRES"/>
        <s v="NIÑA"/>
        <s v="OGILVY &amp; MATHER"/>
        <s v="OGILVY ARGENTINA"/>
        <s v="PALM ERA / DKT "/>
        <s v="PAPAMUSIC"/>
        <s v="PASTA BUENOS AIRES "/>
        <s v="POSTER"/>
        <s v="POZZISTUDIO "/>
        <s v="PRIMO"/>
        <s v="PUBLICIS ARGENTINA"/>
        <s v="REBOLUCION"/>
        <s v="SAMY ROAD"/>
        <s v="SLAP GLOBAL"/>
        <s v="SPRINGTIME"/>
        <s v="SUPER"/>
        <s v="THE JUJU"/>
        <s v="TOMATES CREATIVOS "/>
        <s v="VENDAVAL"/>
        <s v="VML ARGENTINA"/>
        <s v="VOLTAGE BUENOS AIRES"/>
        <s v="WUNDERMAN THOMPSON"/>
        <s v="YANTA AGENCIA "/>
        <m/>
        <s v="1947"/>
        <s v="ATHOS "/>
        <s v="CONNAXIS "/>
        <s v="ROCK AND ROLL"/>
        <s v="TOURETTE AGENCY "/>
        <s v="404"/>
        <s v="ACADEMICOS DO SALGUEIRO"/>
        <s v="AFRICA CREATIVE DDB"/>
        <s v="AGÊNCIA LVL "/>
        <s v="ALMAPBBDO"/>
        <s v="ARTPLAN"/>
        <s v="CP+B BRASIL"/>
        <s v="DAVID BRASIL"/>
        <s v="DM9"/>
        <s v="D'OM SOLUÇÕES IMPROVÁVEIS"/>
        <s v="DRUID CREATIVE GAMING"/>
        <s v="ENREDO BRANDING "/>
        <s v="FCB BRASIL"/>
        <s v="GALERIA"/>
        <s v="GINGA"/>
        <s v="GIUSTI CREATIVE PR"/>
        <s v="GREY BRASIL"/>
        <s v="GUT BRASIL"/>
        <s v="HAVAS BRASIL"/>
        <s v="HNK LAB WPP"/>
        <s v="ISLA REPÚBLICA BRASIL"/>
        <s v="JOTACOM"/>
        <s v="LE PUB BRASIL"/>
        <s v="LEO BURNETT TAILOR MADE BRAZIL"/>
        <s v="LEPUB"/>
        <s v="LEW'LARA\TBWA"/>
        <s v="MADE BRASIL"/>
        <s v="MARURI BRASIL"/>
        <s v="MEZA/1618 "/>
        <s v="MIRUM AGENCY BRAZIL"/>
        <s v="MRM BRASIL"/>
        <s v="OGILVY BRASIL"/>
        <s v="PINTEREST"/>
        <s v="PR BRASIL"/>
        <s v="PUBLICIS BRASIL"/>
        <s v="R/GA"/>
        <s v="SOKO"/>
        <s v="SUNO UNITED CREATORS"/>
        <s v="THE YOUTH BRASIL"/>
        <s v="TRES PONTO ZERO + GO BLOCKCHAIN"/>
        <s v="VML BRASIL"/>
        <s v="WE"/>
        <s v="WIEDEN+KENNEDY BRASIL"/>
        <s v="WMCCANN"/>
        <s v="WUNDERMAN THOMPSON BRASIL"/>
        <s v="BENDITA CARPETA"/>
        <s v="BRAND EXPERIENCE &amp; ACTIVATION CHILE"/>
        <s v="DIGITAS CHILE"/>
        <s v="ENTRAVISIÓN"/>
        <s v="INBRAX"/>
        <s v="INITIATIVE"/>
        <s v="LA FAMILIA"/>
        <s v="MOOV"/>
        <s v="PEDRO, JUAN &amp;_x000a_DIEGO"/>
        <s v="ROMPECABEZA CHILE"/>
        <s v="VOLKSWAGEN CHILE"/>
        <s v="BANCOLOMBIA"/>
        <s v="BBDO COLOMBIA"/>
        <s v="BRAND EXPERIENCE &amp; ACTIVATION COLOMBIA"/>
        <s v="BUENTIPO ANCHOR "/>
        <s v="DAVID COLOMBIA"/>
        <s v="DIGITARIANOS "/>
        <s v="DIRTY KITCHEN"/>
        <s v="DO MARKETING DIGITAL SAS"/>
        <s v="EL BANDO CREATIVO "/>
        <s v="EL TALLER DEL SABUESO "/>
        <s v="GOLDFISH INFLUENCER MARKETING"/>
        <s v="KYMERA STUDIOS "/>
        <s v="LA NANAFILMS "/>
        <s v="LEO BURNETT COLOMBIA"/>
        <s v="MCCANN WORLDGROUP COLOMBIA"/>
        <s v="MULLENLOWE GROUP COLOMBIA"/>
        <s v="OGILVY COLOMBIA"/>
        <s v="PODWAY PODCAST NETWORK"/>
        <s v="PUBLICITV "/>
        <s v="RESISTENCIA ESTUDIO "/>
        <s v="SANCHO "/>
        <s v="STARCOM COLOMBIA"/>
        <s v="TRINEO TV "/>
        <s v="VML COLOMBIA"/>
        <s v="WUNDERMAN THOMPSON COLOMBIA"/>
        <s v="BRANDY COSTA RICA"/>
        <s v="BUZZ "/>
        <s v="EL TAIER DDB CENTRO TRIBAL WW COSTA RICA"/>
        <s v="GARNIER BBDO"/>
        <s v="HAVAS COSTA RICA"/>
        <s v="INTERACTION"/>
        <s v="JOTABEQU GREY"/>
        <s v="JOYSTICK, FIFCO "/>
        <s v="MCCANN SAN JOSÉ"/>
        <s v="ORSON COSTA RICA"/>
        <s v="PHD"/>
        <s v="PUBLIMARK MULLEN LOWE COSTA RICA"/>
        <s v="SHIFT PORTER NOVELLI"/>
        <s v="WUNDERMAN THOMPSON COSTA RICA"/>
        <s v="AGENCIA GOD "/>
        <s v="ARIADNA COMMUNICATIONS GROUP"/>
        <s v="BOMBAI ECUADOR"/>
        <s v="CENTRAL "/>
        <s v="CONDUCTORAS GOGIRL S.A.S"/>
        <s v="DRAFTLINE"/>
        <s v="GOD"/>
        <s v="INHAUS ESTUDIO CREATIVO"/>
        <s v="LÉTTERA "/>
        <s v="LEVECTOR"/>
        <s v="MARURI ECUADOR"/>
        <s v="MISIVA"/>
        <s v="MULLENLOWE DELTA ECUADOR"/>
        <s v="PAPER"/>
        <s v="PARADAIS DDB"/>
        <s v="PUBLIFYER ECUADOR"/>
        <s v="RAM"/>
        <s v="SANTUARIO NAPKIN"/>
        <s v="THE PUB SCHOOL"/>
        <s v="UNIVERSIDAD CASA GRANDE"/>
        <s v="VOLKSWAGEN ECUADOR"/>
        <s v="WMG"/>
        <s v="OGILVY EL SALVADOR"/>
        <s v="PUBLICIDAD COMERCIAL MULLENLOWE EL SALVADOR"/>
        <s v="&amp;ROSÀS"/>
        <s v="22GRADOS "/>
        <s v="ACCENTURE SONG"/>
        <s v="ALICIA TREVIÑO, ESTEBAN ESPINILLA"/>
        <s v="ANNE GONZÁLEZ CONTÍN, CELIA CIUDAD"/>
        <s v="BLUR"/>
        <s v="BRAND EXPERIENCE &amp; ACTIVATION ESPAÑA"/>
        <s v="BTOB "/>
        <s v="BURNS"/>
        <s v="CARMEN PUCHE, VICTORIA ALENDA"/>
        <s v="CHEIL SPAIN"/>
        <s v="CHEIL WORLDWIDE"/>
        <s v="CHINA - PARTE DE LLYC"/>
        <s v="CYW"/>
        <s v="DAVID ESPAÑA"/>
        <s v="DDB ESPAÑA"/>
        <s v="DENTSU CREATIVE ESPAÑA"/>
        <s v="DOUBLEYOU"/>
        <s v="EDELMAN SPAIN"/>
        <s v="EL RUSO DE ROCKY"/>
        <s v="ERNEST"/>
        <s v="ESTÁ PASANDO"/>
        <s v="FUEGO CAMINA CONMIGO"/>
        <s v="HAVAS MEDIA"/>
        <s v="LA CASETA "/>
        <s v="LA DESPENSA"/>
        <s v="LADY BRAVA"/>
        <s v="LEE"/>
        <s v="LITTLE SPAIN"/>
        <s v="LLYC ESPAÑA"/>
        <s v="LOEWE"/>
        <s v="LOLA MULLENLOWE"/>
        <s v="MANIFIESTO"/>
        <s v="MAPFRE"/>
        <s v="MCCANN ESPAÑA"/>
        <s v="MCCANN WORLDGROUP SPAIN"/>
        <s v="METROPOLITANA"/>
        <s v="MONO MADRID"/>
        <s v="MRM ESPAÑA"/>
        <s v="MUY"/>
        <s v="OGILVY ESPAÑA"/>
        <s v="ORIOL VILLAR"/>
        <s v="PINGÜINO TORREBLANCA"/>
        <s v="PINK"/>
        <s v="PODIUM"/>
        <s v="PORTAVOZ "/>
        <s v="PS21"/>
        <s v="REAL CLUB CELTA"/>
        <s v="REVUELTA"/>
        <s v="SAL GORDA PRODUCTIONS"/>
        <s v="SHERPA"/>
        <s v="SRA. RUSHMORE"/>
        <s v="TBWA ESPAÑA"/>
        <s v="TELEFONICA BROADCAST SERVICES SL"/>
        <s v="THIS IS LIBRE"/>
        <s v="USE OF TECHNOLOGY"/>
        <s v="VCCP"/>
        <s v="VML ESPAÑA"/>
        <s v="VML HEALTH SPAIN"/>
        <s v="72ANDSUNNY"/>
        <s v="ADOLESCENT CONTENT"/>
        <s v="AKQA BLOOM"/>
        <s v="ALMA"/>
        <s v="APPLE"/>
        <s v="AREA 23"/>
        <s v="ARNOLD WORLDWIDE"/>
        <s v="ARTISTS EQUITY"/>
        <s v="AUDIO &amp; RADIO"/>
        <s v="BBDO ESTADOS UNIDOS"/>
        <s v="BEAUTIFULBEAST "/>
        <s v="BLACK BUDDHA MEDIA GROUP"/>
        <s v="BRAND EXPERIENCE &amp; ACTIVATION UNITED STATES"/>
        <s v="BRANDS&amp;PEOPLE UNITED STATES"/>
        <s v="CARTWRIGHT"/>
        <s v="CASANOVA/MCCANN"/>
        <s v="COMMUNE COMMUNICATION"/>
        <s v="CONILL ADVERTISING"/>
        <s v="CREATIVE X"/>
        <s v="DAVID ESTADOS UNIDOS"/>
        <s v="DELOITTE DIGITAL"/>
        <s v="DENTSU CREATIVE ESTADOS UNIDOS"/>
        <s v="DEUTSCH"/>
        <s v="DR. SQUATCH"/>
        <s v="DROGA5"/>
        <s v="E.L.F. COSMETICS"/>
        <s v="EDELMAN"/>
        <s v="ENERGY BBDO"/>
        <s v="ENTERTAINMENT"/>
        <s v="ESSENCEMEDIACOM"/>
        <s v="FCB ESTADOS UNIDOS"/>
        <s v="FILM CRAFT"/>
        <s v="FILM: CINEMA"/>
        <s v="GALLEGOS UNITED"/>
        <s v="GOOGLE"/>
        <s v="GSD&amp;M"/>
        <s v="GUT ESTADOS UNIDOS"/>
        <s v="HEARTS &amp; SCIENCE"/>
        <s v="HOOK"/>
        <s v="INDUSTRY CRAFT: ILLUSTRATION"/>
        <s v="INTEGRATED ESTADOS UNIDOS"/>
        <s v="IW GROUP"/>
        <s v="JACKSONVILLE JAGUARS / ASHER GRODMAN"/>
        <s v="JOHANNES LEONARDO"/>
        <s v="L&amp;C"/>
        <s v="LAFAYETTE AMERICAN"/>
        <s v="LEO BURNETT ESTADOS UNIDOS"/>
        <s v="LERMA/ "/>
        <s v="LOPEZ NEGRETE COMMUNCATIONS"/>
        <s v="LOPEZ NEGRETE COMMUNICATIONS "/>
        <s v="LOREAL USA"/>
        <s v="MCCANN ESADOS UNIDOS"/>
        <s v="MEL"/>
        <s v="MOCEAN"/>
        <s v="MOJO SUPERMARKET"/>
        <s v="MRM ESTADOS UNIDOS"/>
        <s v="MULLENLOWE ESTADOS UNIDOS"/>
        <s v="O POSITIVE"/>
        <s v="OGILVY ESTADOS UNIDOS"/>
        <s v="PR ESTADOS UNIDOS"/>
        <s v="QYOU MEDIA"/>
        <s v="REPUBLICA HAVAS"/>
        <s v="RETHINK"/>
        <s v="RPA"/>
        <s v="SAATCHI &amp; SAATCHI"/>
        <s v="SAWHORSE PRODUCTIONS"/>
        <s v="SMALL"/>
        <s v="SMUGGLER"/>
        <s v="SOCIAL &amp; INFLUENCER"/>
        <s v="SOMESUCH"/>
        <s v="SOULNET LLC"/>
        <s v="SPECIAL"/>
        <s v="SPOTIFY"/>
        <s v="STARCOM ESTADOS UNIDOS"/>
        <s v="TBWA ESTADOS UNIDOS"/>
        <s v="TEAM ONE"/>
        <s v="TEAM REMOTO"/>
        <s v="THE MARTIN AGENCY"/>
        <s v="THE YOUTH ESTADOS UNIDOS"/>
        <s v="TOMBRAS"/>
        <s v="TOOL"/>
        <s v="TRANSLATION"/>
        <s v="VML ESTADOS UNIDOS"/>
        <s v="WE BELIEVERS"/>
        <s v="WEBER SHANDWICK"/>
        <s v="WIEDEN+KENNEDY ESTADOS UNIDOS"/>
        <s v="YESSIAN"/>
        <s v="ZUBI ADVERTISING"/>
        <s v="4AM SAATCHI &amp; SAATCHI GUATEMALA"/>
        <s v="CASTILLO DE IF"/>
        <s v="DIGITAS GUATEMALA (PUBLICIS GROUPE)"/>
        <s v="EL TAIER DDB CENTRO GUATEMALA"/>
        <s v="FCB DOS PUNTOS CREA"/>
        <s v="GRAVITY BBDO GUATEMALA"/>
        <s v="MOSTRO AGENCY"/>
        <s v="OGILVY GUATEMALA"/>
        <s v="PUBLICIDAD COMERCIAL MULLEN LOWE GUATEMALA"/>
        <s v="TBWA/RIOT GUATEMALA"/>
        <s v="HAVAS EL CLAN HONDURAS"/>
        <s v="OGILVY HONDURAS"/>
        <s v="AGENCIA GIDEAS "/>
        <s v="AMPERSON ADVERTISING AGENCY "/>
        <s v="ANÓNIMO"/>
        <s v="ARCHER TROY"/>
        <s v="BBDO MÉXICO"/>
        <s v="BOMBEROS ASTRONAUTAS "/>
        <s v="BRANDS&amp;PEOPLE MEXICO"/>
        <s v="CENTRAL FILMS"/>
        <s v="DDB MEXICO"/>
        <s v="DENTSU CREATIVE MÉXICO"/>
        <s v="DON MOSTACHON MARKETING "/>
        <s v="DRAFTLINE MÉXICO"/>
        <s v="ELEMENT "/>
        <s v="FILM CRAFT: DIRECTION"/>
        <s v="GLOBANT GUT"/>
        <s v="GOGO AGENCY "/>
        <s v="GREY MÉXICO"/>
        <s v="GUT AGENCY MÉXICO CITY "/>
        <s v="HAVAS HOY"/>
        <s v="INTEGRATED MÉXICO"/>
        <s v="ISLA REPÚBLICA MÉXICO"/>
        <s v="LA DOBLEVIDA / COLOURS"/>
        <s v="LADOBLE MÉXICO"/>
        <s v="LEO BURNETT MÉXICO"/>
        <s v="LICUADORA GROUP "/>
        <s v="LLYC MÉXICO"/>
        <s v="LOVSTER"/>
        <s v="MAD &amp; MATH "/>
        <s v="MADE MÉXICO"/>
        <s v="MADREFOCA"/>
        <s v="MAURICIO CARRETO "/>
        <s v="MCCANN WORLDGROUP MÉXICO"/>
        <s v="MEDIA MONKS MÉXICO"/>
        <s v="MEHDI BOUKTACHE Y MATIAS CONTRERAS"/>
        <s v="MESCALINA "/>
        <s v="MIAMI AD SCHOOL MÉXICO"/>
        <s v="MIDIOS "/>
        <s v="MULLENLOWE SSP3 MÉXICO"/>
        <s v="OGILVY MÉXICO"/>
        <s v="ONLY IF"/>
        <s v="ORIENTAL FILMS"/>
        <s v="PHD MEDIA"/>
        <s v="PRIMO CONTENT MÉXICO"/>
        <s v="REPÚBLICA DIGITAL"/>
        <s v="REPÚBLICA URBANA / REPÚBLICA DIGITAL "/>
        <s v="ROCK THE AGENCY"/>
        <s v="SOHO SQUARE"/>
        <s v="STINK FILMS MÉXICO"/>
        <s v="TERÁN TBWA"/>
        <s v="THE MAESTROS"/>
        <s v="VECTOR B MÉXICO"/>
        <s v="VICTORIA TOXQUI RODRÍGUEZ"/>
        <s v="VML MÉXICO"/>
        <s v="WEBER SHANDWICK MÉXICO"/>
        <s v="SODATRES / FRESH CREATIVE OFFICE "/>
        <s v="INDEPENDIENTE PANAMÁ"/>
        <s v="MCCANN PANAMÁ"/>
        <s v="STAR5 CREATIVE INC."/>
        <s v="23 SPORT MARKETING"/>
        <s v="CRANIUX"/>
        <s v="EL CREATIVO"/>
        <s v="ESTUDIO BRANDON"/>
        <s v="GABRIEL SILVA"/>
        <s v="GARABATO"/>
        <s v="KOKU"/>
        <s v="LA ALDEA"/>
        <s v="LAIKA"/>
        <s v="LUPE"/>
        <s v="NASTA"/>
        <s v="NOELIA PÉREZ"/>
        <s v="ONIRIA"/>
        <s v="PERIFERIA"/>
        <s v="PIMIENTA"/>
        <s v="PRANA"/>
        <s v="VIENTO SUR"/>
        <s v="WILDFI"/>
        <s v="AGOSTO DISEÑO SONORO SAC"/>
        <s v="BACKUS - AB INBEV"/>
        <s v="BOOST BRAND ACCELERATOR"/>
        <s v="CHAMÁN "/>
        <s v="CIRCUS GREY"/>
        <s v="ESPIRITU"/>
        <s v="FAHRENHEIT DDB"/>
        <s v="FOSBURY "/>
        <s v="FOSBURY LATAM"/>
        <s v="HAVAS WORLDWIDE PERU SAC"/>
        <s v="LA CALLE ESCUELA CREATIVA"/>
        <s v="LA VENA "/>
        <s v="PUBLICIS PERÚ"/>
        <s v="REBECA PRODUCCIONES S.A.C"/>
        <s v="SORDO EIRL"/>
        <s v="TRIBECA MEDIA"/>
        <s v="VALOR"/>
        <s v="VALOR SOCIOS DE MARCAS"/>
        <s v="VML PERÚ"/>
        <s v="78"/>
        <s v="ACNE"/>
        <s v="ADAGIETTO"/>
        <s v="BAR OGILVY PORTUGAL"/>
        <s v="BASTARDA"/>
        <s v="BBDO / TBWA"/>
        <s v="BOMBOM"/>
        <s v="BÜROCRATIK"/>
        <s v="CASPER FILMS"/>
        <s v="CLUBE RECRIATIVO"/>
        <s v="COMING SOON"/>
        <s v="COMON"/>
        <s v="DEADINBEIRUTE"/>
        <s v="DIALOGUE"/>
        <s v="DJ"/>
        <s v="DRUMMER, UNIDADE CRIATIVA LIFT"/>
        <s v="DUALL®STUDIO"/>
        <s v="FREELANCE"/>
        <s v="FUEL"/>
        <s v="FUNNYHOW"/>
        <s v="GRAFICALISMO"/>
        <s v="GRAFICALISMO E  ATLANTIC NY"/>
        <s v="GRAFICALISMO STUDIO"/>
        <s v="GUEL, PRODUÇÕES AUDIOVISUAIS UNIPESSOAL"/>
        <s v="HAVAS PORTUGAL"/>
        <s v="HUSE INNOVATION, LDA"/>
        <s v="ILHAS STUDIO"/>
        <s v="JOSÉ MENDES"/>
        <s v="JUDAS"/>
        <s v="KRYPTON"/>
        <s v="LABEL"/>
        <s v="LEO BURNETT LISBOA"/>
        <s v="LES BEAUX"/>
        <s v="MARKABRANKA"/>
        <s v="MCCANN PORTUGAL"/>
        <s v="MINISTÉRIO DOS FILMES"/>
        <s v="MORE MARIA"/>
        <s v="MUSTARD"/>
        <s v="MUTE SOUND DESIGN"/>
        <s v="NÚCLEO AUDIO"/>
        <s v="PAULO MARIANO"/>
        <s v="PLAYGROUND PRODUCTION COMPANY"/>
        <s v="POETS &amp; PAINTERS"/>
        <s v="RITARIVOTTI®"/>
        <s v="SILVADESIGNERS"/>
        <s v="SOLID DOGMA - BRANDING AND DESIGN UNIT"/>
        <s v="STREAM AND TOUGH GUY"/>
        <s v="STUDIO ANDREW HOWARD"/>
        <s v="STUDIO EDUARDO AIRES"/>
        <s v="THE HOTEL"/>
        <s v="THE WALT DISNEY COMPANY PORTUGAL (IN-HOUSE STUDIO)"/>
        <s v="THIS IS PACIFICA"/>
        <s v="UZINA"/>
        <s v="VML PORTUGAL"/>
        <s v="WILL CREATIVE"/>
        <s v="WONDER\WHY"/>
        <s v="WYCREATIVE"/>
        <s v="ARTEAGA &amp; ARTEAGA "/>
        <s v="BADILLO SAATCHI SAATCHI"/>
        <s v="BBDO PUERTO RICO"/>
        <s v="DDB LATINA PUERTO RICO"/>
        <s v="DE LA CRUZ / OGILVY"/>
        <s v="FIRE CREATIVE"/>
        <s v="JSD AGENCY"/>
        <s v="LOPITO ILEANA &amp; HOWIE"/>
        <s v="ROSADOTOLEDO&amp;"/>
        <s v="SAJO//MCCANN"/>
        <s v="VML PUERTO RICO"/>
        <s v="CAPITAL DBG"/>
        <s v="OGILVY REPÚBLICA DOMINICANA"/>
        <s v="PAGÉS BBDO"/>
        <s v="PUBLICIS DOMINICANA"/>
        <s v="THE TABLE BY DE FERRARI BORRELL"/>
        <s v="AMÉN MCCANN"/>
        <s v="BROTHER"/>
        <s v="DDB URUGUAY"/>
        <s v="FROM"/>
        <s v="HAVAS URUGUAY"/>
        <s v="OGILVY URUGUAY"/>
        <s v="PUBICIS URUGUAY"/>
        <s v="VML URUGUAY"/>
        <s v="AMARILLO CREATIVE LAB"/>
        <s v="BE HAPPY"/>
        <s v="CONCEPT MCCANN"/>
        <s v="DIABLITOS/AGENCIA PARALLEL"/>
        <s v="FVF"/>
        <s v="IMCLUSION"/>
        <s v="LA WEB"/>
        <s v="LA WEB FIGITAL AGENCY"/>
        <s v="MODO CARACAS"/>
        <s v="MONDELEZ"/>
        <s v="MUTATO BY THOMPSON"/>
        <s v="PUBLICIS VENEZUELA"/>
        <s v="ROBIN AGENCY"/>
        <s v="ROBIN STRATEGIC CREATIVE AGENCY"/>
        <s v="STARCOM VENEZUELA"/>
        <s v="TIPS IMAGEN Y COMUNICACIÓN"/>
        <s v="ZEA BBDO/MAKE ME GROW / CASILLERO INTERNACIONAL"/>
      </sharedItems>
    </cacheField>
    <cacheField name="VALOR"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ni Figue" refreshedDate="45596.620509953704" createdVersion="8" refreshedVersion="8" minRefreshableVersion="3" recordCount="1600" xr:uid="{5F688C03-8789-4037-9664-D5FF6E71DA71}">
  <cacheSource type="worksheet">
    <worksheetSource name="DATAGRAL2024"/>
  </cacheSource>
  <cacheFields count="27">
    <cacheField name="ARCHIVO" numFmtId="0">
      <sharedItems/>
    </cacheField>
    <cacheField name="PREMIO" numFmtId="0">
      <sharedItems/>
    </cacheField>
    <cacheField name="Entrant / Idea Creation2" numFmtId="0">
      <sharedItems count="619">
        <s v="ANÓNIMO"/>
        <s v="BBDO"/>
        <s v="CENTRAL FILMS"/>
        <s v="DENTSU CREATIVE"/>
        <s v="DRAFTLINE"/>
        <s v="GREY"/>
        <s v="GUT"/>
        <s v="HAVAS"/>
        <s v="LA DOBLEVIDA"/>
        <s v="LLYC"/>
        <s v="LOVSTER"/>
        <s v="MADE"/>
        <s v="MADREFOCA"/>
        <s v="MCCANN"/>
        <s v="TBWA"/>
        <s v="MEHDI BOUKTACHE Y MATIAS CONTRERAS"/>
        <s v="MULLENLOWE DELTA"/>
        <s v="OGILVY"/>
        <s v="SOHO SQUARE"/>
        <s v="STINK FILMS MÉXICO"/>
        <s v="VECTOR B"/>
        <s v="VICTORIA TOXQUI RODRÍGUEZ"/>
        <s v="VML"/>
        <s v="ICONOCLAST"/>
        <s v="LADOBLE MÉXICO"/>
        <s v="ORIENTAL FILMS"/>
        <s v="PRIMO CONTENT"/>
        <s v="THE MAESTROS"/>
        <s v="22GRADOS "/>
        <s v="25 WATTS "/>
        <s v="AGENCIA GEN "/>
        <s v="AGENCIA GIDEAS "/>
        <s v="AGENCIA GOD "/>
        <s v="AGÊNCIA LVL "/>
        <s v="AMPERSON ADVERTISING AGENCY "/>
        <s v="ARTEAGA &amp; ARTEAGA "/>
        <s v="ATHOS "/>
        <s v="BB AGENCIA "/>
        <s v="BEAUTIFULBEAST "/>
        <s v="BO PROJECT "/>
        <s v="BOMBEROS ASTRONAUTAS "/>
        <s v="BRANDSTORE "/>
        <s v="BRANDY "/>
        <s v="BRIEF BANG "/>
        <s v="BTOB "/>
        <s v="BUENTIPO ANCHOR "/>
        <s v="BUPPA COMUNICACIÓN "/>
        <s v="BUZZ "/>
        <s v="CENTRAL "/>
        <s v="CHAMÁN "/>
        <s v="CINERGIA ESTUDIO CREATIVO "/>
        <s v="CIRCO AGENCIA "/>
        <s v="CLUB ATLÉTICO TALLERES "/>
        <s v="COMÚN ADV "/>
        <s v="CONNAXIS "/>
        <s v="CUATRO CORONAS "/>
        <s v="DIGITARIANOS "/>
        <s v="DON BUENOS AIRES "/>
        <s v="EL BANDO CREATIVO "/>
        <s v="EL TALLER DEL SABUESO "/>
        <s v="ELEMENT "/>
        <s v="ENERO COMUNICACIÓN "/>
        <s v="ENREDO BRANDING "/>
        <s v="ESTUDIO MALAQUITA "/>
        <s v="FOSBURY LATAM"/>
        <s v="FUEGO LATAM "/>
        <s v="GOGO AGENCY "/>
        <s v="HELLOBRAND "/>
        <s v="INDEPENDIENTE PANAMÁ"/>
        <s v="JOYSTICK, FIFCO "/>
        <s v="KYMERA STUDIOS "/>
        <s v="LA CASETA "/>
        <s v="LA NANAFILMS "/>
        <s v="LA NIÑA "/>
        <s v="LA VENA "/>
        <s v="LANZALLAMAS"/>
        <s v="LAUGH "/>
        <s v="LEAL STUDIO "/>
        <s v="LERMA/ "/>
        <s v="LÉTTERA "/>
        <s v="LICUADORA GROUP "/>
        <s v="LOPEZ NEGRETE COMMUNICATIONS "/>
        <s v="MAD &amp; MATH "/>
        <s v="MADE IN CÓRDOBA "/>
        <s v="MANTRA AUDIO CREATIVO "/>
        <s v="MAURICIO CARRETO "/>
        <s v="MERCI ADVERTISING "/>
        <s v="MESCALINA "/>
        <s v="MEZA/1618 "/>
        <s v="MIDIOS "/>
        <s v="MILENIUMGROUP "/>
        <s v="PALM ERA / DKT "/>
        <s v="PASTA BUENOS AIRES "/>
        <s v="PORTAVOZ "/>
        <s v="POZZISTUDIO "/>
        <s v="PUBLICITV "/>
        <s v="REPÚBLICA URBANA / REPÚBLICA DIGITAL "/>
        <s v="RESISTENCIA ESTUDIO "/>
        <s v="SODATRES / FRESH CREATIVE OFFICE "/>
        <s v="TOMATES CREATIVOS "/>
        <s v="TOURETTE AGENCY "/>
        <s v="TRINEO TV "/>
        <s v="YANTA AGENCIA "/>
        <s v="EL TAIER DDB CENTRO"/>
        <s v="GARNIER BBDO"/>
        <s v="INTERACTION"/>
        <s v="JOTABEQU GREY"/>
        <s v="ORSON COSTA RICA"/>
        <s v="SHIFT PORTER NOVELLI"/>
        <s v="WUNDERMAN THOMPSON"/>
        <s v="CONDUCTORAS GOGIRL S.A.S"/>
        <s v="PUBLIFYER"/>
        <s v="GOD"/>
        <s v="INHAUS ESTUDIO CREATIVO"/>
        <s v="LEVECTOR"/>
        <s v="MISIVA"/>
        <s v="PAPER"/>
        <s v="PARADAIS DDB"/>
        <s v="RAM"/>
        <s v="WMG"/>
        <s v="AGOSTO DISEÑO SONORO SAC"/>
        <s v="BOOST BRAND ACCELERATOR"/>
        <s v="CIRCUS GREY"/>
        <s v="ESPIRITU"/>
        <s v="FAHRENHEIT DDB"/>
        <s v="PUBLICIS"/>
        <s v="REBECA PRODUCCIONES S.A.C"/>
        <s v="SORDO EIRL"/>
        <s v="TRIBECA MEDIA"/>
        <s v="VALOR SOCIOS DE MARCAS"/>
        <s v="23 SPORT MARKETING"/>
        <s v="CRANIUX"/>
        <s v="EL CREATIVO"/>
        <s v="ESTUDIO BRANDON"/>
        <s v="GABRIEL SILVA"/>
        <s v="GARABATO"/>
        <s v="KOKU"/>
        <s v="LA ALDEA"/>
        <s v="LAIKA"/>
        <s v="LUPE"/>
        <s v="NASTA"/>
        <s v="NOELIA PÉREZ"/>
        <s v="ONIRIA"/>
        <s v="PERIFERIA"/>
        <s v="PIMIENTA"/>
        <s v="PRANA"/>
        <s v="VIENTO SUR"/>
        <s v="WILDFI"/>
        <s v="&amp;ROSÀS"/>
        <s v="ACCENTURE SONG"/>
        <s v="ALICIA TREVIÑO, ESTEBAN ESPINILLA"/>
        <s v="ANNE GONZÁLEZ CONTÍN, CELIA CIUDAD"/>
        <s v="BURNS"/>
        <s v="CARMEN PUCHE, VICTORIA ALENDA"/>
        <s v="CHEIL SPAIN"/>
        <s v="CHINA - PARTE DE LLYC"/>
        <s v="DDB"/>
        <s v="EL RUSO DE ROCKY"/>
        <s v="ERNEST"/>
        <s v="ESTÁ PASANDO"/>
        <s v="FUEGO CAMINA CONMIGO"/>
        <s v="LA DESPENSA"/>
        <s v="LITTLE SPAIN"/>
        <s v="LOLA MULLENLOWE"/>
        <s v="METROPOLITANA"/>
        <s v="MONO MADRID"/>
        <s v="MRM"/>
        <s v="MUY"/>
        <s v="ORIOL VILLAR"/>
        <s v="PINGÜINO TORREBLANCA"/>
        <s v="PINK"/>
        <s v="PS21"/>
        <s v="SRA. RUSHMORE"/>
        <s v="REVUELTA"/>
        <s v="CYW"/>
        <s v="LADY BRAVA"/>
        <s v="SAL GORDA PRODUCTIONS"/>
        <s v="VML HEALTH SPAIN"/>
        <s v="PODIUM"/>
        <s v="LEE"/>
        <s v="BLUR"/>
        <s v="4AM SAATCHI &amp; SAATCHI GUATEMALA"/>
        <s v="DIGITAS"/>
        <s v="FCB DOS PUNTOS CREA"/>
        <s v="GRAVITY BBDO GUATEMALA"/>
        <s v="MOSTRO AGENCY"/>
        <s v="THE TABLE BY DE FERRARI BORRELL"/>
        <s v="BADILLO SAATCHI SAATCHI"/>
        <s v="DE LA CRUZ / OGILVY"/>
        <s v="FIRE CREATIVE"/>
        <s v="JSD AGENCY"/>
        <s v="LOPITO ILEANA &amp; HOWIE"/>
        <s v="ROSADOTOLEDO&amp;"/>
        <s v="ARCHER TROY"/>
        <s v="ISLA REPÚBLICA"/>
        <s v="WEBER SHANDWICK"/>
        <s v="MEDIA MONKS"/>
        <s v="ONLY IF"/>
        <s v="PHD MEDIA"/>
        <s v="REPÚBLICA DIGITAL"/>
        <s v="ROCK THE AGENCY"/>
        <s v="BANCOLOMBIA"/>
        <s v="DIRTY KITCHEN"/>
        <s v="GOLDFISH INFLUENCER MARKETING"/>
        <s v="LEO BURNETT"/>
        <s v="PODWAY PODCAST NETWORK"/>
        <s v="SANCHO "/>
        <s v="STARCOM"/>
        <s v="ENTRAVISIÓN"/>
        <s v="INBRAX"/>
        <s v="INITIATIVE"/>
        <s v="LA FAMILIA"/>
        <s v="MOOV"/>
        <s v="PEDRO, JUAN &amp;_x000a_DIEGO"/>
        <s v="ROMPECABEZA DIGITAL"/>
        <s v="CAPITAL DBG"/>
        <s v="PAGÉS BBDO"/>
        <s v="1947"/>
        <s v="ALMA"/>
        <s v="ALMAPBBDO"/>
        <s v="AMARILLO CREATIVE LAB"/>
        <s v="AMÉN MCCANN"/>
        <s v="ARIADNA COMMUNICATIONS GROUP"/>
        <s v="BENDITA CARPETA"/>
        <s v="SUNO UNITED CREATORS"/>
        <s v="BOMBAI ECUADOR"/>
        <s v="BROTHER"/>
        <s v="CASANOVA/MCCANN"/>
        <s v="CASTILLO DE IF"/>
        <s v="CONCEPT MCCANN"/>
        <s v="CONILL ADVERTISING"/>
        <s v="DO MARKETING DIGITAL SAS"/>
        <s v="D'OM SOLUÇÕES IMPROVÁVEIS"/>
        <s v="DOUBLEYOU"/>
        <s v="GALERIA"/>
        <s v="GALLEGOS UNITED"/>
        <s v="GIUSTI CREATIVE PR"/>
        <s v="GLOBANT GUT"/>
        <s v="GLOSS"/>
        <s v="LA CALLE ESCUELA CREATIVA"/>
        <s v="MANIFIESTO"/>
        <s v="MEL"/>
        <s v="MIAMI AD SCHOOL MÉXICO"/>
        <s v="ROBIN STRATEGIC CREATIVE AGENCY"/>
        <s v="ROCK AND ROLL"/>
        <s v="SAMY ROAD"/>
        <s v="SANTUARIO NAPKIN"/>
        <s v="SHERPA"/>
        <s v="SOULNET LLC"/>
        <s v="STAR5 CREATIVE INC."/>
        <s v="TEAM REMOTO"/>
        <s v="TELEFONICA BROADCAST SERVICES SL"/>
        <s v="THE PUB SCHOOL"/>
        <s v="THIS IS LIBRE"/>
        <s v="UNIVERSIDAD CASA GRANDE"/>
        <s v="VALOR"/>
        <s v="VCCP"/>
        <s v="WE"/>
        <s v="WMCCANN"/>
        <s v="ZUBI ADVERTISING"/>
        <s v="AREA 23"/>
        <s v="DM9"/>
        <s v="FCB"/>
        <s v="DAVID"/>
        <s v="L&amp;C"/>
        <s v="SPOTIFY"/>
        <s v="WIEDEN+KENNEDY"/>
        <s v="ARTISTS EQUITY"/>
        <s v="GSD&amp;M"/>
        <s v="AKQA BLOOM"/>
        <s v="ARTPLAN"/>
        <s v="BRANDS&amp;PEOPLE"/>
        <s v="CHEIL WORLDWIDE"/>
        <s v="LAFAYETTE AMERICAN"/>
        <s v="APPLE"/>
        <s v="AFRICA CREATIVE DDB"/>
        <s v="MARURI"/>
        <s v="MOJO SUPERMARKET"/>
        <s v="RETHINK"/>
        <s v="72ANDSUNNY"/>
        <s v="LEPUB"/>
        <s v="ACADEMICOS DO SALGUEIRO"/>
        <s v="GOOGLE"/>
        <s v="REAL CLUB CELTA"/>
        <s v="SOMESUCH"/>
        <s v="ENERGY BBDO"/>
        <s v="CREATIVE X"/>
        <s v="MERCADO MCCANN"/>
        <s v="SLAP GLOBAL"/>
        <s v="TRANSLATION"/>
        <s v="LANDIA"/>
        <s v="SOKO"/>
        <s v="DROGA5"/>
        <s v="O POSITIVE"/>
        <s v="SMUGGLER"/>
        <s v="THE YOUTH"/>
        <s v="ARNOLD WORLDWIDE"/>
        <s v="JACKSONVILLE JAGUARS / ASHER GRODMAN"/>
        <s v="JOHANNES LEONARDO"/>
        <s v="PHD"/>
        <s v="BRAND EXPERIENCE &amp; ACTIVATION"/>
        <s v="ENTERTAINMENT"/>
        <s v="FILM CRAFT"/>
        <s v="FILM: CINEMA"/>
        <s v="INDUSTRY CRAFT: ILLUSTRATION"/>
        <s v="INTEGRATED"/>
        <s v="PR"/>
        <s v="SOCIAL &amp; INFLUENCER"/>
        <s v="USE OF TECHNOLOGY"/>
        <s v="DELOITTE DIGITAL"/>
        <s v="DEUTSCH"/>
        <s v="TOMBRAS"/>
        <s v="ESSENCEMEDIACOM"/>
        <s v="LOEWE"/>
        <s v="HEARTS &amp; SCIENCE"/>
        <s v="LEW'LARA\TBWA"/>
        <s v="LOREAL USA"/>
        <s v="MAPFRE"/>
        <s v="REPUBLICA HAVAS"/>
        <s v="SAATCHI &amp; SAATCHI"/>
        <s v="SPRINGTIME"/>
        <s v="404"/>
        <s v="WE BELIEVERS"/>
        <s v="AUDIO &amp; RADIO"/>
        <s v="THE MARTIN AGENCY"/>
        <s v="VOLKSWAGEN"/>
        <s v="E.L.F. COSMETICS"/>
        <s v="EDELMAN"/>
        <s v="SMALL"/>
        <s v="SPECIAL"/>
        <s v="BACKUS - AB INBEV"/>
        <s v="FROM"/>
        <s v="PUBICIS"/>
        <s v="AGENCIA NRO 3"/>
        <s v="ARGENTINACINE"/>
        <s v="BAMBA MUSIC"/>
        <s v="BITT"/>
        <s v="DAVID BUENOS AIRES"/>
        <s v="DRAFTLINE BUE"/>
        <s v="HOY BY HAVAS"/>
        <s v="HUINCA CINE"/>
        <s v="LA CASA DE AL LADO"/>
        <s v="LA COMUNIDAD"/>
        <s v="LA DOBLE"/>
        <s v="LIEBRE"/>
        <s v="MAMA HUNGARA"/>
        <s v="MUTATO BUENOS AIRES"/>
        <s v="NIÑA"/>
        <s v="OGILVY &amp; MATHER"/>
        <s v="PAPAMUSIC"/>
        <s v="POSTER"/>
        <s v="PRIMO"/>
        <s v="REBOLUCION"/>
        <s v="SUPER"/>
        <s v="THE JUJU"/>
        <s v="VENDAVAL"/>
        <s v="VOLTAGE"/>
        <s v="78"/>
        <s v="ACNE"/>
        <s v="ADAGIETTO"/>
        <s v="BAR OGILVY"/>
        <s v="BASTARDA"/>
        <s v="BOMBOM"/>
        <s v="BÜROCRATIK"/>
        <s v="CASPER FILMS"/>
        <s v="CLUBE RECRIATIVO"/>
        <s v="COMING SOON"/>
        <s v="COMON"/>
        <s v="DEADINBEIRUTE"/>
        <s v="DIALOGUE"/>
        <s v="DJ"/>
        <s v="DRUMMER, UNIDADE CRIATIVA LIFT"/>
        <s v="DUALL®STUDIO"/>
        <s v="FREELANCE"/>
        <s v="FUEL"/>
        <s v="FUNNYHOW"/>
        <s v="GRAFICALISMO"/>
        <s v="GRAFICALISMO E  ATLANTIC NY"/>
        <s v="GRAFICALISMO STUDIO"/>
        <s v="GUEL, PRODUÇÕES AUDIOVISUAIS UNIPESSOAL"/>
        <s v="HUSE INNOVATION, LDA"/>
        <s v="ILHAS STUDIO"/>
        <s v="JOSÉ MENDES"/>
        <s v="JUDAS"/>
        <s v="KRYPTON"/>
        <s v="LABEL"/>
        <s v="LEO BURNETT LISBOA"/>
        <s v="LES BEAUX"/>
        <s v="MARKABRANKA"/>
        <s v="MINISTÉRIO DOS FILMES"/>
        <s v="MORE MARIA"/>
        <s v="MUSTARD"/>
        <s v="MUTE SOUND DESIGN"/>
        <s v="NÚCLEO AUDIO"/>
        <s v="PAULO MARIANO"/>
        <s v="PLAYGROUND PRODUCTION COMPANY"/>
        <s v="POETS &amp; PAINTERS"/>
        <s v="RITARIVOTTI®"/>
        <s v="SILVADESIGNERS"/>
        <s v="SOLID DOGMA - BRANDING AND DESIGN UNIT"/>
        <s v="STREAM AND TOUGH GUY"/>
        <s v="STUDIO ANDREW HOWARD"/>
        <s v="STUDIO EDUARDO AIRES"/>
        <s v="THE HOTEL"/>
        <s v="THE WALT DISNEY COMPANY PORTUGAL (IN-HOUSE STUDIO)"/>
        <s v="THIS IS PACIFICA"/>
        <s v="UZINA"/>
        <s v="WILL CREATIVE"/>
        <s v="WONDER\WHY"/>
        <s v="WYCREATIVE"/>
        <s v="BE HAPPY"/>
        <s v="FVF"/>
        <s v="IMCLUSION"/>
        <s v="MODO CARACAS"/>
        <s v="MONDELEZ"/>
        <s v="MUTATO BY THOMPSON"/>
        <s v="ROBIN AGENCY"/>
        <s v="TIPS IMAGEN Y COMUNICACIÓN"/>
        <s v="ZEA BBDO/MAKE ME GROW / CASILLERO INTERNACIONAL"/>
        <s v="DIABLITOS/AGENCIA PARALLEL"/>
        <s v="LA WEB FIGITAL AGENCY"/>
        <s v="LA WEB"/>
        <s v="ADOLESCENT CONTENT"/>
        <s v="BLACK BUDDHA MEDIA GROUP"/>
        <s v="CARTWRIGHT"/>
        <s v="COMMUNE COMMUNICATION"/>
        <s v="DR. SQUATCH"/>
        <s v="HOOK"/>
        <s v="IW GROUP"/>
        <s v="MOCEAN"/>
        <s v="QYOU MEDIA"/>
        <s v="RPA"/>
        <s v="SAWHORSE PRODUCTIONS"/>
        <s v="TEAM ONE"/>
        <s v="TOOL"/>
        <s v="YESSIAN"/>
        <s v="CP+B BRASIL"/>
        <s v="DRUID CREATIVE GAMING"/>
        <s v="GINGA"/>
        <s v="HNK LAB WPP"/>
        <s v="JOTACOM"/>
        <s v="LE PUB"/>
        <s v="LEO BURNETT TAILOR"/>
        <s v="MIRUM AGENCY BRAZIL"/>
        <s v="PINTEREST"/>
        <s v="R/GA"/>
        <s v="TRES PONTO ZERO + GO BLOCKCHAIN"/>
        <s v="LANZALLAMAS " u="1"/>
        <s v="WUNDERMAN THOMPSON COSTA RICA" u="1"/>
        <s v="WUNDERMAN THOMPSON COLOMBIA" u="1"/>
        <s v="TERÁN" u="1"/>
        <s v="SAJO//MCCANN" u="1"/>
        <s v="MEDIAMONKS" u="1"/>
        <s v="Havas HOY" u="1"/>
        <s v="Terán TBWA" u="1"/>
        <s v="MullenLowe SSP3 México" u="1"/>
        <s v="Vector B McCann" u="1"/>
        <s v="Publimark Mullen Lowe Costa Rica" u="1"/>
        <s v="Havas Worldwide Peru SAC" u="1"/>
        <s v="Havas Media" u="1"/>
        <s v="Digitas Guatemala (Publicis Groupe)" u="1"/>
        <s v="Havas El Clan Honduras" u="1"/>
        <s v="Publicidad Comercial Mullen Lowe" u="1"/>
        <s v="Mullenlowe Group Colombia" u="1"/>
        <s v="Rompecabeza" u="1"/>
        <s v="BETC Havas" u="1"/>
        <s v="BETC Havas + Suno United Creators" u="1"/>
        <s v="Burns The Agency" u="1"/>
        <s v="Dentsu International" u="1"/>
        <s v="Havas Costa Rica + BETC HAVAS" u="1"/>
        <s v="McCann Erickson" u="1"/>
        <s v="McCANN XBC" u="1"/>
        <s v="MULLENLOWE U.S." u="1"/>
        <s v="TBWA\MEDIA ARTS LAB" u="1"/>
        <s v="Isla" u="1"/>
        <s v="Primo / Iconoclast" u="1"/>
        <s v="Primo / Pampa / Star+ / Story Lab" u="1"/>
        <s v="Primo / Papamusic" u="1"/>
        <s v="Publicis / Good People" u="1"/>
        <s v="VMLY&amp;R" u="1"/>
        <s v="Wunderman Thompson / VMLY&amp;R Argentina" u="1"/>
        <s v="78, This is pacifica, Nucleo Audio" u="1"/>
        <s v="BBDO / TBWA" u="1"/>
        <s v="Núcleo Audio+78+ This is Pacifica" u="1"/>
        <s v="This is Pacifica e 78 e Núcleo Audio" u="1"/>
        <s v="Don Mostachon Marketing " u="1"/>
        <s v="Don Buenos Aires" u="1"/>
        <s v="Publicidad Comercial MullenLowe" u="1"/>
        <s v="Publicidad Comercial Mullen Lowe El Salvador" u="1"/>
        <s v="Publicidad Comercial Mullen Lowe Guatemala" u="1"/>
        <s v="TBWA España" u="1"/>
        <s v="Dentsu Creative México" u="1"/>
        <s v="Fosbury " u="1"/>
        <s v="EL TAIER DDB CENTRO TRIBAL WW" u="1"/>
        <s v="MRM Spain" u="1"/>
        <s v="Media.Monks" u="1"/>
        <s v="El Taier DDB Centro " u="1"/>
        <s v="GALERIA.ag " u="1"/>
        <s v="Publicidad Comercial MullenLowe Guatemala" u="1"/>
        <s v="ISLA REPUBLICA" u="1"/>
        <s v="Film Craft: Direction" u="1"/>
        <s v="GOOGLE- CLOUD BRAND AND CREATIVE" u="1"/>
        <s v="BBDO COLOMBIA" u="1"/>
        <s v="HAVAS COSTA RICA" u="1"/>
        <s v="EDELMAN SPAIN" u="1"/>
        <s v="FCB BRASIL" u="1"/>
        <s v="VMLY&amp;R PERU SAC" u="1"/>
        <s v="VML Y&amp;R Puerto Rico" u="1"/>
        <s v="SajoMcCann" u="1"/>
        <s v="VMLY&amp;R Commerce" u="1"/>
        <s v="Independiente " u="1"/>
        <s v="DDB España" u="1"/>
        <s v="DDB Latina Puerto Rico" u="1"/>
        <s v="Badillo Saatchi&amp;Saatchi" u="1"/>
        <s v="DDB LATIN PUERTO RICO" u="1"/>
        <s v="DDB MEXICO" u="1"/>
        <s v="Teran TBWA" u="1"/>
        <s v="BBDO México" u="1"/>
        <s v="Draftline México" u="1"/>
        <s v="GREY México" u="1"/>
        <s v="GUT Agency Mexico City" u="1"/>
        <s v="McCANN Worldgroup México" u="1"/>
        <s v="Media Arts Lab - Teran TBWA\" u="1"/>
        <s v="McCann San José" u="1"/>
        <s v="Grey Argentina" u="1"/>
        <s v="McCann Worldgroup Spain" u="1"/>
        <s v="eltaier DDB Centro" u="1"/>
        <s v="McCann Panamá" u="1"/>
        <s v="TBWA \ Riot" u="1"/>
        <s v="GUT Agency México City " u="1"/>
        <s v="McCann Worldgroup México /  Weber Shandwick" u="1"/>
        <s v="McCann Worldgroup México / Vector B - Performance Art" u="1"/>
        <s v="McCann Worldgroup México / Weber Shandwick" u="1"/>
        <s v="McCann Worldgroup Colombia" u="1"/>
        <s v="La doblevida / Colours" u="1"/>
        <s v="Made Brasil" u="1"/>
        <s v="Made México" u="1"/>
        <s v="BBDO MEXICO" u="1"/>
        <s v="Lopez Negrete Communcations" u="1"/>
        <s v="FCB NEW YORK" u="1"/>
        <s v="BBDO NEW YORK" u="1"/>
        <s v="TBWA\CHIAT\DAY" u="1"/>
        <s v="FCB CHICAGO" u="1"/>
        <s v="Film Craft: Animation/Visual Effects" u="1"/>
        <s v="Film Craft: Production Design/Art Direction" u="1"/>
        <s v="BBDO LOS ANGELES" u="1"/>
        <s v="This is Libre - Exit Up" u="1"/>
        <s v="This is Libre - Havas" u="1"/>
        <s v="PUBLIMARK MULLENLOWE CR" u="1"/>
        <s v="Joystick FIFCO" u="1"/>
        <s v="Brandy Costa Rica" u="1"/>
        <s v="Buentipo Anchor" u="1"/>
        <s v="La Niña" u="1"/>
        <s v="Dirty Kitchen " u="1"/>
        <s v="PEND NOMBRE DE AGENCIA" u="1"/>
        <s v="ALMA DDB" u="1"/>
        <s v="FERNANDO HIDALGO / JOYSTICK" u="1"/>
        <s v="Ogilvy México" u="1"/>
        <s v="VML México" u="1"/>
        <s v="Ogilvy El Salvador" u="1"/>
        <s v="Ogilvy Guatemala" u="1"/>
        <s v="TBWA/RIOT Guatemala" u="1"/>
        <s v="VML Puerto Rico" u="1"/>
        <s v="OGILVY REPÚBLICA DOMINICANA" u="1"/>
        <s v="PUBLICIS DOMINICANA" u="1"/>
        <s v="VML Argentina" u="1"/>
        <s v="VML SPAIN" u="1"/>
        <s v="OGILVY PR" u="1"/>
        <s v="OGILVY COLOMBIA" u="1"/>
        <s v="OGILVY ARGENTINA" u="1"/>
        <s v="OGILVY HONDURAS" u="1"/>
        <s v="Agencia Late" u="1"/>
        <s v="Agencia Netto" u="1"/>
        <s v="Drafline" u="1"/>
        <s v="Elemental" u="1"/>
        <s v="Sinestesia" u="1"/>
        <s v="La Caseta" u="1"/>
        <s v="CHINA parte de LLYC" u="1"/>
        <s v="&amp;Rosàs | Primo Content" u="1"/>
        <s v="Blur | David Madrid" u="1"/>
        <s v="CYW | Havas Media" u="1"/>
        <s v="El Ruso de Rocky | PHD Spain" u="1"/>
        <s v="Havas Media | Tony Le Brand | iProspect | Proximia | Habitant | Youplanet" u="1"/>
        <s v="Lady Brava | Bijoux Content" u="1"/>
        <s v="Lee | CHINA - parte de LLYC" u="1"/>
        <s v="LOLA MullenLowe | Mamma Team" u="1"/>
        <s v="LOLA MullenLowe | MullenLowe UK" u="1"/>
        <s v="McNulty | Roma | Ogilvy" u="1"/>
        <s v="Metropolitana | Roma | Leo Burnett" u="1"/>
        <s v="Mono Madrid | Collaborabrands" u="1"/>
        <s v="Ogilvy | Agosto" u="1"/>
        <s v="Ogilvy | Bambina Films" u="1"/>
        <s v="Ogilvy | Beat Music" u="1"/>
        <s v="Ogilvy | Primo Content" u="1"/>
        <s v="Ogilvy | Roma" u="1"/>
        <s v="Ogilvy |Roma" u="1"/>
        <s v="Oriol Villar | Bambina Films" u="1"/>
        <s v="Podium | Freebox" u="1"/>
        <s v="PS21 | Meme" u="1"/>
        <s v="PS21 | Proximia" u="1"/>
        <s v="Revuelta | Mono Madrid" u="1"/>
        <s v="Sal Gorda Productions | David Madrid | INGO Hamburg" u="1"/>
        <s v="VML España" u="1"/>
        <s v="VML Health Spain | VML NY | VML Sao Paulo" u="1"/>
        <s v="ADN comunicaciones " u="1"/>
        <s v="Chez Publicidad " u="1"/>
        <s v="Cielo Argentino Agencia Boutique " u="1"/>
        <s v="El Duende Publicidad " u="1"/>
        <s v="Monkey " u="1"/>
        <s v="Nano Alfonsin Studio " u="1"/>
        <s v="Once22 " u="1"/>
        <s v="Polenta " u="1"/>
        <s v="Vinderman-Daffra " u="1"/>
        <s v="Dentsu Creative México / Dentsu Creative Italia" u="1"/>
        <s v="GUT Agency México City" u="1"/>
        <s v="McCANN Worldgroup México / Commonwealth" u="1"/>
        <s v="McCANN Worldgroup México / MRM" u="1"/>
        <s v="Primo content " u="1"/>
        <s v="Victoria Toxqui Rodríguez / Sarah Larissa Cardona Escalante" u="1"/>
      </sharedItems>
    </cacheField>
    <cacheField name="Entrant / Idea Creation + Country" numFmtId="0">
      <sharedItems containsBlank="1" count="661">
        <s v="ANÓNIMO"/>
        <s v="BBDO MÉXICO"/>
        <s v="CENTRAL FILMS"/>
        <s v="DENTSU CREATIVE MÉXICO"/>
        <s v="DRAFTLINE MÉXICO"/>
        <s v="GREY MÉXICO"/>
        <s v="GUT AGENCY MÉXICO CITY "/>
        <s v="HAVAS HOY"/>
        <s v="LA DOBLEVIDA / COLOURS"/>
        <s v="LLYC MÉXICO"/>
        <s v="LOVSTER"/>
        <s v="MADE MÉXICO"/>
        <s v="MADREFOCA"/>
        <s v="MCCANN WORLDGROUP MÉXICO"/>
        <s v="TERÁN TBWA"/>
        <s v="MEHDI BOUKTACHE Y MATIAS CONTRERAS"/>
        <s v="MULLENLOWE SSP3 MÉXICO"/>
        <s v="OGILVY MÉXICO"/>
        <s v="SOHO SQUARE"/>
        <s v="STINK FILMS MÉXICO"/>
        <s v="VECTOR B MÉXICO"/>
        <s v="VICTORIA TOXQUI RODRÍGUEZ"/>
        <s v="VML MÉXICO"/>
        <s v="ICONOCLAST"/>
        <s v="LADOBLE MÉXICO"/>
        <s v="ORIENTAL FILMS"/>
        <s v="PRIMO CONTENT MÉXICO"/>
        <s v="THE MAESTROS"/>
        <s v="22GRADOS "/>
        <s v="25 WATTS "/>
        <s v="AGENCIA GEN "/>
        <s v="AGENCIA GIDEAS "/>
        <s v="AGENCIA GOD "/>
        <s v="AGÊNCIA LVL "/>
        <s v="AMPERSON ADVERTISING AGENCY "/>
        <s v="ARTEAGA &amp; ARTEAGA "/>
        <s v="ATHOS "/>
        <s v="BB AGENCIA "/>
        <s v="BEAUTIFULBEAST "/>
        <s v="BO PROJECT "/>
        <s v="BOMBEROS ASTRONAUTAS "/>
        <s v="BRANDSTORE "/>
        <s v="BRANDY COSTA RICA"/>
        <s v="BRIEF BANG "/>
        <s v="BTOB "/>
        <s v="BUENTIPO ANCHOR "/>
        <s v="BUPPA COMUNICACIÓN "/>
        <s v="BUZZ "/>
        <s v="CENTRAL "/>
        <s v="CHAMÁN "/>
        <s v="CINERGIA ESTUDIO CREATIVO "/>
        <s v="CIRCO AGENCIA "/>
        <s v="CLUB ATLÉTICO TALLERES "/>
        <s v="COMÚN ADV "/>
        <s v="CONNAXIS "/>
        <s v="CUATRO CORONAS "/>
        <s v="DIGITARIANOS "/>
        <s v="DON BUENOS AIRES "/>
        <s v="DON MOSTACHON MARKETING "/>
        <s v="EL BANDO CREATIVO "/>
        <s v="EL TALLER DEL SABUESO "/>
        <s v="ELEMENT "/>
        <s v="ENERO COMUNICACIÓN "/>
        <s v="ENREDO BRANDING "/>
        <s v="ESTUDIO MALAQUITA "/>
        <s v="FOSBURY "/>
        <s v="FUEGO LATAM "/>
        <s v="GOGO AGENCY "/>
        <s v="HELLOBRAND "/>
        <s v="INDEPENDIENTE PANAMÁ"/>
        <s v="JOYSTICK, FIFCO "/>
        <s v="KYMERA STUDIOS "/>
        <s v="LA CASETA "/>
        <s v="LA NANAFILMS "/>
        <s v="LA NIÑA "/>
        <s v="LA VENA "/>
        <s v="LANZALLAMAS"/>
        <s v="LAUGH "/>
        <s v="LEAL STUDIO "/>
        <s v="LERMA/ "/>
        <s v="LÉTTERA "/>
        <s v="LICUADORA GROUP "/>
        <s v="LOPEZ NEGRETE COMMUNICATIONS "/>
        <s v="MAD &amp; MATH "/>
        <s v="MADE IN CÓRDOBA "/>
        <s v="MANTRA AUDIO CREATIVO "/>
        <s v="MAURICIO CARRETO "/>
        <s v="MERCI ADVERTISING "/>
        <s v="MESCALINA "/>
        <s v="MEZA/1618 "/>
        <s v="MIDIOS "/>
        <s v="MILENIUMGROUP "/>
        <s v="PALM ERA / DKT "/>
        <s v="PASTA BUENOS AIRES "/>
        <s v="PORTAVOZ "/>
        <s v="POZZISTUDIO "/>
        <s v="PUBLICITV "/>
        <s v="REPÚBLICA URBANA / REPÚBLICA DIGITAL "/>
        <s v="RESISTENCIA ESTUDIO "/>
        <s v="SODATRES / FRESH CREATIVE OFFICE "/>
        <s v="TOMATES CREATIVOS "/>
        <s v="TOURETTE AGENCY "/>
        <s v="TRINEO TV "/>
        <s v="YANTA AGENCIA "/>
        <s v="EL TAIER DDB CENTRO TRIBAL WW COSTA RICA"/>
        <s v="GARNIER BBDO"/>
        <s v="INTERACTION"/>
        <s v="JOTABEQU GREY"/>
        <s v="MCCANN SAN JOSÉ"/>
        <s v="ORSON COSTA RICA"/>
        <s v="PUBLIMARK MULLEN LOWE COSTA RICA"/>
        <s v="SHIFT PORTER NOVELLI"/>
        <s v="WUNDERMAN THOMPSON COSTA RICA"/>
        <s v="CONDUCTORAS GOGIRL S.A.S"/>
        <s v="PUBLIFYER ECUADOR"/>
        <s v="DRAFTLINE"/>
        <s v="GOD"/>
        <s v="INHAUS ESTUDIO CREATIVO"/>
        <s v="LEVECTOR"/>
        <s v="MISIVA"/>
        <s v="MULLENLOWE DELTA ECUADOR"/>
        <s v="PAPER"/>
        <s v="PARADAIS DDB"/>
        <s v="RAM"/>
        <s v="WMG"/>
        <s v="AGOSTO DISEÑO SONORO SAC"/>
        <s v="BOOST BRAND ACCELERATOR"/>
        <s v="CIRCUS GREY"/>
        <s v="ESPIRITU"/>
        <s v="FAHRENHEIT DDB"/>
        <s v="HAVAS WORLDWIDE PERU SAC"/>
        <s v="PUBLICIS PERÚ"/>
        <s v="REBECA PRODUCCIONES S.A.C"/>
        <s v="SORDO EIRL"/>
        <s v="TRIBECA MEDIA"/>
        <s v="VALOR SOCIOS DE MARCAS"/>
        <s v="VML PERÚ"/>
        <s v="23 SPORT MARKETING"/>
        <s v="CRANIUX"/>
        <s v="EL CREATIVO"/>
        <s v="ESTUDIO BRANDON"/>
        <s v="GABRIEL SILVA"/>
        <s v="GARABATO"/>
        <s v="GREY ARGENTINA"/>
        <s v="KOKU"/>
        <s v="LA ALDEA"/>
        <s v="LAIKA"/>
        <s v="LUPE"/>
        <s v="NASTA"/>
        <s v="NOELIA PÉREZ"/>
        <s v="ONIRIA"/>
        <s v="PERIFERIA"/>
        <s v="PIMIENTA"/>
        <s v="PRANA"/>
        <s v="VIENTO SUR"/>
        <s v="WILDFI"/>
        <s v="&amp;ROSÀS"/>
        <s v="ACCENTURE SONG"/>
        <s v="ALICIA TREVIÑO, ESTEBAN ESPINILLA"/>
        <s v="ANNE GONZÁLEZ CONTÍN, CELIA CIUDAD"/>
        <s v="BURNS"/>
        <s v="CARMEN PUCHE, VICTORIA ALENDA"/>
        <s v="CHEIL SPAIN"/>
        <s v="CHINA - PARTE DE LLYC"/>
        <s v="DDB ESPAÑA"/>
        <s v="EL RUSO DE ROCKY"/>
        <s v="ERNEST"/>
        <s v="ESTÁ PASANDO"/>
        <s v="FUEGO CAMINA CONMIGO"/>
        <s v="LA DESPENSA"/>
        <s v="LITTLE SPAIN"/>
        <s v="LOLA MULLENLOWE"/>
        <s v="MCCANN WORLDGROUP SPAIN"/>
        <s v="METROPOLITANA"/>
        <s v="MONO MADRID"/>
        <s v="MRM ESPAÑA"/>
        <s v="MUY"/>
        <s v="OGILVY ESPAÑA"/>
        <s v="ORIOL VILLAR"/>
        <s v="PINGÜINO TORREBLANCA"/>
        <s v="PINK"/>
        <s v="PS21"/>
        <s v="SRA. RUSHMORE"/>
        <s v="TBWA ESPAÑA"/>
        <s v="VML ESPAÑA"/>
        <s v="REVUELTA"/>
        <s v="CYW"/>
        <s v="LADY BRAVA"/>
        <s v="SAL GORDA PRODUCTIONS"/>
        <s v="VML HEALTH SPAIN"/>
        <s v="PODIUM"/>
        <s v="HAVAS MEDIA"/>
        <s v="LEE"/>
        <s v="BLUR"/>
        <s v="4AM SAATCHI &amp; SAATCHI GUATEMALA"/>
        <s v="DIGITAS GUATEMALA (PUBLICIS GROUPE)"/>
        <s v="EL TAIER DDB CENTRO GUATEMALA"/>
        <s v="FCB DOS PUNTOS CREA"/>
        <s v="GRAVITY BBDO GUATEMALA"/>
        <s v="HAVAS EL CLAN HONDURAS"/>
        <s v="MCCANN PANAMÁ"/>
        <s v="MOSTRO AGENCY"/>
        <s v="OGILVY EL SALVADOR"/>
        <s v="OGILVY GUATEMALA"/>
        <s v="PUBLICIDAD COMERCIAL MULLENLOWE EL SALVADOR"/>
        <s v="PUBLICIDAD COMERCIAL MULLEN LOWE GUATEMALA"/>
        <s v="TBWA/RIOT GUATEMALA"/>
        <s v="THE TABLE BY DE FERRARI BORRELL"/>
        <s v="VML PUERTO RICO"/>
        <s v="BADILLO SAATCHI SAATCHI"/>
        <s v="DDB LATINA PUERTO RICO"/>
        <s v="DE LA CRUZ / OGILVY"/>
        <s v="FIRE CREATIVE"/>
        <s v="JSD AGENCY"/>
        <s v="LOPITO ILEANA &amp; HOWIE"/>
        <s v="ROSADOTOLEDO&amp;"/>
        <s v="SAJO//MCCANN"/>
        <s v="ARCHER TROY"/>
        <s v="ISLA REPÚBLICA MÉXICO"/>
        <s v="WEBER SHANDWICK MÉXICO"/>
        <s v="MEDIA MONKS MÉXICO"/>
        <s v="ONLY IF"/>
        <s v="PHD MEDIA"/>
        <s v="REPÚBLICA DIGITAL"/>
        <s v="ROCK THE AGENCY"/>
        <s v="BANCOLOMBIA"/>
        <s v="DIRTY KITCHEN"/>
        <s v="GOLDFISH INFLUENCER MARKETING"/>
        <s v="LEO BURNETT COLOMBIA"/>
        <s v="MCCANN WORLDGROUP COLOMBIA"/>
        <s v="MULLENLOWE GROUP COLOMBIA"/>
        <s v="PODWAY PODCAST NETWORK"/>
        <s v="SANCHO "/>
        <s v="STARCOM COLOMBIA"/>
        <s v="VML COLOMBIA"/>
        <s v="WUNDERMAN THOMPSON COLOMBIA"/>
        <s v="DIGITAS CHILE"/>
        <s v="ENTRAVISIÓN"/>
        <s v="INBRAX"/>
        <s v="INITIATIVE"/>
        <s v="LA FAMILIA"/>
        <s v="MOOV"/>
        <s v="PEDRO, JUAN &amp;_x000a_DIEGO"/>
        <s v="ROMPECABEZA CHILE"/>
        <s v="CAPITAL DBG"/>
        <s v="OGILVY REPÚBLICA DOMINICANA"/>
        <s v="PAGÉS BBDO"/>
        <s v="PUBLICIS DOMINICANA"/>
        <s v="1947"/>
        <s v="ALMA"/>
        <s v="ALMAPBBDO"/>
        <s v="AMARILLO CREATIVE LAB"/>
        <s v="AMÉN MCCANN"/>
        <s v="ARIADNA COMMUNICATIONS GROUP"/>
        <s v="BBDO PUERTO RICO"/>
        <s v="BENDITA CARPETA"/>
        <s v="HAVAS BRASIL"/>
        <s v="SUNO UNITED CREATORS"/>
        <s v="BOMBAI ECUADOR"/>
        <s v="BROTHER"/>
        <s v="CASANOVA/MCCANN"/>
        <s v="CASTILLO DE IF"/>
        <s v="CONCEPT MCCANN"/>
        <s v="CONILL ADVERTISING"/>
        <s v="DENTSU CREATIVE ESPAÑA"/>
        <s v="DO MARKETING DIGITAL SAS"/>
        <s v="D'OM SOLUÇÕES IMPROVÁVEIS"/>
        <s v="DOUBLEYOU"/>
        <s v="FOSBURY LATAM"/>
        <s v="GALERIA"/>
        <s v="GALLEGOS UNITED"/>
        <s v="GIUSTI CREATIVE PR"/>
        <s v="GLOBANT GUT"/>
        <s v="GLOSS"/>
        <s v="LA CALLE ESCUELA CREATIVA"/>
        <s v="LLYC ESPAÑA"/>
        <s v="LOPEZ NEGRETE COMMUNCATIONS"/>
        <s v="MADE BRASIL"/>
        <s v="MANIFIESTO"/>
        <s v="MCCANN ESPAÑA"/>
        <s v="MEDIA MONKS ARGENTINA"/>
        <s v="MEL"/>
        <s v="MIAMI AD SCHOOL MÉXICO"/>
        <s v="ROBIN STRATEGIC CREATIVE AGENCY"/>
        <s v="ROCK AND ROLL"/>
        <s v="SAMY ROAD"/>
        <s v="SANTUARIO NAPKIN"/>
        <s v="SHERPA"/>
        <s v="SOULNET LLC"/>
        <s v="STAR5 CREATIVE INC."/>
        <s v="TEAM REMOTO"/>
        <s v="TELEFONICA BROADCAST SERVICES SL"/>
        <s v="THE PUB SCHOOL"/>
        <s v="THIS IS LIBRE"/>
        <s v="UNIVERSIDAD CASA GRANDE"/>
        <s v="VALOR"/>
        <s v="VCCP"/>
        <s v="VML ARGENTINA"/>
        <s v="WE"/>
        <s v="WMCCANN"/>
        <s v="ZUBI ADVERTISING"/>
        <s v="AREA 23"/>
        <s v="DM9"/>
        <s v="FCB ESTADOS UNIDOS"/>
        <s v="GUT ESTADOS UNIDOS"/>
        <s v="DAVID ESPAÑA"/>
        <s v="GUT BUENOS AIRES"/>
        <s v="L&amp;C"/>
        <s v="MCCANN ESADOS UNIDOS"/>
        <s v="OGILVY ESTADOS UNIDOS"/>
        <s v="SPOTIFY"/>
        <s v="WIEDEN+KENNEDY BRASIL"/>
        <s v="WIEDEN+KENNEDY ESTADOS UNIDOS"/>
        <s v="ARTISTS EQUITY"/>
        <s v="BBDO ESTADOS UNIDOS"/>
        <s v="GSD&amp;M"/>
        <s v="AKQA BLOOM"/>
        <s v="ARTPLAN"/>
        <s v="BRANDS&amp;PEOPLE MEXICO"/>
        <s v="BRANDS&amp;PEOPLE UNITED STATES"/>
        <s v="CHEIL WORLDWIDE"/>
        <s v="LAFAYETTE AMERICAN"/>
        <s v="MULLENLOWE ESTADOS UNIDOS"/>
        <s v="TBWA ESTADOS UNIDOS"/>
        <s v="APPLE"/>
        <s v="AFRICA CREATIVE DDB"/>
        <s v="DAVID BRASIL"/>
        <s v="GUT BRASIL"/>
        <s v="MARURI ARGENTINA"/>
        <s v="MARURI BRASIL"/>
        <s v="MARURI ECUADOR"/>
        <s v="MOJO SUPERMARKET"/>
        <s v="RETHINK"/>
        <s v="VML ESTADOS UNIDOS"/>
        <s v="VML BRASIL"/>
        <s v="72ANDSUNNY"/>
        <s v="LEPUB"/>
        <s v="ACADEMICOS DO SALGUEIRO"/>
        <s v="GOOGLE"/>
        <s v="REAL CLUB CELTA"/>
        <s v="SOMESUCH"/>
        <s v="ENERGY BBDO"/>
        <s v="CREATIVE X"/>
        <s v="DENTSU CREATIVE ESTADOS UNIDOS"/>
        <s v="ISLA REPÚBLICA BRASIL"/>
        <s v="MERCADO MCCANN"/>
        <s v="SLAP GLOBAL"/>
        <s v="TRANSLATION"/>
        <s v="LANDIA"/>
        <s v="SOKO"/>
        <s v="DAVID ARGENTINA"/>
        <s v="DROGA5"/>
        <s v="O POSITIVE"/>
        <s v="SMUGGLER"/>
        <s v="THE YOUTH BRASIL"/>
        <s v="THE YOUTH ESTADOS UNIDOS"/>
        <s v="ARNOLD WORLDWIDE"/>
        <s v="ISLA REPÚBLICA ARGENTINA"/>
        <s v="JACKSONVILLE JAGUARS / ASHER GRODMAN"/>
        <s v="JOHANNES LEONARDO"/>
        <s v="PHD"/>
        <s v="BRAND EXPERIENCE &amp; ACTIVATION COLOMBIA"/>
        <s v="BRAND EXPERIENCE &amp; ACTIVATION CHILE"/>
        <s v="BRAND EXPERIENCE &amp; ACTIVATION ESPAÑA"/>
        <s v="ENTERTAINMENT"/>
        <s v="FILM CRAFT"/>
        <s v="FILM CRAFT: DIRECTION"/>
        <s v="FILM: CINEMA"/>
        <s v="INDUSTRY CRAFT: ILLUSTRATION"/>
        <s v="INTEGRATED MÉXICO"/>
        <s v="INTEGRATED ESTADOS UNIDOS"/>
        <s v="PR ESTADOS UNIDOS"/>
        <s v="PR BRASIL"/>
        <s v="SOCIAL &amp; INFLUENCER"/>
        <s v="USE OF TECHNOLOGY"/>
        <s v="DAVID ESTADOS UNIDOS"/>
        <s v="DELOITTE DIGITAL"/>
        <s v="DEUTSCH"/>
        <s v="LEO BURNETT ESTADOS UNIDOS"/>
        <s v="OGILVY COLOMBIA"/>
        <s v="TOMBRAS"/>
        <s v="WEBER SHANDWICK"/>
        <s v="ESSENCEMEDIACOM"/>
        <s v="GREY BRASIL"/>
        <s v="LOEWE"/>
        <s v="HEARTS &amp; SCIENCE"/>
        <s v="LEW'LARA\TBWA"/>
        <s v="LOREAL USA"/>
        <s v="MAPFRE"/>
        <s v="REPUBLICA HAVAS"/>
        <s v="SAATCHI &amp; SAATCHI"/>
        <s v="SPRINGTIME"/>
        <s v="STARCOM ESTADOS UNIDOS"/>
        <s v="404"/>
        <s v="WE BELIEVERS"/>
        <s v="AUDIO &amp; RADIO"/>
        <s v="BRAND EXPERIENCE &amp; ACTIVATION UNITED STATES"/>
        <s v="BBDO COLOMBIA"/>
        <s v="OGILVY ARGENTINA"/>
        <s v="OGILVY HONDURAS"/>
        <s v="THE MARTIN AGENCY"/>
        <s v="HAVAS COSTA RICA"/>
        <s v="VOLKSWAGEN ECUADOR"/>
        <s v="VOLKSWAGEN CHILE"/>
        <s v="E.L.F. COSMETICS"/>
        <s v="EDELMAN"/>
        <s v="EDELMAN SPAIN"/>
        <s v="FCB BRASIL"/>
        <s v="SMALL"/>
        <s v="SPECIAL"/>
        <s v="DDB MEXICO"/>
        <s v="BACKUS - AB INBEV"/>
        <s v="DAVID COLOMBIA"/>
        <s v="LEO BURNETT MÉXICO"/>
        <s v="MRM BRASIL"/>
        <s v="MRM ESTADOS UNIDOS"/>
        <s v="PUBLICIS ARGENTINA"/>
        <s v="DDB URUGUAY"/>
        <s v="FROM"/>
        <s v="HAVAS URUGUAY"/>
        <s v="OGILVY URUGUAY"/>
        <s v="PUBICIS URUGUAY"/>
        <s v="VML URUGUAY"/>
        <s v="AGENCIA NRO 3"/>
        <s v="ARGENTINACINE"/>
        <s v="BAMBA MUSIC"/>
        <s v="BBDO ARGENTINA"/>
        <s v="BITT ARGENTINA"/>
        <s v="DENTSU CREATIVE ARGENTINA"/>
        <s v="DIGITAS BUENOS AIRES"/>
        <s v="DRAFTLINE BUE"/>
        <s v="GREY ARGENTINA / IMAGINE ENTERTAINMENT"/>
        <s v="GUT BUENOS AIRES / LANZALLAMAS"/>
        <s v="HOY BY HAVAS"/>
        <s v="HUINCA CINE"/>
        <s v="LA CASA DE AL LADO"/>
        <s v="LA COMUNIDAD"/>
        <s v="LA DOBLE"/>
        <s v="LIEBRE"/>
        <s v="MAMA HUNGARA"/>
        <s v="MEDIA MONKS"/>
        <s v="MUTATO BUENOS AIRES"/>
        <s v="NIÑA"/>
        <s v="OGILVY &amp; MATHER"/>
        <s v="PAPAMUSIC"/>
        <s v="POSTER"/>
        <s v="PRIMO"/>
        <s v="REBOLUCION"/>
        <s v="SUPER"/>
        <s v="THE JUJU"/>
        <s v="VENDAVAL"/>
        <s v="VOLTAGE BUENOS AIRES"/>
        <s v="WUNDERMAN THOMPSON"/>
        <s v="78"/>
        <s v="ACNE"/>
        <s v="ADAGIETTO"/>
        <s v="BAR OGILVY PORTUGAL"/>
        <s v="BASTARDA"/>
        <s v="BBDO / TBWA"/>
        <s v="BOMBOM"/>
        <s v="BÜROCRATIK"/>
        <s v="CASPER FILMS"/>
        <s v="CLUBE RECRIATIVO"/>
        <s v="COMING SOON"/>
        <s v="COMON"/>
        <s v="DEADINBEIRUTE"/>
        <s v="DIALOGUE"/>
        <s v="DJ"/>
        <s v="DRUMMER, UNIDADE CRIATIVA LIFT"/>
        <s v="DUALL®STUDIO"/>
        <s v="FREELANCE"/>
        <s v="FUEL"/>
        <s v="FUNNYHOW"/>
        <s v="GRAFICALISMO"/>
        <s v="GRAFICALISMO E  ATLANTIC NY"/>
        <s v="GRAFICALISMO STUDIO"/>
        <s v="GUEL, PRODUÇÕES AUDIOVISUAIS UNIPESSOAL"/>
        <s v="HAVAS PORTUGAL"/>
        <s v="HUSE INNOVATION, LDA"/>
        <s v="ILHAS STUDIO"/>
        <s v="JOSÉ MENDES"/>
        <s v="JUDAS"/>
        <s v="KRYPTON"/>
        <s v="LABEL"/>
        <s v="LEO BURNETT LISBOA"/>
        <s v="LES BEAUX"/>
        <s v="MARKABRANKA"/>
        <s v="MCCANN PORTUGAL"/>
        <s v="MINISTÉRIO DOS FILMES"/>
        <s v="MORE MARIA"/>
        <s v="MUSTARD"/>
        <s v="MUTE SOUND DESIGN"/>
        <s v="NÚCLEO AUDIO"/>
        <s v="PAULO MARIANO"/>
        <s v="PLAYGROUND PRODUCTION COMPANY"/>
        <s v="POETS &amp; PAINTERS"/>
        <s v="RITARIVOTTI®"/>
        <s v="SILVADESIGNERS"/>
        <s v="SOLID DOGMA - BRANDING AND DESIGN UNIT"/>
        <s v="STREAM AND TOUGH GUY"/>
        <s v="STUDIO ANDREW HOWARD"/>
        <s v="STUDIO EDUARDO AIRES"/>
        <s v="THE HOTEL"/>
        <s v="THE WALT DISNEY COMPANY PORTUGAL (IN-HOUSE STUDIO)"/>
        <s v="THIS IS PACIFICA"/>
        <s v="UZINA"/>
        <s v="VML PORTUGAL"/>
        <s v="WILL CREATIVE"/>
        <s v="WONDER\WHY"/>
        <s v="WYCREATIVE"/>
        <s v="BE HAPPY"/>
        <s v="FVF"/>
        <s v="IMCLUSION"/>
        <s v="MODO CARACAS"/>
        <s v="MONDELEZ"/>
        <s v="MUTATO BY THOMPSON"/>
        <s v="PUBLICIS VENEZUELA"/>
        <s v="ROBIN AGENCY"/>
        <s v="STARCOM VENEZUELA"/>
        <s v="TIPS IMAGEN Y COMUNICACIÓN"/>
        <s v="ZEA BBDO/MAKE ME GROW / CASILLERO INTERNACIONAL"/>
        <s v="DIABLITOS/AGENCIA PARALLEL"/>
        <s v="LA WEB FIGITAL AGENCY"/>
        <s v="LA WEB"/>
        <s v="ADOLESCENT CONTENT"/>
        <s v="BLACK BUDDHA MEDIA GROUP"/>
        <s v="CARTWRIGHT"/>
        <s v="COMMUNE COMMUNICATION"/>
        <s v="DR. SQUATCH"/>
        <s v="HOOK"/>
        <s v="IW GROUP"/>
        <s v="MOCEAN"/>
        <s v="QYOU MEDIA"/>
        <s v="RPA"/>
        <s v="SAWHORSE PRODUCTIONS"/>
        <s v="TEAM ONE"/>
        <s v="TOOL"/>
        <s v="YESSIAN"/>
        <s v="CP+B BRASIL"/>
        <s v="DRUID CREATIVE GAMING"/>
        <s v="GINGA"/>
        <s v="HNK LAB WPP"/>
        <s v="JOTACOM"/>
        <s v="LE PUB BRASIL"/>
        <s v="LEO BURNETT TAILOR MADE BRAZIL"/>
        <s v="MIRUM AGENCY BRAZIL"/>
        <s v="OGILVY BRASIL"/>
        <s v="PINTEREST"/>
        <s v="PUBLICIS BRASIL"/>
        <s v="R/GA"/>
        <s v="TRES PONTO ZERO + GO BLOCKCHAIN"/>
        <s v="WUNDERMAN THOMPSON BRASIL"/>
        <s v="LANZALLAMAS " u="1"/>
        <s v="ALMAPBBDO BRASIL" u="1"/>
        <s v="TERÁN" u="1"/>
        <s v="MEDIAMONKS MÉXICO" u="1"/>
        <s v="MEDIAMONKS ARGENTINA" u="1"/>
        <s v="Media Arts Lab - Teran TBWA\" u="1"/>
        <s v="Vector B McCann" u="1"/>
        <s v="MULLENLOWE DELTA" u="1"/>
        <s v="VMLY&amp;R PERU SAC" u="1"/>
        <s v="Publicidad Comercial Mullen Lowe El Salvador" u="1"/>
        <s v="VML Y&amp;R Puerto Rico" u="1"/>
        <s v="McCann Worldgroup México /  Weber Shandwick" u="1"/>
        <s v="McCann Worldgroup México / Vector B - Performance Art" u="1"/>
        <s v="McCann Worldgroup México / Weber Shandwick" u="1"/>
        <s v="VMLY&amp;R Commerce" u="1"/>
        <s v="Digitas" u="1"/>
        <s v="Rompecabeza" u="1"/>
        <s v="BETC Havas" u="1"/>
        <s v="BETC Havas + Suno United Creators" u="1"/>
        <s v="Burns The Agency" u="1"/>
        <s v="Dentsu International" u="1"/>
        <s v="Havas Costa Rica + BETC HAVAS" u="1"/>
        <s v="McCann Erickson" u="1"/>
        <s v="Rompecabeza Digital" u="1"/>
        <s v="GUT ARGENTINA" u="1"/>
        <s v="McCANN" u="1"/>
        <s v="McCANN XBC" u="1"/>
        <s v="MULLENLOWE U.S." u="1"/>
        <s v="DENTSU CREATIVE" u="1"/>
        <s v="TBWA\MEDIA ARTS LAB" u="1"/>
        <s v="Gut Buenos Aires / Paramount+" u="1"/>
        <s v="Isla Buenos Aires" u="1"/>
        <s v="Isla Buenos Aires / CDMX" u="1"/>
        <s v="Primo / Iconoclast" u="1"/>
        <s v="Primo / Pampa / Star+ / Story Lab" u="1"/>
        <s v="Primo / Papamusic" u="1"/>
        <s v="Publicis" u="1"/>
        <s v="Publicis / Good People" u="1"/>
        <s v="VMLY&amp;R Argentina" u="1"/>
        <s v="VMLY&amp;R Argentina / Wunderman Thompson" u="1"/>
        <s v="VMLYR Argentina" u="1"/>
        <s v="Wunderman Thompson / VMLY&amp;R Argentina" u="1"/>
        <s v="78, This is pacifica, Nucleo Audio" u="1"/>
        <s v="Núcleo Audio+78+ This is Pacifica" u="1"/>
        <s v="This is Pacifica e 78 e Núcleo Audio" u="1"/>
        <s v="GUT Agency Mexico City" u="1"/>
        <s v="Independiente " u="1"/>
        <s v="SajoMcCann" u="1"/>
        <s v="GALERIA.ag " u="1"/>
        <s v="Publicidad Comercial MullenLowe" u="1"/>
        <s v="Publicidad Comercial MullenLowe Guatemala" u="1"/>
        <s v="Film Craft: Animation/Visual Effects" u="1"/>
        <s v="Film Craft: Production Design/Art Direction" u="1"/>
        <s v="This is Libre - Exit Up" u="1"/>
        <s v="This is Libre - Havas" u="1"/>
        <s v="DAVID" u="1"/>
        <s v="David Buenos Aires" u="1"/>
        <s v="PUBLIMARK MULLENLOWE CR" u="1"/>
        <s v="Buentipo Anchor" u="1"/>
        <s v="Don Buenos Aires" u="1"/>
        <s v="MRM Spain" u="1"/>
        <s v="Media.Monks" u="1"/>
        <s v="MediaMonks" u="1"/>
        <s v="GOOGLE- CLOUD BRAND AND CREATIVE" u="1"/>
        <s v="Havas" u="1"/>
        <s v="Badillo Saatchi&amp;Saatchi" u="1"/>
        <s v="La Doblevida" u="1"/>
        <s v="Made" u="1"/>
        <s v="FCB NEW YORK" u="1"/>
        <s v="BBDO NEW YORK" u="1"/>
        <s v="TBWA\CHIAT\DAY" u="1"/>
        <s v="FCB CHICAGO" u="1"/>
        <s v="BBDO LOS ANGELES" u="1"/>
        <s v="FERNANDO HIDALGO / JOYSTICK" u="1"/>
        <s v="Joystick FIFCO" u="1"/>
        <s v="La Niña" u="1"/>
        <s v="Dirty Kitchen " u="1"/>
        <s v="PEND NOMBRE DE AGENCIA" u="1"/>
        <m u="1"/>
        <s v="VML" u="1"/>
        <s v="OGILVY" u="1"/>
        <s v="ALMA DDB" u="1"/>
        <s v="LLYC" u="1"/>
        <s v="EL TAIER DDB CENTRO TRIBAL WW" u="1"/>
        <s v="eltaier DDB Centro" u="1"/>
        <s v="ISLA REPÚBLICA" u="1"/>
        <s v="Teran TBWA" u="1"/>
        <s v="Leo Burnett" u="1"/>
        <s v="Starcom" u="1"/>
        <s v="El Taier DDB Centro" u="1"/>
        <s v="El Taier DDB Centro " u="1"/>
        <s v="TBWA \ Riot" u="1"/>
        <s v="GUT" u="1"/>
        <s v="WIEDEN+KENNEDY" u="1"/>
        <s v="MARURI" u="1"/>
        <s v="VML SPAIN" u="1"/>
        <s v="ISLA REPUBLICA" u="1"/>
        <s v="OGILVY PR" u="1"/>
        <s v="THE YOUTH" u="1"/>
        <s v="GREY" u="1"/>
        <s v="Integrated" u="1"/>
        <s v="PR" u="1"/>
        <s v="VOLKSWAGEN" u="1"/>
        <s v="MRM" u="1"/>
        <s v="Brandy " u="1"/>
        <s v="BBDO MEXICO" u="1"/>
        <s v="BRANDS&amp;PEOPLE" u="1"/>
        <s v="Brand Experience &amp; Activation" u="1"/>
        <s v="DDB LATIN PUERTO RICO" u="1"/>
      </sharedItems>
    </cacheField>
    <cacheField name="Title" numFmtId="0">
      <sharedItems/>
    </cacheField>
    <cacheField name="Brand" numFmtId="0">
      <sharedItems containsBlank="1"/>
    </cacheField>
    <cacheField name="Product" numFmtId="0">
      <sharedItems containsBlank="1"/>
    </cacheField>
    <cacheField name="Country" numFmtId="0">
      <sharedItems/>
    </cacheField>
    <cacheField name="Country Agency" numFmtId="0">
      <sharedItems count="28">
        <s v="MÉXICO"/>
        <s v="ESPAÑA"/>
        <s v="ARGENTINA"/>
        <s v="ECUADOR"/>
        <s v="BRASIL"/>
        <s v="PUERTO RICO"/>
        <s v="BOLIVIA"/>
        <s v="ESTADOS UNIDOS"/>
        <s v="COSTA RICA"/>
        <s v="COLOMBIA"/>
        <s v="PERÚ"/>
        <s v="PANAMÁ"/>
        <s v="NICARAGUA"/>
        <s v="PARAGUAY"/>
        <s v="GUATEMALA"/>
        <s v="HONDURAS"/>
        <s v="EL SALVADOR"/>
        <s v="REPÚBLICA DOMINICANA"/>
        <s v="CHILE"/>
        <s v="VENEZUELA"/>
        <s v="URUGUAY"/>
        <s v="PORTUGAL"/>
        <s v="MEXICO" u="1"/>
        <s v="USA" u="1"/>
        <s v="UNITED STATES" u="1"/>
        <s v="PERU" u="1"/>
        <s v="BRAZIL" u="1"/>
        <s v="REPUBLICA DOMINICANA" u="1"/>
      </sharedItems>
    </cacheField>
    <cacheField name="GRAND PRIX" numFmtId="0">
      <sharedItems containsString="0" containsBlank="1" containsNumber="1" containsInteger="1" minValue="1" maxValue="2"/>
    </cacheField>
    <cacheField name="ORO LOCAL" numFmtId="0">
      <sharedItems containsString="0" containsBlank="1" containsNumber="1" containsInteger="1" minValue="1" maxValue="7"/>
    </cacheField>
    <cacheField name="PLATA LOCAL" numFmtId="0">
      <sharedItems containsString="0" containsBlank="1" containsNumber="1" containsInteger="1" minValue="1" maxValue="5"/>
    </cacheField>
    <cacheField name="BRONCE LOCAL" numFmtId="0">
      <sharedItems containsString="0" containsBlank="1" containsNumber="1" containsInteger="1" minValue="1" maxValue="6"/>
    </cacheField>
    <cacheField name="GRAND SLAM" numFmtId="0">
      <sharedItems containsString="0" containsBlank="1" containsNumber="1" containsInteger="1" minValue="1" maxValue="3"/>
    </cacheField>
    <cacheField name="Suma de M.E." numFmtId="0">
      <sharedItems containsString="0" containsBlank="1" containsNumber="1" containsInteger="1" minValue="1" maxValue="1"/>
    </cacheField>
    <cacheField name="ORO FIAP" numFmtId="0">
      <sharedItems containsString="0" containsBlank="1" containsNumber="1" containsInteger="1" minValue="1" maxValue="3"/>
    </cacheField>
    <cacheField name="PLATA FIAP" numFmtId="0">
      <sharedItems containsString="0" containsBlank="1" containsNumber="1" containsInteger="1" minValue="1" maxValue="4"/>
    </cacheField>
    <cacheField name="BRONCE FIAP" numFmtId="0">
      <sharedItems containsString="0" containsBlank="1" containsNumber="1" containsInteger="1" minValue="1" maxValue="4"/>
    </cacheField>
    <cacheField name="SHORTLIST FIAP" numFmtId="0">
      <sharedItems containsString="0" containsBlank="1" containsNumber="1" containsInteger="1" minValue="1" maxValue="5"/>
    </cacheField>
    <cacheField name="GRAND PRIX CANNES" numFmtId="0">
      <sharedItems containsString="0" containsBlank="1" containsNumber="1" containsInteger="1" minValue="1" maxValue="1"/>
    </cacheField>
    <cacheField name="TITANIUM G.P CANNES" numFmtId="0">
      <sharedItems containsString="0" containsBlank="1" containsNumber="1" containsInteger="1" minValue="1" maxValue="1"/>
    </cacheField>
    <cacheField name="TITANIUM LION CANNES" numFmtId="0">
      <sharedItems containsString="0" containsBlank="1" containsNumber="1" containsInteger="1" minValue="1" maxValue="1"/>
    </cacheField>
    <cacheField name="ORO CANNES" numFmtId="0">
      <sharedItems containsString="0" containsBlank="1" containsNumber="1" containsInteger="1" minValue="1" maxValue="2"/>
    </cacheField>
    <cacheField name="PLATA CANNES" numFmtId="0">
      <sharedItems containsString="0" containsBlank="1" containsNumber="1" containsInteger="1" minValue="1" maxValue="2"/>
    </cacheField>
    <cacheField name="BRONCE CANNES" numFmtId="0">
      <sharedItems containsString="0" containsBlank="1" containsNumber="1" containsInteger="1" minValue="1" maxValue="3"/>
    </cacheField>
    <cacheField name="TOTAL PREMIOS" numFmtId="0">
      <sharedItems containsSemiMixedTypes="0" containsString="0" containsNumber="1" containsInteger="1" minValue="1" maxValue="11"/>
    </cacheField>
    <cacheField name="TOTAL PUNTAJE" numFmtId="0">
      <sharedItems containsSemiMixedTypes="0" containsString="0" containsNumber="1" containsInteger="1" minValue="1" maxValue="159"/>
    </cacheField>
  </cacheFields>
  <extLst>
    <ext xmlns:x14="http://schemas.microsoft.com/office/spreadsheetml/2009/9/main" uri="{725AE2AE-9491-48be-B2B4-4EB974FC3084}">
      <x14:pivotCacheDefinition pivotCacheId="1674483308"/>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ni Figue" refreshedDate="45616.525801851851" createdVersion="8" refreshedVersion="8" minRefreshableVersion="3" recordCount="1599" xr:uid="{5718EC7D-F4A8-40D1-91F0-A54837018BD8}">
  <cacheSource type="worksheet">
    <worksheetSource name="DATAGRAL20241111" r:id="rId2"/>
  </cacheSource>
  <cacheFields count="27">
    <cacheField name="ARCHIVO" numFmtId="0">
      <sharedItems/>
    </cacheField>
    <cacheField name="PREMIO" numFmtId="0">
      <sharedItems/>
    </cacheField>
    <cacheField name="Entrant / Idea Creation2" numFmtId="0">
      <sharedItems/>
    </cacheField>
    <cacheField name="Entrant / Idea Creation + Country" numFmtId="0">
      <sharedItems count="552">
        <s v="ANÓNIMO"/>
        <s v="BBDO MÉXICO"/>
        <s v="CENTRAL FILMS"/>
        <s v="DENTSU CREATIVE MÉXICO"/>
        <s v="DRAFTLINE MÉXICO"/>
        <s v="GREY MÉXICO"/>
        <s v="GUT AGENCY MÉXICO CITY "/>
        <s v="HAVAS HOY"/>
        <s v="LA DOBLEVIDA / COLOURS"/>
        <s v="LLYC MÉXICO"/>
        <s v="LOVSTER"/>
        <s v="MADE MÉXICO"/>
        <s v="MADREFOCA"/>
        <s v="MCCANN WORLDGROUP MÉXICO"/>
        <s v="TERÁN TBWA"/>
        <s v="MEHDI BOUKTACHE Y MATIAS CONTRERAS"/>
        <s v="MULLENLOWE SSP3 MÉXICO"/>
        <s v="OGILVY MÉXICO"/>
        <s v="SOHO SQUARE"/>
        <s v="STINK FILMS MÉXICO"/>
        <s v="VECTOR B MÉXICO"/>
        <s v="VICTORIA TOXQUI RODRÍGUEZ"/>
        <s v="VML MÉXICO"/>
        <s v="ICONOCLAST"/>
        <s v="LADOBLE MÉXICO"/>
        <s v="ORIENTAL FILMS"/>
        <s v="PRIMO CONTENT MÉXICO"/>
        <s v="THE MAESTROS"/>
        <s v="22GRADOS "/>
        <s v="25 WATTS "/>
        <s v="AGENCIA GEN "/>
        <s v="AGENCIA GIDEAS "/>
        <s v="AGENCIA GOD "/>
        <s v="AGÊNCIA LVL "/>
        <s v="AMPERSON ADVERTISING AGENCY "/>
        <s v="ARTEAGA &amp; ARTEAGA "/>
        <s v="ATHOS "/>
        <s v="BB AGENCIA "/>
        <s v="BEAUTIFULBEAST "/>
        <s v="BO PROJECT "/>
        <s v="BOMBEROS ASTRONAUTAS "/>
        <s v="BRANDSTORE "/>
        <s v="BRANDY COSTA RICA"/>
        <s v="BRIEF BANG "/>
        <s v="BTOB "/>
        <s v="BUENTIPO ANCHOR "/>
        <s v="BUPPA COMUNICACIÓN "/>
        <s v="BUZZ "/>
        <s v="CENTRAL "/>
        <s v="CHAMÁN "/>
        <s v="CINERGIA ESTUDIO CREATIVO "/>
        <s v="CIRCO AGENCIA "/>
        <s v="CLUB ATLÉTICO TALLERES "/>
        <s v="COMÚN ADV "/>
        <s v="CONNAXIS "/>
        <s v="CUATRO CORONAS "/>
        <s v="DIGITARIANOS "/>
        <s v="DON BUENOS AIRES "/>
        <s v="DON MOSTACHON MARKETING "/>
        <s v="EL BANDO CREATIVO "/>
        <s v="EL TALLER DEL SABUESO "/>
        <s v="ELEMENT "/>
        <s v="ENERO COMUNICACIÓN "/>
        <s v="ENREDO BRANDING "/>
        <s v="ESTUDIO MALAQUITA "/>
        <s v="FOSBURY "/>
        <s v="FUEGO LATAM "/>
        <s v="GOGO AGENCY "/>
        <s v="HELLOBRAND "/>
        <s v="INDEPENDIENTE PANAMÁ"/>
        <s v="JOYSTICK, FIFCO "/>
        <s v="KYMERA STUDIOS "/>
        <s v="LA CASETA "/>
        <s v="LA NANAFILMS "/>
        <s v="LA NIÑA "/>
        <s v="LA VENA "/>
        <s v="LANZALLAMAS"/>
        <s v="LAUGH "/>
        <s v="LEAL STUDIO "/>
        <s v="LERMA/ "/>
        <s v="LÉTTERA "/>
        <s v="LICUADORA GROUP "/>
        <s v="LOPEZ NEGRETE COMMUNICATIONS "/>
        <s v="MAD &amp; MATH "/>
        <s v="MADE IN CÓRDOBA "/>
        <s v="MANTRA AUDIO CREATIVO "/>
        <s v="MAURICIO CARRETO "/>
        <s v="MERCI ADVERTISING "/>
        <s v="MESCALINA "/>
        <s v="MEZA/1618 "/>
        <s v="MIDIOS "/>
        <s v="MILENIUMGROUP "/>
        <s v="PALM ERA / DKT "/>
        <s v="PASTA BUENOS AIRES "/>
        <s v="PORTAVOZ "/>
        <s v="POZZISTUDIO "/>
        <s v="PUBLICITV "/>
        <s v="REPÚBLICA URBANA / REPÚBLICA DIGITAL "/>
        <s v="RESISTENCIA ESTUDIO "/>
        <s v="SODATRES / FRESH CREATIVE OFFICE "/>
        <s v="TOMATES CREATIVOS "/>
        <s v="TOURETTE AGENCY "/>
        <s v="TRINEO TV "/>
        <s v="YANTA AGENCIA "/>
        <s v="EL TAIER DDB CENTRO TRIBAL WW COSTA RICA"/>
        <s v="GARNIER BBDO"/>
        <s v="INTERACTION"/>
        <s v="JOTABEQU GREY"/>
        <s v="MCCANN SAN JOSÉ"/>
        <s v="ORSON COSTA RICA"/>
        <s v="PUBLIMARK MULLEN LOWE COSTA RICA"/>
        <s v="SHIFT PORTER NOVELLI"/>
        <s v="WUNDERMAN THOMPSON COSTA RICA"/>
        <s v="CONDUCTORAS GOGIRL S.A.S"/>
        <s v="PUBLIFYER ECUADOR"/>
        <s v="DRAFTLINE"/>
        <s v="GOD"/>
        <s v="INHAUS ESTUDIO CREATIVO"/>
        <s v="LEVECTOR"/>
        <s v="MISIVA"/>
        <s v="MULLENLOWE DELTA ECUADOR"/>
        <s v="PAPER"/>
        <s v="PARADAIS DDB"/>
        <s v="RAM"/>
        <s v="WMG"/>
        <s v="AGOSTO DISEÑO SONORO SAC"/>
        <s v="BOOST BRAND ACCELERATOR"/>
        <s v="CIRCUS GREY"/>
        <s v="ESPIRITU"/>
        <s v="FAHRENHEIT DDB"/>
        <s v="HAVAS WORLDWIDE PERU SAC"/>
        <s v="PUBLICIS PERÚ"/>
        <s v="REBECA PRODUCCIONES S.A.C"/>
        <s v="SORDO EIRL"/>
        <s v="TRIBECA MEDIA"/>
        <s v="VALOR SOCIOS DE MARCAS"/>
        <s v="VML PERÚ"/>
        <s v="23 SPORT MARKETING"/>
        <s v="CRANIUX"/>
        <s v="EL CREATIVO"/>
        <s v="ESTUDIO BRANDON"/>
        <s v="GABRIEL SILVA"/>
        <s v="GARABATO"/>
        <s v="GREY ARGENTINA"/>
        <s v="KOKU"/>
        <s v="LA ALDEA"/>
        <s v="LAIKA"/>
        <s v="LUPE"/>
        <s v="NASTA"/>
        <s v="NOELIA PÉREZ"/>
        <s v="ONIRIA"/>
        <s v="PERIFERIA"/>
        <s v="PIMIENTA"/>
        <s v="PRANA"/>
        <s v="VIENTO SUR"/>
        <s v="WILDFI"/>
        <s v="&amp;ROSÀS"/>
        <s v="ACCENTURE SONG"/>
        <s v="ALICIA TREVIÑO, ESTEBAN ESPINILLA"/>
        <s v="ANNE GONZÁLEZ CONTÍN, CELIA CIUDAD"/>
        <s v="BURNS"/>
        <s v="CARMEN PUCHE, VICTORIA ALENDA"/>
        <s v="CHEIL SPAIN"/>
        <s v="CHINA - PARTE DE LLYC"/>
        <s v="DDB ESPAÑA"/>
        <s v="EL RUSO DE ROCKY"/>
        <s v="ERNEST"/>
        <s v="ESTÁ PASANDO"/>
        <s v="FUEGO CAMINA CONMIGO"/>
        <s v="LA DESPENSA"/>
        <s v="LITTLE SPAIN"/>
        <s v="LOLA MULLENLOWE"/>
        <s v="MCCANN WORLDGROUP SPAIN"/>
        <s v="METROPOLITANA"/>
        <s v="MONO MADRID"/>
        <s v="MRM ESPAÑA"/>
        <s v="MUY"/>
        <s v="OGILVY ESPAÑA"/>
        <s v="ORIOL VILLAR"/>
        <s v="PINGÜINO TORREBLANCA"/>
        <s v="PINK"/>
        <s v="PS21"/>
        <s v="SRA. RUSHMORE"/>
        <s v="TBWA ESPAÑA"/>
        <s v="VML ESPAÑA"/>
        <s v="REVUELTA"/>
        <s v="CYW"/>
        <s v="LADY BRAVA"/>
        <s v="SAL GORDA PRODUCTIONS"/>
        <s v="VML HEALTH SPAIN"/>
        <s v="PODIUM"/>
        <s v="HAVAS MEDIA"/>
        <s v="LEE"/>
        <s v="BLUR"/>
        <s v="4AM SAATCHI &amp; SAATCHI GUATEMALA"/>
        <s v="DIGITAS GUATEMALA (PUBLICIS GROUPE)"/>
        <s v="EL TAIER DDB CENTRO GUATEMALA"/>
        <s v="FCB DOS PUNTOS CREA"/>
        <s v="GRAVITY BBDO GUATEMALA"/>
        <s v="HAVAS EL CLAN HONDURAS"/>
        <s v="MCCANN PANAMÁ"/>
        <s v="MOSTRO AGENCY"/>
        <s v="OGILVY EL SALVADOR"/>
        <s v="OGILVY GUATEMALA"/>
        <s v="PUBLICIDAD COMERCIAL MULLENLOWE EL SALVADOR"/>
        <s v="PUBLICIDAD COMERCIAL MULLEN LOWE GUATEMALA"/>
        <s v="TBWA/RIOT GUATEMALA"/>
        <s v="THE TABLE BY DE FERRARI BORRELL"/>
        <s v="VML PUERTO RICO"/>
        <s v="BADILLO SAATCHI SAATCHI"/>
        <s v="DDB LATINA PUERTO RICO"/>
        <s v="DE LA CRUZ / OGILVY"/>
        <s v="FIRE CREATIVE"/>
        <s v="JSD AGENCY"/>
        <s v="LOPITO ILEANA &amp; HOWIE"/>
        <s v="ROSADOTOLEDO&amp;"/>
        <s v="SAJO//MCCANN"/>
        <s v="ARCHER TROY"/>
        <s v="ISLA REPÚBLICA MÉXICO"/>
        <s v="WEBER SHANDWICK MÉXICO"/>
        <s v="MEDIA MONKS MÉXICO"/>
        <s v="ONLY IF"/>
        <s v="PHD MEDIA"/>
        <s v="REPÚBLICA DIGITAL"/>
        <s v="ROCK THE AGENCY"/>
        <s v="BANCOLOMBIA"/>
        <s v="DIRTY KITCHEN"/>
        <s v="GOLDFISH INFLUENCER MARKETING"/>
        <s v="LEO BURNETT COLOMBIA"/>
        <s v="MCCANN WORLDGROUP COLOMBIA"/>
        <s v="MULLENLOWE GROUP COLOMBIA"/>
        <s v="PODWAY PODCAST NETWORK"/>
        <s v="SANCHO "/>
        <s v="STARCOM COLOMBIA"/>
        <s v="VML COLOMBIA"/>
        <s v="WUNDERMAN THOMPSON COLOMBIA"/>
        <s v="DIGITAS CHILE"/>
        <s v="ENTRAVISIÓN"/>
        <s v="INBRAX"/>
        <s v="INITIATIVE"/>
        <s v="LA FAMILIA"/>
        <s v="MOOV"/>
        <s v="PEDRO, JUAN &amp;_x000a_DIEGO"/>
        <s v="ROMPECABEZA CHILE"/>
        <s v="CAPITAL DBG"/>
        <s v="OGILVY REPÚBLICA DOMINICANA"/>
        <s v="PAGÉS BBDO"/>
        <s v="PUBLICIS DOMINICANA"/>
        <s v="1947"/>
        <s v="ALMA"/>
        <s v="ALMAPBBDO"/>
        <s v="AMARILLO CREATIVE LAB"/>
        <s v="AMÉN MCCANN"/>
        <s v="ARIADNA COMMUNICATIONS GROUP"/>
        <s v="BBDO PUERTO RICO"/>
        <s v="BENDITA CARPETA"/>
        <s v="HAVAS BRASIL"/>
        <s v="SUNO UNITED CREATORS"/>
        <s v="BOMBAI ECUADOR"/>
        <s v="BROTHER"/>
        <s v="CASANOVA/MCCANN"/>
        <s v="CASTILLO DE IF"/>
        <s v="CONCEPT MCCANN"/>
        <s v="CONILL ADVERTISING"/>
        <s v="DENTSU CREATIVE ESPAÑA"/>
        <s v="DO MARKETING DIGITAL SAS"/>
        <s v="D'OM SOLUÇÕES IMPROVÁVEIS"/>
        <s v="DOUBLEYOU"/>
        <s v="FOSBURY LATAM"/>
        <s v="GALERIA"/>
        <s v="GALLEGOS UNITED"/>
        <s v="GIUSTI CREATIVE PR"/>
        <s v="GLOBANT GUT"/>
        <s v="GLOSS"/>
        <s v="LA CALLE ESCUELA CREATIVA"/>
        <s v="LLYC ESPAÑA"/>
        <s v="LOPEZ NEGRETE COMMUNCATIONS"/>
        <s v="MADE BRASIL"/>
        <s v="MANIFIESTO"/>
        <s v="MCCANN ESPAÑA"/>
        <s v="MEDIA MONKS ARGENTINA"/>
        <s v="MEL"/>
        <s v="MIAMI AD SCHOOL MÉXICO"/>
        <s v="ROBIN STRATEGIC CREATIVE AGENCY"/>
        <s v="ROCK AND ROLL"/>
        <s v="SAMY ROAD"/>
        <s v="SANTUARIO NAPKIN"/>
        <s v="SHERPA"/>
        <s v="SOULNET LLC"/>
        <s v="STAR5 CREATIVE INC."/>
        <s v="TEAM REMOTO"/>
        <s v="TELEFONICA BROADCAST SERVICES SL"/>
        <s v="THE PUB SCHOOL"/>
        <s v="THIS IS LIBRE"/>
        <s v="UNIVERSIDAD CASA GRANDE"/>
        <s v="VALOR"/>
        <s v="VCCP"/>
        <s v="VML ARGENTINA"/>
        <s v="WE"/>
        <s v="WMCCANN"/>
        <s v="ZUBI ADVERTISING"/>
        <s v="AREA 23"/>
        <s v="DM9"/>
        <s v="FCB ESTADOS UNIDOS"/>
        <s v="GUT ESTADOS UNIDOS"/>
        <s v="DAVID ESPAÑA"/>
        <s v="GUT BUENOS AIRES"/>
        <s v="L&amp;C"/>
        <s v="MCCANN ESADOS UNIDOS"/>
        <s v="OGILVY ESTADOS UNIDOS"/>
        <s v="SPOTIFY"/>
        <s v="WIEDEN+KENNEDY BRASIL"/>
        <s v="WIEDEN+KENNEDY ESTADOS UNIDOS"/>
        <s v="ARTISTS EQUITY"/>
        <s v="BBDO ESTADOS UNIDOS"/>
        <s v="GSD&amp;M"/>
        <s v="AKQA BLOOM"/>
        <s v="ARTPLAN"/>
        <s v="BRANDS&amp;PEOPLE MEXICO"/>
        <s v="BRANDS&amp;PEOPLE UNITED STATES"/>
        <s v="CHEIL WORLDWIDE"/>
        <s v="LAFAYETTE AMERICAN"/>
        <s v="MULLENLOWE ESTADOS UNIDOS"/>
        <s v="TBWA ESTADOS UNIDOS"/>
        <s v="APPLE"/>
        <s v="AFRICA CREATIVE DDB"/>
        <s v="DAVID BRASIL"/>
        <s v="GUT BRASIL"/>
        <s v="MARURI ARGENTINA"/>
        <s v="MARURI BRASIL"/>
        <s v="MARURI ECUADOR"/>
        <s v="MOJO SUPERMARKET"/>
        <s v="RETHINK"/>
        <s v="VML ESTADOS UNIDOS"/>
        <s v="VML BRASIL"/>
        <s v="72ANDSUNNY"/>
        <s v="LEPUB"/>
        <s v="ACADEMICOS DO SALGUEIRO"/>
        <s v="GOOGLE"/>
        <s v="REAL CLUB CELTA"/>
        <s v="SOMESUCH"/>
        <s v="ENERGY BBDO"/>
        <s v="CREATIVE X"/>
        <s v="DENTSU CREATIVE ESTADOS UNIDOS"/>
        <s v="ISLA REPÚBLICA BRASIL"/>
        <s v="MERCADO MCCANN"/>
        <s v="SLAP GLOBAL"/>
        <s v="TRANSLATION"/>
        <s v="LANDIA"/>
        <s v="SOKO"/>
        <s v="DAVID ARGENTINA"/>
        <s v="DROGA5"/>
        <s v="O POSITIVE"/>
        <s v="SMUGGLER"/>
        <s v="THE YOUTH BRASIL"/>
        <s v="THE YOUTH ESTADOS UNIDOS"/>
        <s v="ARNOLD WORLDWIDE"/>
        <s v="ISLA REPÚBLICA ARGENTINA"/>
        <s v="JACKSONVILLE JAGUARS / ASHER GRODMAN"/>
        <s v="JOHANNES LEONARDO"/>
        <s v="PHD"/>
        <s v="BRAND EXPERIENCE &amp; ACTIVATION COLOMBIA"/>
        <s v="BRAND EXPERIENCE &amp; ACTIVATION CHILE"/>
        <s v="BRAND EXPERIENCE &amp; ACTIVATION ESPAÑA"/>
        <s v="ENTERTAINMENT"/>
        <s v="FILM CRAFT"/>
        <s v="FILM CRAFT: DIRECTION"/>
        <s v="FILM: CINEMA"/>
        <s v="INDUSTRY CRAFT: ILLUSTRATION"/>
        <s v="INTEGRATED MÉXICO"/>
        <s v="INTEGRATED ESTADOS UNIDOS"/>
        <s v="PR ESTADOS UNIDOS"/>
        <s v="PR BRASIL"/>
        <s v="SOCIAL &amp; INFLUENCER"/>
        <s v="USE OF TECHNOLOGY"/>
        <s v="DAVID ESTADOS UNIDOS"/>
        <s v="DELOITTE DIGITAL"/>
        <s v="DEUTSCH"/>
        <s v="LEO BURNETT ESTADOS UNIDOS"/>
        <s v="OGILVY COLOMBIA"/>
        <s v="TOMBRAS"/>
        <s v="WEBER SHANDWICK"/>
        <s v="ESSENCEMEDIACOM"/>
        <s v="GREY BRASIL"/>
        <s v="LOEWE"/>
        <s v="HEARTS &amp; SCIENCE"/>
        <s v="LEW'LARA\TBWA"/>
        <s v="LOREAL USA"/>
        <s v="MAPFRE"/>
        <s v="REPUBLICA HAVAS"/>
        <s v="SAATCHI &amp; SAATCHI"/>
        <s v="SPRINGTIME"/>
        <s v="STARCOM ESTADOS UNIDOS"/>
        <s v="404"/>
        <s v="WE BELIEVERS"/>
        <s v="AUDIO &amp; RADIO"/>
        <s v="BRAND EXPERIENCE &amp; ACTIVATION UNITED STATES"/>
        <s v="BBDO COLOMBIA"/>
        <s v="OGILVY ARGENTINA"/>
        <s v="OGILVY HONDURAS"/>
        <s v="THE MARTIN AGENCY"/>
        <s v="HAVAS COSTA RICA"/>
        <s v="VOLKSWAGEN ECUADOR"/>
        <s v="VOLKSWAGEN CHILE"/>
        <s v="E.L.F. COSMETICS"/>
        <s v="EDELMAN"/>
        <s v="EDELMAN SPAIN"/>
        <s v="FCB BRASIL"/>
        <s v="SMALL"/>
        <s v="SPECIAL"/>
        <s v="DDB MEXICO"/>
        <s v="BACKUS - AB INBEV"/>
        <s v="DAVID COLOMBIA"/>
        <s v="LEO BURNETT MÉXICO"/>
        <s v="MRM BRASIL"/>
        <s v="MRM ESTADOS UNIDOS"/>
        <s v="PUBLICIS ARGENTINA"/>
        <s v="DDB URUGUAY"/>
        <s v="FROM"/>
        <s v="HAVAS URUGUAY"/>
        <s v="OGILVY URUGUAY"/>
        <s v="PUBLICIS URUGUAY"/>
        <s v="VML URUGUAY"/>
        <s v="AGENCIA NRO 3"/>
        <s v="ARGENTINACINE"/>
        <s v="BAMBA MUSIC"/>
        <s v="BBDO ARGENTINA"/>
        <s v="BITT ARGENTINA"/>
        <s v="DENTSU CREATIVE ARGENTINA"/>
        <s v="DIGITAS BUENOS AIRES"/>
        <s v="DRAFTLINE BUE"/>
        <s v="GREY ARGENTINA / IMAGINE ENTERTAINMENT"/>
        <s v="GUT BUENOS AIRES / LANZALLAMAS"/>
        <s v="HOY BY HAVAS"/>
        <s v="HUINCA CINE"/>
        <s v="LA CASA DE AL LADO"/>
        <s v="LA COMUNIDAD"/>
        <s v="LA DOBLE"/>
        <s v="LIEBRE"/>
        <s v="MAMA HUNGARA"/>
        <s v="MEDIA MONKS"/>
        <s v="MUTATO BUENOS AIRES"/>
        <s v="NIÑA"/>
        <s v="OGILVY &amp; MATHER"/>
        <s v="PAPAMUSIC"/>
        <s v="POSTER"/>
        <s v="PRIMO"/>
        <s v="REBOLUCION"/>
        <s v="SUPER"/>
        <s v="THE JUJU"/>
        <s v="VENDAVAL"/>
        <s v="VOLTAGE BUENOS AIRES"/>
        <s v="WUNDERMAN THOMPSON"/>
        <s v="78"/>
        <s v="ACNE"/>
        <s v="ADAGIETTO"/>
        <s v="BAR OGILVY PORTUGAL"/>
        <s v="BASTARDA"/>
        <s v="BBDO / TBWA"/>
        <s v="BOMBOM"/>
        <s v="BÜROCRATIK"/>
        <s v="CASPER FILMS"/>
        <s v="CLUBE RECRIATIVO"/>
        <s v="COMING SOON"/>
        <s v="COMON"/>
        <s v="DEADINBEIRUTE"/>
        <s v="DIALOGUE"/>
        <s v="DJ"/>
        <s v="DRUMMER, UNIDADE CRIATIVA LIFT"/>
        <s v="DUALL®STUDIO"/>
        <s v="FREELANCE"/>
        <s v="FUEL"/>
        <s v="FUNNYHOW"/>
        <s v="GRAFICALISMO"/>
        <s v="GRAFICALISMO E  ATLANTIC NY"/>
        <s v="GRAFICALISMO STUDIO"/>
        <s v="GUEL, PRODUÇÕES AUDIOVISUAIS UNIPESSOAL"/>
        <s v="HAVAS PORTUGAL"/>
        <s v="HUSE INNOVATION, LDA"/>
        <s v="ILHAS STUDIO"/>
        <s v="JOSÉ MENDES"/>
        <s v="JUDAS"/>
        <s v="KRYPTON"/>
        <s v="LABEL"/>
        <s v="LEO BURNETT LISBOA"/>
        <s v="LES BEAUX"/>
        <s v="MARKABRANKA"/>
        <s v="MCCANN PORTUGAL"/>
        <s v="MINISTÉRIO DOS FILMES"/>
        <s v="MORE MARIA"/>
        <s v="MUSTARD"/>
        <s v="MUTE SOUND DESIGN"/>
        <s v="NÚCLEO AUDIO"/>
        <s v="PAULO MARIANO"/>
        <s v="PLAYGROUND PRODUCTION COMPANY"/>
        <s v="POETS &amp; PAINTERS"/>
        <s v="RITARIVOTTI®"/>
        <s v="SILVADESIGNERS"/>
        <s v="SOLID DOGMA - BRANDING AND DESIGN UNIT"/>
        <s v="STREAM AND TOUGH GUY"/>
        <s v="STUDIO ANDREW HOWARD"/>
        <s v="STUDIO EDUARDO AIRES"/>
        <s v="THE HOTEL"/>
        <s v="THE WALT DISNEY COMPANY PORTUGAL (IN-HOUSE STUDIO)"/>
        <s v="THIS IS PACIFICA"/>
        <s v="UZINA"/>
        <s v="VML PORTUGAL"/>
        <s v="WILL CREATIVE"/>
        <s v="WONDER\WHY"/>
        <s v="WYCREATIVE"/>
        <s v="BE HAPPY"/>
        <s v="FVF"/>
        <s v="IMCLUSION"/>
        <s v="MODO CARACAS"/>
        <s v="MONDELEZ"/>
        <s v="MUTATO BY THOMPSON"/>
        <s v="PUBLICIS VENEZUELA"/>
        <s v="ROBIN AGENCY"/>
        <s v="STARCOM VENEZUELA"/>
        <s v="TIPS IMAGEN Y COMUNICACIÓN"/>
        <s v="ZEA BBDO/MAKE ME GROW / CASILLERO INTERNACIONAL"/>
        <s v="DIABLITOS/AGENCIA PARALLEL"/>
        <s v="LA WEB FIGITAL AGENCY"/>
        <s v="LA WEB"/>
        <s v="ADOLESCENT CONTENT"/>
        <s v="BLACK BUDDHA MEDIA GROUP"/>
        <s v="CARTWRIGHT"/>
        <s v="COMMUNE COMMUNICATION"/>
        <s v="DR. SQUATCH"/>
        <s v="HOOK"/>
        <s v="IW GROUP"/>
        <s v="MOCEAN"/>
        <s v="QYOU MEDIA"/>
        <s v="RPA"/>
        <s v="SAWHORSE PRODUCTIONS"/>
        <s v="TEAM ONE"/>
        <s v="TOOL"/>
        <s v="YESSIAN"/>
        <s v="CP+B BRASIL"/>
        <s v="DRUID CREATIVE GAMING"/>
        <s v="GINGA"/>
        <s v="HNK LAB WPP"/>
        <s v="JOTACOM"/>
        <s v="LE PUB BRASIL"/>
        <s v="LEO BURNETT TAILOR MADE BRAZIL"/>
        <s v="MIRUM AGENCY BRAZIL"/>
        <s v="OGILVY BRASIL"/>
        <s v="PINTEREST"/>
        <s v="PUBLICIS BRASIL"/>
        <s v="R/GA"/>
        <s v="TRES PONTO ZERO + GO BLOCKCHAIN"/>
        <s v="WUNDERMAN THOMPSON BRASIL"/>
      </sharedItems>
    </cacheField>
    <cacheField name="Title" numFmtId="0">
      <sharedItems/>
    </cacheField>
    <cacheField name="Brand" numFmtId="0">
      <sharedItems containsBlank="1"/>
    </cacheField>
    <cacheField name="Product" numFmtId="0">
      <sharedItems containsBlank="1"/>
    </cacheField>
    <cacheField name="Country" numFmtId="0">
      <sharedItems/>
    </cacheField>
    <cacheField name="Country Agency" numFmtId="0">
      <sharedItems count="22">
        <s v="MÉXICO"/>
        <s v="ESPAÑA"/>
        <s v="ARGENTINA"/>
        <s v="ECUADOR"/>
        <s v="BRASIL"/>
        <s v="PUERTO RICO"/>
        <s v="BOLIVIA"/>
        <s v="ESTADOS UNIDOS"/>
        <s v="COSTA RICA"/>
        <s v="COLOMBIA"/>
        <s v="PERÚ"/>
        <s v="PANAMÁ"/>
        <s v="NICARAGUA"/>
        <s v="PARAGUAY"/>
        <s v="GUATEMALA"/>
        <s v="HONDURAS"/>
        <s v="EL SALVADOR"/>
        <s v="REPÚBLICA DOMINICANA"/>
        <s v="CHILE"/>
        <s v="VENEZUELA"/>
        <s v="URUGUAY"/>
        <s v="PORTUGAL"/>
      </sharedItems>
    </cacheField>
    <cacheField name="GRAND PRIX" numFmtId="0">
      <sharedItems containsString="0" containsBlank="1" containsNumber="1" containsInteger="1" minValue="1" maxValue="2"/>
    </cacheField>
    <cacheField name="ORO LOCAL" numFmtId="0">
      <sharedItems containsString="0" containsBlank="1" containsNumber="1" containsInteger="1" minValue="1" maxValue="7"/>
    </cacheField>
    <cacheField name="PLATA LOCAL" numFmtId="0">
      <sharedItems containsString="0" containsBlank="1" containsNumber="1" containsInteger="1" minValue="1" maxValue="5"/>
    </cacheField>
    <cacheField name="BRONCE LOCAL" numFmtId="0">
      <sharedItems containsString="0" containsBlank="1" containsNumber="1" containsInteger="1" minValue="1" maxValue="6"/>
    </cacheField>
    <cacheField name="GRAND SLAM" numFmtId="0">
      <sharedItems containsString="0" containsBlank="1" containsNumber="1" containsInteger="1" minValue="1" maxValue="3"/>
    </cacheField>
    <cacheField name="Suma de M.E." numFmtId="0">
      <sharedItems containsString="0" containsBlank="1" containsNumber="1" containsInteger="1" minValue="1" maxValue="1"/>
    </cacheField>
    <cacheField name="ORO FIAP" numFmtId="0">
      <sharedItems containsString="0" containsBlank="1" containsNumber="1" containsInteger="1" minValue="1" maxValue="3"/>
    </cacheField>
    <cacheField name="PLATA FIAP" numFmtId="0">
      <sharedItems containsString="0" containsBlank="1" containsNumber="1" containsInteger="1" minValue="1" maxValue="4"/>
    </cacheField>
    <cacheField name="BRONCE FIAP" numFmtId="0">
      <sharedItems containsString="0" containsBlank="1" containsNumber="1" containsInteger="1" minValue="1" maxValue="4"/>
    </cacheField>
    <cacheField name="SHORTLIST FIAP" numFmtId="0">
      <sharedItems containsString="0" containsBlank="1" containsNumber="1" containsInteger="1" minValue="1" maxValue="5"/>
    </cacheField>
    <cacheField name="GRAND PRIX CANNES" numFmtId="0">
      <sharedItems containsString="0" containsBlank="1" containsNumber="1" containsInteger="1" minValue="1" maxValue="1"/>
    </cacheField>
    <cacheField name="TITANIUM G.P CANNES" numFmtId="0">
      <sharedItems containsString="0" containsBlank="1" containsNumber="1" containsInteger="1" minValue="1" maxValue="1"/>
    </cacheField>
    <cacheField name="TITANIUM LION CANNES" numFmtId="0">
      <sharedItems containsString="0" containsBlank="1" containsNumber="1" containsInteger="1" minValue="1" maxValue="1"/>
    </cacheField>
    <cacheField name="ORO CANNES" numFmtId="0">
      <sharedItems containsString="0" containsBlank="1" containsNumber="1" containsInteger="1" minValue="1" maxValue="2"/>
    </cacheField>
    <cacheField name="PLATA CANNES" numFmtId="0">
      <sharedItems containsString="0" containsBlank="1" containsNumber="1" containsInteger="1" minValue="1" maxValue="2"/>
    </cacheField>
    <cacheField name="BRONCE CANNES" numFmtId="0">
      <sharedItems containsString="0" containsBlank="1" containsNumber="1" containsInteger="1" minValue="1" maxValue="3"/>
    </cacheField>
    <cacheField name="TOTAL PREMIOS" numFmtId="0">
      <sharedItems containsSemiMixedTypes="0" containsString="0" containsNumber="1" containsInteger="1" minValue="1" maxValue="11"/>
    </cacheField>
    <cacheField name="TOTAL PUNTAJE" numFmtId="0">
      <sharedItems containsSemiMixedTypes="0" containsString="0" containsNumber="1" containsInteger="1" minValue="2" maxValue="2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9">
  <r>
    <x v="0"/>
    <x v="0"/>
    <n v="1"/>
  </r>
  <r>
    <x v="0"/>
    <x v="1"/>
    <n v="1"/>
  </r>
  <r>
    <x v="0"/>
    <x v="2"/>
    <n v="1"/>
  </r>
  <r>
    <x v="0"/>
    <x v="3"/>
    <n v="1"/>
  </r>
  <r>
    <x v="0"/>
    <x v="4"/>
    <n v="1"/>
  </r>
  <r>
    <x v="0"/>
    <x v="5"/>
    <n v="1"/>
  </r>
  <r>
    <x v="0"/>
    <x v="6"/>
    <n v="1"/>
  </r>
  <r>
    <x v="0"/>
    <x v="7"/>
    <n v="1"/>
  </r>
  <r>
    <x v="0"/>
    <x v="8"/>
    <n v="1"/>
  </r>
  <r>
    <x v="0"/>
    <x v="9"/>
    <n v="1"/>
  </r>
  <r>
    <x v="0"/>
    <x v="10"/>
    <n v="1"/>
  </r>
  <r>
    <x v="0"/>
    <x v="11"/>
    <n v="1"/>
  </r>
  <r>
    <x v="0"/>
    <x v="12"/>
    <n v="1"/>
  </r>
  <r>
    <x v="0"/>
    <x v="13"/>
    <n v="1"/>
  </r>
  <r>
    <x v="0"/>
    <x v="14"/>
    <n v="1"/>
  </r>
  <r>
    <x v="0"/>
    <x v="15"/>
    <n v="1"/>
  </r>
  <r>
    <x v="0"/>
    <x v="16"/>
    <n v="1"/>
  </r>
  <r>
    <x v="0"/>
    <x v="17"/>
    <n v="1"/>
  </r>
  <r>
    <x v="0"/>
    <x v="18"/>
    <n v="1"/>
  </r>
  <r>
    <x v="0"/>
    <x v="19"/>
    <n v="1"/>
  </r>
  <r>
    <x v="0"/>
    <x v="20"/>
    <n v="1"/>
  </r>
  <r>
    <x v="0"/>
    <x v="21"/>
    <n v="1"/>
  </r>
  <r>
    <x v="0"/>
    <x v="22"/>
    <n v="1"/>
  </r>
  <r>
    <x v="0"/>
    <x v="23"/>
    <n v="1"/>
  </r>
  <r>
    <x v="0"/>
    <x v="24"/>
    <n v="1"/>
  </r>
  <r>
    <x v="0"/>
    <x v="25"/>
    <n v="1"/>
  </r>
  <r>
    <x v="0"/>
    <x v="26"/>
    <n v="1"/>
  </r>
  <r>
    <x v="0"/>
    <x v="27"/>
    <n v="1"/>
  </r>
  <r>
    <x v="0"/>
    <x v="28"/>
    <n v="1"/>
  </r>
  <r>
    <x v="0"/>
    <x v="29"/>
    <n v="1"/>
  </r>
  <r>
    <x v="0"/>
    <x v="30"/>
    <n v="1"/>
  </r>
  <r>
    <x v="0"/>
    <x v="31"/>
    <n v="1"/>
  </r>
  <r>
    <x v="0"/>
    <x v="32"/>
    <n v="1"/>
  </r>
  <r>
    <x v="0"/>
    <x v="33"/>
    <n v="1"/>
  </r>
  <r>
    <x v="0"/>
    <x v="34"/>
    <n v="1"/>
  </r>
  <r>
    <x v="0"/>
    <x v="35"/>
    <n v="1"/>
  </r>
  <r>
    <x v="0"/>
    <x v="36"/>
    <n v="1"/>
  </r>
  <r>
    <x v="0"/>
    <x v="37"/>
    <n v="1"/>
  </r>
  <r>
    <x v="0"/>
    <x v="38"/>
    <n v="1"/>
  </r>
  <r>
    <x v="0"/>
    <x v="39"/>
    <n v="1"/>
  </r>
  <r>
    <x v="0"/>
    <x v="40"/>
    <n v="1"/>
  </r>
  <r>
    <x v="0"/>
    <x v="41"/>
    <n v="1"/>
  </r>
  <r>
    <x v="0"/>
    <x v="42"/>
    <n v="1"/>
  </r>
  <r>
    <x v="0"/>
    <x v="43"/>
    <n v="1"/>
  </r>
  <r>
    <x v="0"/>
    <x v="44"/>
    <n v="1"/>
  </r>
  <r>
    <x v="0"/>
    <x v="45"/>
    <n v="1"/>
  </r>
  <r>
    <x v="0"/>
    <x v="46"/>
    <n v="1"/>
  </r>
  <r>
    <x v="0"/>
    <x v="47"/>
    <n v="1"/>
  </r>
  <r>
    <x v="0"/>
    <x v="48"/>
    <n v="1"/>
  </r>
  <r>
    <x v="0"/>
    <x v="49"/>
    <n v="1"/>
  </r>
  <r>
    <x v="0"/>
    <x v="50"/>
    <n v="1"/>
  </r>
  <r>
    <x v="0"/>
    <x v="51"/>
    <n v="1"/>
  </r>
  <r>
    <x v="0"/>
    <x v="52"/>
    <n v="1"/>
  </r>
  <r>
    <x v="0"/>
    <x v="53"/>
    <n v="1"/>
  </r>
  <r>
    <x v="0"/>
    <x v="54"/>
    <n v="1"/>
  </r>
  <r>
    <x v="0"/>
    <x v="55"/>
    <n v="1"/>
  </r>
  <r>
    <x v="0"/>
    <x v="56"/>
    <n v="1"/>
  </r>
  <r>
    <x v="0"/>
    <x v="57"/>
    <n v="1"/>
  </r>
  <r>
    <x v="0"/>
    <x v="58"/>
    <n v="1"/>
  </r>
  <r>
    <x v="0"/>
    <x v="59"/>
    <n v="1"/>
  </r>
  <r>
    <x v="0"/>
    <x v="60"/>
    <n v="1"/>
  </r>
  <r>
    <x v="0"/>
    <x v="61"/>
    <n v="1"/>
  </r>
  <r>
    <x v="0"/>
    <x v="62"/>
    <n v="1"/>
  </r>
  <r>
    <x v="0"/>
    <x v="63"/>
    <n v="1"/>
  </r>
  <r>
    <x v="0"/>
    <x v="64"/>
    <n v="1"/>
  </r>
  <r>
    <x v="0"/>
    <x v="65"/>
    <n v="1"/>
  </r>
  <r>
    <x v="0"/>
    <x v="66"/>
    <n v="1"/>
  </r>
  <r>
    <x v="0"/>
    <x v="67"/>
    <n v="1"/>
  </r>
  <r>
    <x v="0"/>
    <x v="68"/>
    <n v="1"/>
  </r>
  <r>
    <x v="0"/>
    <x v="69"/>
    <n v="1"/>
  </r>
  <r>
    <x v="0"/>
    <x v="70"/>
    <n v="1"/>
  </r>
  <r>
    <x v="0"/>
    <x v="71"/>
    <n v="1"/>
  </r>
  <r>
    <x v="0"/>
    <x v="72"/>
    <n v="1"/>
  </r>
  <r>
    <x v="0"/>
    <x v="73"/>
    <n v="1"/>
  </r>
  <r>
    <x v="0"/>
    <x v="74"/>
    <n v="1"/>
  </r>
  <r>
    <x v="0"/>
    <x v="75"/>
    <n v="1"/>
  </r>
  <r>
    <x v="1"/>
    <x v="76"/>
    <m/>
  </r>
  <r>
    <x v="2"/>
    <x v="77"/>
    <n v="1"/>
  </r>
  <r>
    <x v="2"/>
    <x v="78"/>
    <n v="1"/>
  </r>
  <r>
    <x v="2"/>
    <x v="79"/>
    <n v="1"/>
  </r>
  <r>
    <x v="2"/>
    <x v="80"/>
    <n v="1"/>
  </r>
  <r>
    <x v="2"/>
    <x v="81"/>
    <n v="1"/>
  </r>
  <r>
    <x v="1"/>
    <x v="76"/>
    <m/>
  </r>
  <r>
    <x v="3"/>
    <x v="82"/>
    <n v="1"/>
  </r>
  <r>
    <x v="3"/>
    <x v="83"/>
    <n v="1"/>
  </r>
  <r>
    <x v="3"/>
    <x v="84"/>
    <n v="1"/>
  </r>
  <r>
    <x v="3"/>
    <x v="85"/>
    <n v="1"/>
  </r>
  <r>
    <x v="3"/>
    <x v="86"/>
    <n v="1"/>
  </r>
  <r>
    <x v="3"/>
    <x v="87"/>
    <n v="1"/>
  </r>
  <r>
    <x v="3"/>
    <x v="88"/>
    <n v="1"/>
  </r>
  <r>
    <x v="3"/>
    <x v="89"/>
    <n v="1"/>
  </r>
  <r>
    <x v="3"/>
    <x v="90"/>
    <n v="1"/>
  </r>
  <r>
    <x v="3"/>
    <x v="91"/>
    <n v="1"/>
  </r>
  <r>
    <x v="3"/>
    <x v="92"/>
    <n v="1"/>
  </r>
  <r>
    <x v="3"/>
    <x v="93"/>
    <n v="1"/>
  </r>
  <r>
    <x v="3"/>
    <x v="94"/>
    <n v="1"/>
  </r>
  <r>
    <x v="3"/>
    <x v="95"/>
    <n v="1"/>
  </r>
  <r>
    <x v="3"/>
    <x v="96"/>
    <n v="1"/>
  </r>
  <r>
    <x v="3"/>
    <x v="97"/>
    <n v="1"/>
  </r>
  <r>
    <x v="3"/>
    <x v="98"/>
    <n v="1"/>
  </r>
  <r>
    <x v="3"/>
    <x v="99"/>
    <n v="1"/>
  </r>
  <r>
    <x v="3"/>
    <x v="100"/>
    <n v="1"/>
  </r>
  <r>
    <x v="3"/>
    <x v="101"/>
    <n v="1"/>
  </r>
  <r>
    <x v="3"/>
    <x v="102"/>
    <n v="1"/>
  </r>
  <r>
    <x v="3"/>
    <x v="103"/>
    <n v="1"/>
  </r>
  <r>
    <x v="3"/>
    <x v="104"/>
    <n v="1"/>
  </r>
  <r>
    <x v="3"/>
    <x v="105"/>
    <n v="1"/>
  </r>
  <r>
    <x v="3"/>
    <x v="106"/>
    <n v="1"/>
  </r>
  <r>
    <x v="3"/>
    <x v="107"/>
    <n v="1"/>
  </r>
  <r>
    <x v="3"/>
    <x v="108"/>
    <n v="1"/>
  </r>
  <r>
    <x v="3"/>
    <x v="109"/>
    <n v="1"/>
  </r>
  <r>
    <x v="3"/>
    <x v="110"/>
    <n v="1"/>
  </r>
  <r>
    <x v="3"/>
    <x v="111"/>
    <n v="1"/>
  </r>
  <r>
    <x v="3"/>
    <x v="112"/>
    <n v="1"/>
  </r>
  <r>
    <x v="3"/>
    <x v="113"/>
    <n v="1"/>
  </r>
  <r>
    <x v="3"/>
    <x v="114"/>
    <n v="1"/>
  </r>
  <r>
    <x v="3"/>
    <x v="115"/>
    <n v="1"/>
  </r>
  <r>
    <x v="3"/>
    <x v="116"/>
    <n v="1"/>
  </r>
  <r>
    <x v="3"/>
    <x v="117"/>
    <n v="1"/>
  </r>
  <r>
    <x v="3"/>
    <x v="118"/>
    <n v="1"/>
  </r>
  <r>
    <x v="3"/>
    <x v="119"/>
    <n v="1"/>
  </r>
  <r>
    <x v="3"/>
    <x v="120"/>
    <n v="1"/>
  </r>
  <r>
    <x v="3"/>
    <x v="121"/>
    <n v="1"/>
  </r>
  <r>
    <x v="3"/>
    <x v="122"/>
    <n v="1"/>
  </r>
  <r>
    <x v="3"/>
    <x v="123"/>
    <n v="1"/>
  </r>
  <r>
    <x v="3"/>
    <x v="124"/>
    <n v="1"/>
  </r>
  <r>
    <x v="3"/>
    <x v="125"/>
    <n v="1"/>
  </r>
  <r>
    <x v="3"/>
    <x v="126"/>
    <n v="1"/>
  </r>
  <r>
    <x v="1"/>
    <x v="76"/>
    <m/>
  </r>
  <r>
    <x v="4"/>
    <x v="127"/>
    <n v="1"/>
  </r>
  <r>
    <x v="4"/>
    <x v="128"/>
    <n v="1"/>
  </r>
  <r>
    <x v="4"/>
    <x v="129"/>
    <n v="1"/>
  </r>
  <r>
    <x v="4"/>
    <x v="130"/>
    <n v="1"/>
  </r>
  <r>
    <x v="4"/>
    <x v="131"/>
    <n v="1"/>
  </r>
  <r>
    <x v="4"/>
    <x v="132"/>
    <n v="1"/>
  </r>
  <r>
    <x v="4"/>
    <x v="133"/>
    <n v="1"/>
  </r>
  <r>
    <x v="4"/>
    <x v="134"/>
    <n v="1"/>
  </r>
  <r>
    <x v="4"/>
    <x v="135"/>
    <n v="1"/>
  </r>
  <r>
    <x v="4"/>
    <x v="136"/>
    <n v="1"/>
  </r>
  <r>
    <x v="4"/>
    <x v="137"/>
    <n v="1"/>
  </r>
  <r>
    <x v="1"/>
    <x v="76"/>
    <m/>
  </r>
  <r>
    <x v="5"/>
    <x v="138"/>
    <n v="1"/>
  </r>
  <r>
    <x v="5"/>
    <x v="139"/>
    <n v="1"/>
  </r>
  <r>
    <x v="5"/>
    <x v="140"/>
    <n v="1"/>
  </r>
  <r>
    <x v="5"/>
    <x v="141"/>
    <n v="1"/>
  </r>
  <r>
    <x v="5"/>
    <x v="142"/>
    <n v="1"/>
  </r>
  <r>
    <x v="5"/>
    <x v="143"/>
    <n v="1"/>
  </r>
  <r>
    <x v="5"/>
    <x v="144"/>
    <n v="1"/>
  </r>
  <r>
    <x v="5"/>
    <x v="145"/>
    <n v="1"/>
  </r>
  <r>
    <x v="5"/>
    <x v="146"/>
    <n v="1"/>
  </r>
  <r>
    <x v="5"/>
    <x v="147"/>
    <n v="1"/>
  </r>
  <r>
    <x v="5"/>
    <x v="148"/>
    <n v="1"/>
  </r>
  <r>
    <x v="5"/>
    <x v="149"/>
    <n v="1"/>
  </r>
  <r>
    <x v="5"/>
    <x v="150"/>
    <n v="1"/>
  </r>
  <r>
    <x v="5"/>
    <x v="151"/>
    <n v="1"/>
  </r>
  <r>
    <x v="5"/>
    <x v="152"/>
    <n v="1"/>
  </r>
  <r>
    <x v="5"/>
    <x v="153"/>
    <n v="1"/>
  </r>
  <r>
    <x v="5"/>
    <x v="154"/>
    <n v="1"/>
  </r>
  <r>
    <x v="5"/>
    <x v="155"/>
    <n v="1"/>
  </r>
  <r>
    <x v="5"/>
    <x v="156"/>
    <n v="1"/>
  </r>
  <r>
    <x v="5"/>
    <x v="157"/>
    <n v="1"/>
  </r>
  <r>
    <x v="5"/>
    <x v="158"/>
    <n v="1"/>
  </r>
  <r>
    <x v="5"/>
    <x v="159"/>
    <n v="1"/>
  </r>
  <r>
    <x v="5"/>
    <x v="160"/>
    <n v="1"/>
  </r>
  <r>
    <x v="5"/>
    <x v="161"/>
    <n v="1"/>
  </r>
  <r>
    <x v="5"/>
    <x v="162"/>
    <n v="1"/>
  </r>
  <r>
    <x v="1"/>
    <x v="76"/>
    <m/>
  </r>
  <r>
    <x v="6"/>
    <x v="163"/>
    <n v="1"/>
  </r>
  <r>
    <x v="6"/>
    <x v="164"/>
    <n v="1"/>
  </r>
  <r>
    <x v="6"/>
    <x v="165"/>
    <n v="1"/>
  </r>
  <r>
    <x v="6"/>
    <x v="166"/>
    <n v="1"/>
  </r>
  <r>
    <x v="6"/>
    <x v="167"/>
    <n v="1"/>
  </r>
  <r>
    <x v="6"/>
    <x v="168"/>
    <n v="1"/>
  </r>
  <r>
    <x v="6"/>
    <x v="169"/>
    <n v="1"/>
  </r>
  <r>
    <x v="6"/>
    <x v="170"/>
    <n v="1"/>
  </r>
  <r>
    <x v="6"/>
    <x v="171"/>
    <n v="1"/>
  </r>
  <r>
    <x v="6"/>
    <x v="172"/>
    <n v="1"/>
  </r>
  <r>
    <x v="6"/>
    <x v="173"/>
    <n v="1"/>
  </r>
  <r>
    <x v="6"/>
    <x v="174"/>
    <n v="1"/>
  </r>
  <r>
    <x v="6"/>
    <x v="175"/>
    <n v="1"/>
  </r>
  <r>
    <x v="6"/>
    <x v="176"/>
    <n v="1"/>
  </r>
  <r>
    <x v="1"/>
    <x v="76"/>
    <m/>
  </r>
  <r>
    <x v="7"/>
    <x v="177"/>
    <n v="1"/>
  </r>
  <r>
    <x v="7"/>
    <x v="178"/>
    <n v="1"/>
  </r>
  <r>
    <x v="7"/>
    <x v="179"/>
    <n v="1"/>
  </r>
  <r>
    <x v="7"/>
    <x v="180"/>
    <n v="1"/>
  </r>
  <r>
    <x v="7"/>
    <x v="181"/>
    <n v="1"/>
  </r>
  <r>
    <x v="7"/>
    <x v="182"/>
    <n v="1"/>
  </r>
  <r>
    <x v="7"/>
    <x v="183"/>
    <n v="1"/>
  </r>
  <r>
    <x v="7"/>
    <x v="184"/>
    <n v="1"/>
  </r>
  <r>
    <x v="7"/>
    <x v="185"/>
    <n v="1"/>
  </r>
  <r>
    <x v="7"/>
    <x v="186"/>
    <n v="1"/>
  </r>
  <r>
    <x v="7"/>
    <x v="187"/>
    <n v="1"/>
  </r>
  <r>
    <x v="7"/>
    <x v="188"/>
    <n v="1"/>
  </r>
  <r>
    <x v="7"/>
    <x v="189"/>
    <n v="1"/>
  </r>
  <r>
    <x v="7"/>
    <x v="190"/>
    <n v="1"/>
  </r>
  <r>
    <x v="7"/>
    <x v="191"/>
    <n v="1"/>
  </r>
  <r>
    <x v="7"/>
    <x v="192"/>
    <n v="1"/>
  </r>
  <r>
    <x v="7"/>
    <x v="193"/>
    <n v="1"/>
  </r>
  <r>
    <x v="7"/>
    <x v="194"/>
    <n v="1"/>
  </r>
  <r>
    <x v="7"/>
    <x v="195"/>
    <n v="1"/>
  </r>
  <r>
    <x v="7"/>
    <x v="196"/>
    <n v="1"/>
  </r>
  <r>
    <x v="7"/>
    <x v="197"/>
    <n v="1"/>
  </r>
  <r>
    <x v="7"/>
    <x v="198"/>
    <n v="1"/>
  </r>
  <r>
    <x v="1"/>
    <x v="76"/>
    <m/>
  </r>
  <r>
    <x v="8"/>
    <x v="199"/>
    <n v="1"/>
  </r>
  <r>
    <x v="8"/>
    <x v="200"/>
    <n v="1"/>
  </r>
  <r>
    <x v="1"/>
    <x v="76"/>
    <m/>
  </r>
  <r>
    <x v="9"/>
    <x v="201"/>
    <n v="1"/>
  </r>
  <r>
    <x v="9"/>
    <x v="202"/>
    <n v="1"/>
  </r>
  <r>
    <x v="9"/>
    <x v="203"/>
    <n v="1"/>
  </r>
  <r>
    <x v="9"/>
    <x v="204"/>
    <n v="1"/>
  </r>
  <r>
    <x v="9"/>
    <x v="205"/>
    <n v="1"/>
  </r>
  <r>
    <x v="9"/>
    <x v="206"/>
    <n v="1"/>
  </r>
  <r>
    <x v="9"/>
    <x v="207"/>
    <n v="1"/>
  </r>
  <r>
    <x v="9"/>
    <x v="208"/>
    <n v="1"/>
  </r>
  <r>
    <x v="9"/>
    <x v="209"/>
    <n v="1"/>
  </r>
  <r>
    <x v="9"/>
    <x v="210"/>
    <n v="1"/>
  </r>
  <r>
    <x v="9"/>
    <x v="211"/>
    <n v="1"/>
  </r>
  <r>
    <x v="9"/>
    <x v="212"/>
    <n v="1"/>
  </r>
  <r>
    <x v="9"/>
    <x v="213"/>
    <n v="1"/>
  </r>
  <r>
    <x v="9"/>
    <x v="214"/>
    <n v="1"/>
  </r>
  <r>
    <x v="9"/>
    <x v="215"/>
    <n v="1"/>
  </r>
  <r>
    <x v="9"/>
    <x v="216"/>
    <n v="1"/>
  </r>
  <r>
    <x v="9"/>
    <x v="217"/>
    <n v="1"/>
  </r>
  <r>
    <x v="9"/>
    <x v="218"/>
    <n v="1"/>
  </r>
  <r>
    <x v="9"/>
    <x v="219"/>
    <n v="1"/>
  </r>
  <r>
    <x v="9"/>
    <x v="220"/>
    <n v="1"/>
  </r>
  <r>
    <x v="9"/>
    <x v="221"/>
    <n v="1"/>
  </r>
  <r>
    <x v="9"/>
    <x v="222"/>
    <n v="1"/>
  </r>
  <r>
    <x v="9"/>
    <x v="223"/>
    <n v="1"/>
  </r>
  <r>
    <x v="9"/>
    <x v="224"/>
    <n v="1"/>
  </r>
  <r>
    <x v="9"/>
    <x v="225"/>
    <n v="1"/>
  </r>
  <r>
    <x v="9"/>
    <x v="226"/>
    <n v="1"/>
  </r>
  <r>
    <x v="9"/>
    <x v="227"/>
    <n v="1"/>
  </r>
  <r>
    <x v="9"/>
    <x v="228"/>
    <n v="1"/>
  </r>
  <r>
    <x v="9"/>
    <x v="229"/>
    <n v="1"/>
  </r>
  <r>
    <x v="9"/>
    <x v="230"/>
    <n v="1"/>
  </r>
  <r>
    <x v="9"/>
    <x v="231"/>
    <n v="1"/>
  </r>
  <r>
    <x v="9"/>
    <x v="232"/>
    <n v="1"/>
  </r>
  <r>
    <x v="9"/>
    <x v="233"/>
    <n v="1"/>
  </r>
  <r>
    <x v="9"/>
    <x v="234"/>
    <n v="1"/>
  </r>
  <r>
    <x v="9"/>
    <x v="235"/>
    <n v="1"/>
  </r>
  <r>
    <x v="9"/>
    <x v="236"/>
    <n v="1"/>
  </r>
  <r>
    <x v="9"/>
    <x v="237"/>
    <n v="1"/>
  </r>
  <r>
    <x v="9"/>
    <x v="238"/>
    <n v="1"/>
  </r>
  <r>
    <x v="9"/>
    <x v="239"/>
    <n v="1"/>
  </r>
  <r>
    <x v="9"/>
    <x v="240"/>
    <n v="1"/>
  </r>
  <r>
    <x v="9"/>
    <x v="241"/>
    <n v="1"/>
  </r>
  <r>
    <x v="9"/>
    <x v="242"/>
    <n v="1"/>
  </r>
  <r>
    <x v="9"/>
    <x v="243"/>
    <n v="1"/>
  </r>
  <r>
    <x v="9"/>
    <x v="244"/>
    <n v="1"/>
  </r>
  <r>
    <x v="9"/>
    <x v="245"/>
    <n v="1"/>
  </r>
  <r>
    <x v="9"/>
    <x v="246"/>
    <n v="1"/>
  </r>
  <r>
    <x v="9"/>
    <x v="247"/>
    <n v="1"/>
  </r>
  <r>
    <x v="9"/>
    <x v="248"/>
    <n v="1"/>
  </r>
  <r>
    <x v="9"/>
    <x v="249"/>
    <n v="1"/>
  </r>
  <r>
    <x v="9"/>
    <x v="250"/>
    <n v="1"/>
  </r>
  <r>
    <x v="9"/>
    <x v="251"/>
    <n v="1"/>
  </r>
  <r>
    <x v="9"/>
    <x v="252"/>
    <n v="1"/>
  </r>
  <r>
    <x v="9"/>
    <x v="253"/>
    <n v="1"/>
  </r>
  <r>
    <x v="9"/>
    <x v="254"/>
    <n v="1"/>
  </r>
  <r>
    <x v="9"/>
    <x v="255"/>
    <n v="1"/>
  </r>
  <r>
    <x v="9"/>
    <x v="256"/>
    <n v="1"/>
  </r>
  <r>
    <x v="9"/>
    <x v="257"/>
    <n v="1"/>
  </r>
  <r>
    <x v="9"/>
    <x v="258"/>
    <n v="1"/>
  </r>
  <r>
    <x v="9"/>
    <x v="259"/>
    <n v="1"/>
  </r>
  <r>
    <x v="1"/>
    <x v="76"/>
    <m/>
  </r>
  <r>
    <x v="10"/>
    <x v="260"/>
    <n v="1"/>
  </r>
  <r>
    <x v="10"/>
    <x v="261"/>
    <n v="1"/>
  </r>
  <r>
    <x v="10"/>
    <x v="262"/>
    <n v="1"/>
  </r>
  <r>
    <x v="10"/>
    <x v="263"/>
    <n v="1"/>
  </r>
  <r>
    <x v="10"/>
    <x v="264"/>
    <n v="1"/>
  </r>
  <r>
    <x v="10"/>
    <x v="265"/>
    <n v="1"/>
  </r>
  <r>
    <x v="10"/>
    <x v="266"/>
    <n v="1"/>
  </r>
  <r>
    <x v="10"/>
    <x v="267"/>
    <n v="1"/>
  </r>
  <r>
    <x v="10"/>
    <x v="268"/>
    <n v="1"/>
  </r>
  <r>
    <x v="10"/>
    <x v="269"/>
    <n v="1"/>
  </r>
  <r>
    <x v="10"/>
    <x v="270"/>
    <n v="1"/>
  </r>
  <r>
    <x v="10"/>
    <x v="271"/>
    <n v="1"/>
  </r>
  <r>
    <x v="10"/>
    <x v="272"/>
    <n v="1"/>
  </r>
  <r>
    <x v="10"/>
    <x v="273"/>
    <n v="1"/>
  </r>
  <r>
    <x v="10"/>
    <x v="274"/>
    <n v="1"/>
  </r>
  <r>
    <x v="10"/>
    <x v="275"/>
    <n v="1"/>
  </r>
  <r>
    <x v="10"/>
    <x v="276"/>
    <n v="1"/>
  </r>
  <r>
    <x v="10"/>
    <x v="277"/>
    <n v="1"/>
  </r>
  <r>
    <x v="10"/>
    <x v="278"/>
    <n v="1"/>
  </r>
  <r>
    <x v="10"/>
    <x v="279"/>
    <n v="1"/>
  </r>
  <r>
    <x v="10"/>
    <x v="280"/>
    <n v="1"/>
  </r>
  <r>
    <x v="10"/>
    <x v="281"/>
    <n v="1"/>
  </r>
  <r>
    <x v="10"/>
    <x v="282"/>
    <n v="1"/>
  </r>
  <r>
    <x v="10"/>
    <x v="283"/>
    <n v="1"/>
  </r>
  <r>
    <x v="10"/>
    <x v="284"/>
    <n v="1"/>
  </r>
  <r>
    <x v="10"/>
    <x v="285"/>
    <n v="1"/>
  </r>
  <r>
    <x v="10"/>
    <x v="286"/>
    <n v="1"/>
  </r>
  <r>
    <x v="10"/>
    <x v="287"/>
    <n v="1"/>
  </r>
  <r>
    <x v="10"/>
    <x v="288"/>
    <n v="1"/>
  </r>
  <r>
    <x v="10"/>
    <x v="289"/>
    <n v="1"/>
  </r>
  <r>
    <x v="10"/>
    <x v="290"/>
    <n v="1"/>
  </r>
  <r>
    <x v="10"/>
    <x v="291"/>
    <n v="1"/>
  </r>
  <r>
    <x v="10"/>
    <x v="292"/>
    <n v="1"/>
  </r>
  <r>
    <x v="10"/>
    <x v="293"/>
    <n v="1"/>
  </r>
  <r>
    <x v="10"/>
    <x v="294"/>
    <n v="1"/>
  </r>
  <r>
    <x v="10"/>
    <x v="295"/>
    <n v="1"/>
  </r>
  <r>
    <x v="10"/>
    <x v="296"/>
    <n v="1"/>
  </r>
  <r>
    <x v="10"/>
    <x v="297"/>
    <n v="1"/>
  </r>
  <r>
    <x v="10"/>
    <x v="298"/>
    <n v="1"/>
  </r>
  <r>
    <x v="10"/>
    <x v="33"/>
    <n v="1"/>
  </r>
  <r>
    <x v="10"/>
    <x v="299"/>
    <n v="1"/>
  </r>
  <r>
    <x v="10"/>
    <x v="300"/>
    <n v="1"/>
  </r>
  <r>
    <x v="10"/>
    <x v="301"/>
    <n v="1"/>
  </r>
  <r>
    <x v="10"/>
    <x v="302"/>
    <n v="1"/>
  </r>
  <r>
    <x v="10"/>
    <x v="303"/>
    <n v="1"/>
  </r>
  <r>
    <x v="10"/>
    <x v="304"/>
    <n v="1"/>
  </r>
  <r>
    <x v="10"/>
    <x v="305"/>
    <n v="1"/>
  </r>
  <r>
    <x v="10"/>
    <x v="306"/>
    <n v="1"/>
  </r>
  <r>
    <x v="10"/>
    <x v="307"/>
    <n v="1"/>
  </r>
  <r>
    <x v="10"/>
    <x v="308"/>
    <n v="1"/>
  </r>
  <r>
    <x v="10"/>
    <x v="309"/>
    <n v="1"/>
  </r>
  <r>
    <x v="10"/>
    <x v="310"/>
    <n v="1"/>
  </r>
  <r>
    <x v="10"/>
    <x v="311"/>
    <n v="1"/>
  </r>
  <r>
    <x v="10"/>
    <x v="312"/>
    <n v="1"/>
  </r>
  <r>
    <x v="10"/>
    <x v="313"/>
    <n v="1"/>
  </r>
  <r>
    <x v="10"/>
    <x v="314"/>
    <n v="1"/>
  </r>
  <r>
    <x v="10"/>
    <x v="315"/>
    <n v="1"/>
  </r>
  <r>
    <x v="10"/>
    <x v="316"/>
    <n v="1"/>
  </r>
  <r>
    <x v="10"/>
    <x v="317"/>
    <n v="1"/>
  </r>
  <r>
    <x v="10"/>
    <x v="318"/>
    <n v="1"/>
  </r>
  <r>
    <x v="10"/>
    <x v="319"/>
    <n v="1"/>
  </r>
  <r>
    <x v="10"/>
    <x v="320"/>
    <n v="1"/>
  </r>
  <r>
    <x v="10"/>
    <x v="321"/>
    <n v="1"/>
  </r>
  <r>
    <x v="10"/>
    <x v="322"/>
    <n v="1"/>
  </r>
  <r>
    <x v="10"/>
    <x v="323"/>
    <n v="1"/>
  </r>
  <r>
    <x v="10"/>
    <x v="324"/>
    <n v="1"/>
  </r>
  <r>
    <x v="10"/>
    <x v="325"/>
    <n v="1"/>
  </r>
  <r>
    <x v="10"/>
    <x v="326"/>
    <n v="1"/>
  </r>
  <r>
    <x v="10"/>
    <x v="327"/>
    <n v="1"/>
  </r>
  <r>
    <x v="10"/>
    <x v="328"/>
    <n v="1"/>
  </r>
  <r>
    <x v="10"/>
    <x v="329"/>
    <n v="1"/>
  </r>
  <r>
    <x v="10"/>
    <x v="330"/>
    <n v="1"/>
  </r>
  <r>
    <x v="10"/>
    <x v="331"/>
    <n v="1"/>
  </r>
  <r>
    <x v="10"/>
    <x v="332"/>
    <n v="1"/>
  </r>
  <r>
    <x v="10"/>
    <x v="333"/>
    <n v="1"/>
  </r>
  <r>
    <x v="10"/>
    <x v="334"/>
    <n v="1"/>
  </r>
  <r>
    <x v="10"/>
    <x v="335"/>
    <n v="1"/>
  </r>
  <r>
    <x v="10"/>
    <x v="336"/>
    <n v="1"/>
  </r>
  <r>
    <x v="10"/>
    <x v="337"/>
    <n v="1"/>
  </r>
  <r>
    <x v="10"/>
    <x v="338"/>
    <n v="1"/>
  </r>
  <r>
    <x v="10"/>
    <x v="339"/>
    <n v="1"/>
  </r>
  <r>
    <x v="10"/>
    <x v="340"/>
    <n v="1"/>
  </r>
  <r>
    <x v="10"/>
    <x v="341"/>
    <n v="1"/>
  </r>
  <r>
    <x v="10"/>
    <x v="342"/>
    <n v="1"/>
  </r>
  <r>
    <x v="10"/>
    <x v="343"/>
    <n v="1"/>
  </r>
  <r>
    <x v="10"/>
    <x v="344"/>
    <n v="1"/>
  </r>
  <r>
    <x v="10"/>
    <x v="345"/>
    <n v="1"/>
  </r>
  <r>
    <x v="10"/>
    <x v="346"/>
    <n v="1"/>
  </r>
  <r>
    <x v="10"/>
    <x v="347"/>
    <n v="1"/>
  </r>
  <r>
    <x v="1"/>
    <x v="76"/>
    <m/>
  </r>
  <r>
    <x v="11"/>
    <x v="348"/>
    <n v="1"/>
  </r>
  <r>
    <x v="11"/>
    <x v="349"/>
    <n v="1"/>
  </r>
  <r>
    <x v="11"/>
    <x v="350"/>
    <n v="1"/>
  </r>
  <r>
    <x v="11"/>
    <x v="351"/>
    <n v="1"/>
  </r>
  <r>
    <x v="11"/>
    <x v="352"/>
    <n v="1"/>
  </r>
  <r>
    <x v="11"/>
    <x v="353"/>
    <n v="1"/>
  </r>
  <r>
    <x v="11"/>
    <x v="354"/>
    <n v="1"/>
  </r>
  <r>
    <x v="11"/>
    <x v="355"/>
    <n v="1"/>
  </r>
  <r>
    <x v="11"/>
    <x v="356"/>
    <n v="1"/>
  </r>
  <r>
    <x v="11"/>
    <x v="357"/>
    <n v="1"/>
  </r>
  <r>
    <x v="1"/>
    <x v="76"/>
    <m/>
  </r>
  <r>
    <x v="12"/>
    <x v="358"/>
    <n v="1"/>
  </r>
  <r>
    <x v="12"/>
    <x v="359"/>
    <n v="1"/>
  </r>
  <r>
    <x v="1"/>
    <x v="76"/>
    <m/>
  </r>
  <r>
    <x v="13"/>
    <x v="360"/>
    <n v="1"/>
  </r>
  <r>
    <x v="13"/>
    <x v="361"/>
    <n v="1"/>
  </r>
  <r>
    <x v="13"/>
    <x v="362"/>
    <n v="1"/>
  </r>
  <r>
    <x v="13"/>
    <x v="363"/>
    <n v="1"/>
  </r>
  <r>
    <x v="13"/>
    <x v="364"/>
    <n v="1"/>
  </r>
  <r>
    <x v="13"/>
    <x v="365"/>
    <n v="1"/>
  </r>
  <r>
    <x v="13"/>
    <x v="366"/>
    <n v="1"/>
  </r>
  <r>
    <x v="13"/>
    <x v="367"/>
    <n v="1"/>
  </r>
  <r>
    <x v="13"/>
    <x v="368"/>
    <n v="1"/>
  </r>
  <r>
    <x v="13"/>
    <x v="369"/>
    <n v="1"/>
  </r>
  <r>
    <x v="13"/>
    <x v="370"/>
    <n v="1"/>
  </r>
  <r>
    <x v="13"/>
    <x v="371"/>
    <n v="1"/>
  </r>
  <r>
    <x v="13"/>
    <x v="372"/>
    <n v="1"/>
  </r>
  <r>
    <x v="13"/>
    <x v="373"/>
    <n v="1"/>
  </r>
  <r>
    <x v="13"/>
    <x v="374"/>
    <n v="1"/>
  </r>
  <r>
    <x v="13"/>
    <x v="375"/>
    <n v="1"/>
  </r>
  <r>
    <x v="13"/>
    <x v="376"/>
    <n v="1"/>
  </r>
  <r>
    <x v="13"/>
    <x v="377"/>
    <n v="1"/>
  </r>
  <r>
    <x v="13"/>
    <x v="378"/>
    <n v="1"/>
  </r>
  <r>
    <x v="13"/>
    <x v="33"/>
    <n v="1"/>
  </r>
  <r>
    <x v="13"/>
    <x v="379"/>
    <n v="1"/>
  </r>
  <r>
    <x v="13"/>
    <x v="380"/>
    <n v="1"/>
  </r>
  <r>
    <x v="13"/>
    <x v="381"/>
    <n v="1"/>
  </r>
  <r>
    <x v="13"/>
    <x v="382"/>
    <n v="1"/>
  </r>
  <r>
    <x v="13"/>
    <x v="39"/>
    <n v="1"/>
  </r>
  <r>
    <x v="13"/>
    <x v="383"/>
    <n v="1"/>
  </r>
  <r>
    <x v="13"/>
    <x v="384"/>
    <n v="1"/>
  </r>
  <r>
    <x v="13"/>
    <x v="385"/>
    <n v="1"/>
  </r>
  <r>
    <x v="13"/>
    <x v="386"/>
    <n v="1"/>
  </r>
  <r>
    <x v="13"/>
    <x v="387"/>
    <n v="1"/>
  </r>
  <r>
    <x v="13"/>
    <x v="388"/>
    <n v="1"/>
  </r>
  <r>
    <x v="13"/>
    <x v="389"/>
    <n v="1"/>
  </r>
  <r>
    <x v="13"/>
    <x v="390"/>
    <n v="1"/>
  </r>
  <r>
    <x v="13"/>
    <x v="391"/>
    <n v="1"/>
  </r>
  <r>
    <x v="13"/>
    <x v="392"/>
    <n v="1"/>
  </r>
  <r>
    <x v="13"/>
    <x v="393"/>
    <n v="1"/>
  </r>
  <r>
    <x v="13"/>
    <x v="394"/>
    <n v="1"/>
  </r>
  <r>
    <x v="13"/>
    <x v="395"/>
    <n v="1"/>
  </r>
  <r>
    <x v="13"/>
    <x v="396"/>
    <n v="1"/>
  </r>
  <r>
    <x v="13"/>
    <x v="397"/>
    <n v="1"/>
  </r>
  <r>
    <x v="13"/>
    <x v="398"/>
    <n v="1"/>
  </r>
  <r>
    <x v="13"/>
    <x v="399"/>
    <n v="1"/>
  </r>
  <r>
    <x v="13"/>
    <x v="400"/>
    <n v="1"/>
  </r>
  <r>
    <x v="13"/>
    <x v="401"/>
    <n v="1"/>
  </r>
  <r>
    <x v="13"/>
    <x v="402"/>
    <n v="1"/>
  </r>
  <r>
    <x v="13"/>
    <x v="403"/>
    <n v="1"/>
  </r>
  <r>
    <x v="13"/>
    <x v="404"/>
    <n v="1"/>
  </r>
  <r>
    <x v="13"/>
    <x v="405"/>
    <n v="1"/>
  </r>
  <r>
    <x v="13"/>
    <x v="406"/>
    <n v="1"/>
  </r>
  <r>
    <x v="13"/>
    <x v="407"/>
    <n v="1"/>
  </r>
  <r>
    <x v="13"/>
    <x v="408"/>
    <n v="1"/>
  </r>
  <r>
    <x v="13"/>
    <x v="409"/>
    <n v="1"/>
  </r>
  <r>
    <x v="13"/>
    <x v="410"/>
    <n v="1"/>
  </r>
  <r>
    <x v="13"/>
    <x v="411"/>
    <n v="1"/>
  </r>
  <r>
    <x v="13"/>
    <x v="412"/>
    <n v="1"/>
  </r>
  <r>
    <x v="13"/>
    <x v="413"/>
    <n v="1"/>
  </r>
  <r>
    <x v="1"/>
    <x v="76"/>
    <m/>
  </r>
  <r>
    <x v="14"/>
    <x v="414"/>
    <n v="1"/>
  </r>
  <r>
    <x v="1"/>
    <x v="76"/>
    <m/>
  </r>
  <r>
    <x v="15"/>
    <x v="415"/>
    <n v="1"/>
  </r>
  <r>
    <x v="15"/>
    <x v="416"/>
    <n v="1"/>
  </r>
  <r>
    <x v="15"/>
    <x v="417"/>
    <n v="1"/>
  </r>
  <r>
    <x v="1"/>
    <x v="76"/>
    <m/>
  </r>
  <r>
    <x v="16"/>
    <x v="418"/>
    <n v="1"/>
  </r>
  <r>
    <x v="16"/>
    <x v="419"/>
    <n v="1"/>
  </r>
  <r>
    <x v="16"/>
    <x v="420"/>
    <n v="1"/>
  </r>
  <r>
    <x v="16"/>
    <x v="421"/>
    <n v="1"/>
  </r>
  <r>
    <x v="16"/>
    <x v="422"/>
    <n v="1"/>
  </r>
  <r>
    <x v="16"/>
    <x v="423"/>
    <n v="1"/>
  </r>
  <r>
    <x v="16"/>
    <x v="26"/>
    <n v="1"/>
  </r>
  <r>
    <x v="16"/>
    <x v="424"/>
    <n v="1"/>
  </r>
  <r>
    <x v="16"/>
    <x v="425"/>
    <n v="1"/>
  </r>
  <r>
    <x v="16"/>
    <x v="426"/>
    <n v="1"/>
  </r>
  <r>
    <x v="16"/>
    <x v="427"/>
    <n v="1"/>
  </r>
  <r>
    <x v="16"/>
    <x v="428"/>
    <n v="1"/>
  </r>
  <r>
    <x v="16"/>
    <x v="429"/>
    <n v="1"/>
  </r>
  <r>
    <x v="16"/>
    <x v="430"/>
    <n v="1"/>
  </r>
  <r>
    <x v="16"/>
    <x v="431"/>
    <n v="1"/>
  </r>
  <r>
    <x v="16"/>
    <x v="432"/>
    <n v="1"/>
  </r>
  <r>
    <x v="16"/>
    <x v="433"/>
    <n v="1"/>
  </r>
  <r>
    <x v="16"/>
    <x v="434"/>
    <n v="1"/>
  </r>
  <r>
    <x v="16"/>
    <x v="435"/>
    <n v="1"/>
  </r>
  <r>
    <x v="1"/>
    <x v="76"/>
    <m/>
  </r>
  <r>
    <x v="17"/>
    <x v="436"/>
    <n v="1"/>
  </r>
  <r>
    <x v="17"/>
    <x v="437"/>
    <n v="1"/>
  </r>
  <r>
    <x v="17"/>
    <x v="438"/>
    <n v="1"/>
  </r>
  <r>
    <x v="17"/>
    <x v="439"/>
    <n v="1"/>
  </r>
  <r>
    <x v="17"/>
    <x v="440"/>
    <n v="1"/>
  </r>
  <r>
    <x v="17"/>
    <x v="441"/>
    <n v="1"/>
  </r>
  <r>
    <x v="17"/>
    <x v="442"/>
    <n v="1"/>
  </r>
  <r>
    <x v="17"/>
    <x v="443"/>
    <n v="1"/>
  </r>
  <r>
    <x v="17"/>
    <x v="444"/>
    <n v="1"/>
  </r>
  <r>
    <x v="17"/>
    <x v="445"/>
    <n v="1"/>
  </r>
  <r>
    <x v="17"/>
    <x v="446"/>
    <n v="1"/>
  </r>
  <r>
    <x v="17"/>
    <x v="447"/>
    <n v="1"/>
  </r>
  <r>
    <x v="17"/>
    <x v="448"/>
    <n v="1"/>
  </r>
  <r>
    <x v="17"/>
    <x v="449"/>
    <n v="1"/>
  </r>
  <r>
    <x v="17"/>
    <x v="450"/>
    <n v="1"/>
  </r>
  <r>
    <x v="17"/>
    <x v="451"/>
    <n v="1"/>
  </r>
  <r>
    <x v="17"/>
    <x v="452"/>
    <n v="1"/>
  </r>
  <r>
    <x v="17"/>
    <x v="453"/>
    <n v="1"/>
  </r>
  <r>
    <x v="17"/>
    <x v="454"/>
    <n v="1"/>
  </r>
  <r>
    <x v="1"/>
    <x v="76"/>
    <m/>
  </r>
  <r>
    <x v="18"/>
    <x v="455"/>
    <n v="1"/>
  </r>
  <r>
    <x v="18"/>
    <x v="456"/>
    <n v="1"/>
  </r>
  <r>
    <x v="18"/>
    <x v="457"/>
    <n v="1"/>
  </r>
  <r>
    <x v="18"/>
    <x v="458"/>
    <n v="1"/>
  </r>
  <r>
    <x v="18"/>
    <x v="459"/>
    <n v="1"/>
  </r>
  <r>
    <x v="18"/>
    <x v="460"/>
    <n v="1"/>
  </r>
  <r>
    <x v="18"/>
    <x v="461"/>
    <n v="1"/>
  </r>
  <r>
    <x v="18"/>
    <x v="462"/>
    <n v="1"/>
  </r>
  <r>
    <x v="18"/>
    <x v="463"/>
    <n v="1"/>
  </r>
  <r>
    <x v="18"/>
    <x v="464"/>
    <n v="1"/>
  </r>
  <r>
    <x v="18"/>
    <x v="465"/>
    <n v="1"/>
  </r>
  <r>
    <x v="18"/>
    <x v="466"/>
    <n v="1"/>
  </r>
  <r>
    <x v="18"/>
    <x v="467"/>
    <n v="1"/>
  </r>
  <r>
    <x v="18"/>
    <x v="468"/>
    <n v="1"/>
  </r>
  <r>
    <x v="18"/>
    <x v="469"/>
    <n v="1"/>
  </r>
  <r>
    <x v="18"/>
    <x v="470"/>
    <n v="1"/>
  </r>
  <r>
    <x v="18"/>
    <x v="471"/>
    <n v="1"/>
  </r>
  <r>
    <x v="18"/>
    <x v="472"/>
    <n v="1"/>
  </r>
  <r>
    <x v="18"/>
    <x v="473"/>
    <n v="1"/>
  </r>
  <r>
    <x v="18"/>
    <x v="474"/>
    <n v="1"/>
  </r>
  <r>
    <x v="18"/>
    <x v="475"/>
    <n v="1"/>
  </r>
  <r>
    <x v="18"/>
    <x v="476"/>
    <n v="1"/>
  </r>
  <r>
    <x v="18"/>
    <x v="477"/>
    <n v="1"/>
  </r>
  <r>
    <x v="18"/>
    <x v="478"/>
    <n v="1"/>
  </r>
  <r>
    <x v="18"/>
    <x v="479"/>
    <n v="1"/>
  </r>
  <r>
    <x v="18"/>
    <x v="480"/>
    <n v="1"/>
  </r>
  <r>
    <x v="18"/>
    <x v="481"/>
    <n v="1"/>
  </r>
  <r>
    <x v="18"/>
    <x v="482"/>
    <n v="1"/>
  </r>
  <r>
    <x v="18"/>
    <x v="483"/>
    <n v="1"/>
  </r>
  <r>
    <x v="18"/>
    <x v="484"/>
    <n v="1"/>
  </r>
  <r>
    <x v="18"/>
    <x v="485"/>
    <n v="1"/>
  </r>
  <r>
    <x v="18"/>
    <x v="486"/>
    <n v="1"/>
  </r>
  <r>
    <x v="18"/>
    <x v="487"/>
    <n v="1"/>
  </r>
  <r>
    <x v="18"/>
    <x v="488"/>
    <n v="1"/>
  </r>
  <r>
    <x v="18"/>
    <x v="489"/>
    <n v="1"/>
  </r>
  <r>
    <x v="18"/>
    <x v="490"/>
    <n v="1"/>
  </r>
  <r>
    <x v="18"/>
    <x v="491"/>
    <n v="1"/>
  </r>
  <r>
    <x v="18"/>
    <x v="492"/>
    <n v="1"/>
  </r>
  <r>
    <x v="18"/>
    <x v="493"/>
    <n v="1"/>
  </r>
  <r>
    <x v="18"/>
    <x v="494"/>
    <n v="1"/>
  </r>
  <r>
    <x v="18"/>
    <x v="495"/>
    <n v="1"/>
  </r>
  <r>
    <x v="18"/>
    <x v="496"/>
    <n v="1"/>
  </r>
  <r>
    <x v="18"/>
    <x v="497"/>
    <n v="1"/>
  </r>
  <r>
    <x v="18"/>
    <x v="498"/>
    <n v="1"/>
  </r>
  <r>
    <x v="18"/>
    <x v="499"/>
    <n v="1"/>
  </r>
  <r>
    <x v="18"/>
    <x v="500"/>
    <n v="1"/>
  </r>
  <r>
    <x v="18"/>
    <x v="501"/>
    <n v="1"/>
  </r>
  <r>
    <x v="18"/>
    <x v="502"/>
    <n v="1"/>
  </r>
  <r>
    <x v="18"/>
    <x v="503"/>
    <n v="1"/>
  </r>
  <r>
    <x v="18"/>
    <x v="504"/>
    <n v="1"/>
  </r>
  <r>
    <x v="18"/>
    <x v="505"/>
    <n v="1"/>
  </r>
  <r>
    <x v="18"/>
    <x v="506"/>
    <n v="1"/>
  </r>
  <r>
    <x v="18"/>
    <x v="507"/>
    <n v="1"/>
  </r>
  <r>
    <x v="18"/>
    <x v="508"/>
    <n v="1"/>
  </r>
  <r>
    <x v="18"/>
    <x v="509"/>
    <n v="1"/>
  </r>
  <r>
    <x v="18"/>
    <x v="510"/>
    <n v="1"/>
  </r>
  <r>
    <x v="18"/>
    <x v="511"/>
    <n v="1"/>
  </r>
  <r>
    <x v="1"/>
    <x v="76"/>
    <m/>
  </r>
  <r>
    <x v="19"/>
    <x v="512"/>
    <n v="1"/>
  </r>
  <r>
    <x v="19"/>
    <x v="513"/>
    <n v="1"/>
  </r>
  <r>
    <x v="19"/>
    <x v="514"/>
    <n v="1"/>
  </r>
  <r>
    <x v="19"/>
    <x v="515"/>
    <n v="1"/>
  </r>
  <r>
    <x v="19"/>
    <x v="516"/>
    <n v="1"/>
  </r>
  <r>
    <x v="19"/>
    <x v="517"/>
    <n v="1"/>
  </r>
  <r>
    <x v="19"/>
    <x v="518"/>
    <n v="1"/>
  </r>
  <r>
    <x v="19"/>
    <x v="519"/>
    <n v="1"/>
  </r>
  <r>
    <x v="19"/>
    <x v="520"/>
    <n v="1"/>
  </r>
  <r>
    <x v="19"/>
    <x v="521"/>
    <n v="1"/>
  </r>
  <r>
    <x v="19"/>
    <x v="522"/>
    <n v="1"/>
  </r>
  <r>
    <x v="1"/>
    <x v="76"/>
    <m/>
  </r>
  <r>
    <x v="20"/>
    <x v="523"/>
    <n v="1"/>
  </r>
  <r>
    <x v="20"/>
    <x v="524"/>
    <n v="1"/>
  </r>
  <r>
    <x v="20"/>
    <x v="525"/>
    <n v="1"/>
  </r>
  <r>
    <x v="20"/>
    <x v="526"/>
    <n v="1"/>
  </r>
  <r>
    <x v="20"/>
    <x v="527"/>
    <n v="1"/>
  </r>
  <r>
    <x v="1"/>
    <x v="76"/>
    <m/>
  </r>
  <r>
    <x v="21"/>
    <x v="528"/>
    <n v="1"/>
  </r>
  <r>
    <x v="21"/>
    <x v="529"/>
    <n v="1"/>
  </r>
  <r>
    <x v="21"/>
    <x v="530"/>
    <n v="1"/>
  </r>
  <r>
    <x v="21"/>
    <x v="531"/>
    <n v="1"/>
  </r>
  <r>
    <x v="21"/>
    <x v="532"/>
    <n v="1"/>
  </r>
  <r>
    <x v="21"/>
    <x v="533"/>
    <n v="1"/>
  </r>
  <r>
    <x v="21"/>
    <x v="534"/>
    <n v="1"/>
  </r>
  <r>
    <x v="21"/>
    <x v="535"/>
    <n v="1"/>
  </r>
  <r>
    <x v="21"/>
    <x v="435"/>
    <n v="1"/>
  </r>
  <r>
    <x v="1"/>
    <x v="76"/>
    <m/>
  </r>
  <r>
    <x v="22"/>
    <x v="536"/>
    <n v="1"/>
  </r>
  <r>
    <x v="22"/>
    <x v="537"/>
    <n v="1"/>
  </r>
  <r>
    <x v="22"/>
    <x v="538"/>
    <n v="1"/>
  </r>
  <r>
    <x v="22"/>
    <x v="539"/>
    <n v="1"/>
  </r>
  <r>
    <x v="22"/>
    <x v="540"/>
    <n v="1"/>
  </r>
  <r>
    <x v="22"/>
    <x v="541"/>
    <n v="1"/>
  </r>
  <r>
    <x v="22"/>
    <x v="542"/>
    <n v="1"/>
  </r>
  <r>
    <x v="22"/>
    <x v="543"/>
    <n v="1"/>
  </r>
  <r>
    <x v="22"/>
    <x v="544"/>
    <n v="1"/>
  </r>
  <r>
    <x v="22"/>
    <x v="545"/>
    <n v="1"/>
  </r>
  <r>
    <x v="22"/>
    <x v="546"/>
    <n v="1"/>
  </r>
  <r>
    <x v="22"/>
    <x v="547"/>
    <n v="1"/>
  </r>
  <r>
    <x v="22"/>
    <x v="548"/>
    <n v="1"/>
  </r>
  <r>
    <x v="22"/>
    <x v="549"/>
    <n v="1"/>
  </r>
  <r>
    <x v="22"/>
    <x v="550"/>
    <n v="1"/>
  </r>
  <r>
    <x v="22"/>
    <x v="551"/>
    <n v="1"/>
  </r>
  <r>
    <x v="22"/>
    <x v="552"/>
    <n v="1"/>
  </r>
  <r>
    <x v="1"/>
    <x v="76"/>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0">
  <r>
    <s v="3 CÍRCULO DE ORO MÉXICO"/>
    <s v="LOCAL"/>
    <x v="0"/>
    <x v="0"/>
    <s v="BIG YACHT"/>
    <s v="HÍJOLE! TEQUILA"/>
    <s v="HÍJOLE! TEQUILA"/>
    <s v="MÉXICO"/>
    <x v="0"/>
    <m/>
    <m/>
    <m/>
    <n v="1"/>
    <m/>
    <m/>
    <m/>
    <m/>
    <m/>
    <m/>
    <m/>
    <m/>
    <m/>
    <m/>
    <m/>
    <m/>
    <n v="1"/>
    <n v="3"/>
  </r>
  <r>
    <s v="3 CÍRCULO DE ORO MÉXICO"/>
    <s v="LOCAL"/>
    <x v="0"/>
    <x v="0"/>
    <s v="HELP US GET TO NEW YEAR"/>
    <s v="SAVE THE CHILDREN"/>
    <s v="SAVE THE CHILDREN"/>
    <s v="MÉXICO"/>
    <x v="0"/>
    <m/>
    <m/>
    <n v="2"/>
    <m/>
    <m/>
    <m/>
    <m/>
    <m/>
    <m/>
    <m/>
    <m/>
    <m/>
    <m/>
    <m/>
    <m/>
    <m/>
    <n v="2"/>
    <n v="14"/>
  </r>
  <r>
    <s v="3 CÍRCULO DE ORO MÉXICO"/>
    <s v="LOCAL"/>
    <x v="1"/>
    <x v="1"/>
    <s v="EL ALEBRIJE"/>
    <s v="EA SPORTS"/>
    <s v="EA SPORTS"/>
    <s v="MÉXICO"/>
    <x v="0"/>
    <m/>
    <m/>
    <n v="1"/>
    <m/>
    <m/>
    <m/>
    <m/>
    <m/>
    <m/>
    <m/>
    <m/>
    <m/>
    <m/>
    <m/>
    <m/>
    <m/>
    <n v="1"/>
    <n v="7"/>
  </r>
  <r>
    <s v="3 CÍRCULO DE ORO MÉXICO"/>
    <s v="LOCAL"/>
    <x v="1"/>
    <x v="1"/>
    <s v="LAS 2 CARAS"/>
    <s v="ALEXIA ORTÍZ"/>
    <s v="ALEXIA ORTÍZ"/>
    <s v="MÉXICO"/>
    <x v="0"/>
    <m/>
    <n v="1"/>
    <m/>
    <m/>
    <m/>
    <m/>
    <m/>
    <m/>
    <m/>
    <m/>
    <m/>
    <m/>
    <m/>
    <m/>
    <m/>
    <m/>
    <n v="1"/>
    <n v="15"/>
  </r>
  <r>
    <s v="3 CÍRCULO DE ORO MÉXICO"/>
    <s v="LOCAL"/>
    <x v="1"/>
    <x v="1"/>
    <s v="SKINS FOR SKINS"/>
    <s v="PONY MALTA"/>
    <s v="PONY MALTA"/>
    <s v="MÉXICO"/>
    <x v="0"/>
    <m/>
    <m/>
    <m/>
    <n v="1"/>
    <m/>
    <m/>
    <m/>
    <m/>
    <m/>
    <m/>
    <m/>
    <m/>
    <m/>
    <m/>
    <m/>
    <m/>
    <n v="1"/>
    <n v="3"/>
  </r>
  <r>
    <s v="3 CÍRCULO DE ORO MÉXICO"/>
    <s v="LOCAL"/>
    <x v="2"/>
    <x v="2"/>
    <s v="HELP US GET TO NEW YEAR"/>
    <s v="SAVE THE CHILDREN"/>
    <s v="SAVE THE CHILDREN"/>
    <s v="MÉXICO"/>
    <x v="0"/>
    <m/>
    <m/>
    <m/>
    <n v="1"/>
    <m/>
    <m/>
    <m/>
    <m/>
    <m/>
    <m/>
    <m/>
    <m/>
    <m/>
    <m/>
    <m/>
    <m/>
    <n v="1"/>
    <n v="3"/>
  </r>
  <r>
    <s v="3 CÍRCULO DE ORO MÉXICO"/>
    <s v="LOCAL"/>
    <x v="3"/>
    <x v="3"/>
    <s v="THE INFECTED BILLBOARD"/>
    <s v="HBO MAX"/>
    <s v="HBO MAX"/>
    <s v="MÉXICO"/>
    <x v="0"/>
    <m/>
    <n v="1"/>
    <n v="3"/>
    <m/>
    <m/>
    <m/>
    <m/>
    <m/>
    <m/>
    <m/>
    <m/>
    <m/>
    <m/>
    <m/>
    <m/>
    <m/>
    <n v="4"/>
    <n v="36"/>
  </r>
  <r>
    <s v="3 CÍRCULO DE ORO MÉXICO"/>
    <s v="LOCAL"/>
    <x v="3"/>
    <x v="3"/>
    <s v="V-LAND"/>
    <s v="SABA"/>
    <s v="SABA"/>
    <s v="MÉXICO"/>
    <x v="0"/>
    <n v="2"/>
    <n v="2"/>
    <n v="5"/>
    <n v="1"/>
    <m/>
    <m/>
    <m/>
    <m/>
    <m/>
    <m/>
    <m/>
    <m/>
    <m/>
    <m/>
    <m/>
    <m/>
    <n v="10"/>
    <n v="128"/>
  </r>
  <r>
    <s v="3 CÍRCULO DE ORO MÉXICO"/>
    <s v="LOCAL"/>
    <x v="4"/>
    <x v="4"/>
    <s v="VICTORIA CAJALTAR"/>
    <s v="GRUPO MODELO "/>
    <s v="GRUPO MODELO "/>
    <s v="MÉXICO"/>
    <x v="0"/>
    <m/>
    <m/>
    <m/>
    <n v="1"/>
    <m/>
    <m/>
    <m/>
    <m/>
    <m/>
    <m/>
    <m/>
    <m/>
    <m/>
    <m/>
    <m/>
    <m/>
    <n v="1"/>
    <n v="3"/>
  </r>
  <r>
    <s v="3 CÍRCULO DE ORO MÉXICO"/>
    <s v="LOCAL"/>
    <x v="4"/>
    <x v="4"/>
    <s v="VICTORIA PAPEL PICODE"/>
    <s v="GRUPO MODELO "/>
    <s v="GRUPO MODELO "/>
    <s v="MÉXICO"/>
    <x v="0"/>
    <m/>
    <m/>
    <m/>
    <n v="1"/>
    <m/>
    <m/>
    <m/>
    <m/>
    <m/>
    <m/>
    <m/>
    <m/>
    <m/>
    <m/>
    <m/>
    <m/>
    <n v="1"/>
    <n v="3"/>
  </r>
  <r>
    <s v="3 CÍRCULO DE ORO MÉXICO"/>
    <s v="LOCAL"/>
    <x v="5"/>
    <x v="5"/>
    <s v="LLUVIA"/>
    <s v="SAVE THE CHILDREN"/>
    <s v="SAVE THE CHILDREN"/>
    <s v="MÉXICO"/>
    <x v="0"/>
    <m/>
    <n v="1"/>
    <n v="1"/>
    <n v="1"/>
    <m/>
    <m/>
    <m/>
    <m/>
    <m/>
    <m/>
    <m/>
    <m/>
    <m/>
    <m/>
    <m/>
    <m/>
    <n v="3"/>
    <n v="25"/>
  </r>
  <r>
    <s v="3 CÍRCULO DE ORO MÉXICO"/>
    <s v="LOCAL"/>
    <x v="5"/>
    <x v="5"/>
    <s v="OCTAVIO "/>
    <s v="REINSERTA"/>
    <s v="REINSERTA"/>
    <s v="MÉXICO"/>
    <x v="0"/>
    <m/>
    <m/>
    <n v="1"/>
    <n v="1"/>
    <m/>
    <m/>
    <m/>
    <m/>
    <m/>
    <m/>
    <m/>
    <m/>
    <m/>
    <m/>
    <m/>
    <m/>
    <n v="2"/>
    <n v="10"/>
  </r>
  <r>
    <s v="3 CÍRCULO DE ORO MÉXICO"/>
    <s v="LOCAL"/>
    <x v="5"/>
    <x v="5"/>
    <s v="OMAR"/>
    <s v="REINSERTA"/>
    <s v="REINSERTA"/>
    <s v="MÉXICO"/>
    <x v="0"/>
    <m/>
    <m/>
    <n v="1"/>
    <n v="1"/>
    <m/>
    <m/>
    <m/>
    <m/>
    <m/>
    <m/>
    <m/>
    <m/>
    <m/>
    <m/>
    <m/>
    <m/>
    <n v="2"/>
    <n v="10"/>
  </r>
  <r>
    <s v="3 CÍRCULO DE ORO MÉXICO"/>
    <s v="LOCAL"/>
    <x v="5"/>
    <x v="5"/>
    <s v="ORLANDO "/>
    <s v="REINSERTA"/>
    <s v="REINSERTA"/>
    <s v="MÉXICO"/>
    <x v="0"/>
    <m/>
    <m/>
    <n v="2"/>
    <m/>
    <m/>
    <m/>
    <m/>
    <m/>
    <m/>
    <m/>
    <m/>
    <m/>
    <m/>
    <m/>
    <m/>
    <m/>
    <n v="2"/>
    <n v="14"/>
  </r>
  <r>
    <s v="3 CÍRCULO DE ORO MÉXICO"/>
    <s v="LOCAL"/>
    <x v="5"/>
    <x v="5"/>
    <s v="TRES"/>
    <s v="REINSERTA"/>
    <s v="REINSERTA"/>
    <s v="MÉXICO"/>
    <x v="0"/>
    <m/>
    <m/>
    <n v="1"/>
    <n v="1"/>
    <m/>
    <m/>
    <m/>
    <m/>
    <m/>
    <m/>
    <m/>
    <m/>
    <m/>
    <m/>
    <m/>
    <m/>
    <n v="2"/>
    <n v="10"/>
  </r>
  <r>
    <s v="3 CÍRCULO DE ORO MÉXICO"/>
    <s v="LOCAL"/>
    <x v="6"/>
    <x v="6"/>
    <s v="HORAS NALGA"/>
    <s v="GRUPO MODELO"/>
    <s v="GRUPO MODELO"/>
    <s v="MÉXICO"/>
    <x v="0"/>
    <m/>
    <m/>
    <n v="1"/>
    <m/>
    <m/>
    <m/>
    <m/>
    <m/>
    <m/>
    <m/>
    <m/>
    <m/>
    <m/>
    <m/>
    <m/>
    <m/>
    <n v="1"/>
    <n v="7"/>
  </r>
  <r>
    <s v="3 CÍRCULO DE ORO MÉXICO"/>
    <s v="LOCAL"/>
    <x v="6"/>
    <x v="6"/>
    <s v="MY GUT FRIEND"/>
    <s v="GUT AGENCY"/>
    <s v="GUT AGENCY"/>
    <s v="MÉXICO"/>
    <x v="0"/>
    <m/>
    <n v="4"/>
    <m/>
    <n v="1"/>
    <m/>
    <m/>
    <m/>
    <m/>
    <m/>
    <m/>
    <m/>
    <m/>
    <m/>
    <m/>
    <m/>
    <m/>
    <n v="5"/>
    <n v="63"/>
  </r>
  <r>
    <s v="3 CÍRCULO DE ORO MÉXICO"/>
    <s v="LOCAL"/>
    <x v="6"/>
    <x v="6"/>
    <s v="OJITOS DE HUEVO"/>
    <s v="NETFLIX"/>
    <s v="NETFLIX"/>
    <s v="MÉXICO"/>
    <x v="0"/>
    <m/>
    <m/>
    <m/>
    <n v="1"/>
    <m/>
    <m/>
    <m/>
    <m/>
    <m/>
    <m/>
    <m/>
    <m/>
    <m/>
    <m/>
    <m/>
    <m/>
    <n v="1"/>
    <n v="3"/>
  </r>
  <r>
    <s v="3 CÍRCULO DE ORO MÉXICO"/>
    <s v="LOCAL"/>
    <x v="6"/>
    <x v="6"/>
    <s v="POPEYES 50+"/>
    <s v="RESTAURANT BRANDS INTERNATIONAL"/>
    <s v="RESTAURANT BRANDS INTERNATIONAL"/>
    <s v="MÉXICO"/>
    <x v="0"/>
    <m/>
    <n v="2"/>
    <n v="1"/>
    <m/>
    <m/>
    <m/>
    <m/>
    <m/>
    <m/>
    <m/>
    <m/>
    <m/>
    <m/>
    <m/>
    <m/>
    <m/>
    <n v="3"/>
    <n v="37"/>
  </r>
  <r>
    <s v="3 CÍRCULO DE ORO MÉXICO"/>
    <s v="LOCAL"/>
    <x v="6"/>
    <x v="6"/>
    <s v="UNFILTER MEXICO "/>
    <s v="GRUPO MODELO"/>
    <s v="GRUPO MODELO"/>
    <s v="MÉXICO"/>
    <x v="0"/>
    <m/>
    <m/>
    <m/>
    <n v="1"/>
    <m/>
    <m/>
    <m/>
    <m/>
    <m/>
    <m/>
    <m/>
    <m/>
    <m/>
    <m/>
    <m/>
    <m/>
    <n v="1"/>
    <n v="3"/>
  </r>
  <r>
    <s v="3 CÍRCULO DE ORO MÉXICO"/>
    <s v="LOCAL"/>
    <x v="7"/>
    <x v="7"/>
    <s v="BAJO"/>
    <s v="VANS MÉXICO"/>
    <s v="VANS MÉXICO"/>
    <s v="MÉXICO"/>
    <x v="0"/>
    <m/>
    <m/>
    <n v="1"/>
    <m/>
    <m/>
    <m/>
    <m/>
    <m/>
    <m/>
    <m/>
    <m/>
    <m/>
    <m/>
    <m/>
    <m/>
    <m/>
    <n v="1"/>
    <n v="7"/>
  </r>
  <r>
    <s v="3 CÍRCULO DE ORO MÉXICO"/>
    <s v="LOCAL"/>
    <x v="7"/>
    <x v="7"/>
    <s v="GUITARRA"/>
    <s v="VANS MÉXICO"/>
    <s v="VANS MÉXICO"/>
    <s v="MÉXICO"/>
    <x v="0"/>
    <m/>
    <n v="1"/>
    <m/>
    <m/>
    <m/>
    <m/>
    <m/>
    <m/>
    <m/>
    <m/>
    <m/>
    <m/>
    <m/>
    <m/>
    <m/>
    <m/>
    <n v="1"/>
    <n v="15"/>
  </r>
  <r>
    <s v="3 CÍRCULO DE ORO MÉXICO"/>
    <s v="LOCAL"/>
    <x v="7"/>
    <x v="7"/>
    <s v="PIANO"/>
    <s v="VANS MÉXICO"/>
    <s v="VANS MÉXICO"/>
    <s v="MÉXICO"/>
    <x v="0"/>
    <m/>
    <m/>
    <n v="1"/>
    <m/>
    <m/>
    <m/>
    <m/>
    <m/>
    <m/>
    <m/>
    <m/>
    <m/>
    <m/>
    <m/>
    <m/>
    <m/>
    <n v="1"/>
    <n v="7"/>
  </r>
  <r>
    <s v="3 CÍRCULO DE ORO MÉXICO"/>
    <s v="LOCAL"/>
    <x v="8"/>
    <x v="8"/>
    <s v="NADA MÁS MEXICANO"/>
    <s v="TEQUILA DEFRENTE Y MEZCAL OJO DE TIGRE"/>
    <s v="TEQUILA DEFRENTE Y MEZCAL OJO DE TIGRE"/>
    <s v="MÉXICO"/>
    <x v="0"/>
    <m/>
    <m/>
    <n v="1"/>
    <n v="1"/>
    <m/>
    <m/>
    <m/>
    <m/>
    <m/>
    <m/>
    <m/>
    <m/>
    <m/>
    <m/>
    <m/>
    <m/>
    <n v="2"/>
    <n v="10"/>
  </r>
  <r>
    <s v="3 CÍRCULO DE ORO MÉXICO"/>
    <s v="LOCAL"/>
    <x v="9"/>
    <x v="9"/>
    <s v="LA SOPA QUE ENSEÑA"/>
    <s v="LA MODERNA"/>
    <s v="LA MODERNA"/>
    <s v="MÉXICO"/>
    <x v="0"/>
    <m/>
    <m/>
    <m/>
    <n v="2"/>
    <m/>
    <m/>
    <m/>
    <m/>
    <m/>
    <m/>
    <m/>
    <m/>
    <m/>
    <m/>
    <m/>
    <m/>
    <n v="2"/>
    <n v="6"/>
  </r>
  <r>
    <s v="3 CÍRCULO DE ORO MÉXICO"/>
    <s v="LOCAL"/>
    <x v="10"/>
    <x v="10"/>
    <s v="PEPSI RÓMPELA 3.0"/>
    <s v="PEPSI"/>
    <s v="PEPSI"/>
    <s v="MÉXICO"/>
    <x v="0"/>
    <m/>
    <m/>
    <n v="1"/>
    <m/>
    <m/>
    <m/>
    <m/>
    <m/>
    <m/>
    <m/>
    <m/>
    <m/>
    <m/>
    <m/>
    <m/>
    <m/>
    <n v="1"/>
    <n v="7"/>
  </r>
  <r>
    <s v="3 CÍRCULO DE ORO MÉXICO"/>
    <s v="LOCAL"/>
    <x v="11"/>
    <x v="11"/>
    <s v="CONTRATOS AM"/>
    <s v="STABILO BOSS"/>
    <s v="STABILO BOSS"/>
    <s v="MÉXICO"/>
    <x v="0"/>
    <m/>
    <n v="1"/>
    <n v="1"/>
    <m/>
    <m/>
    <m/>
    <m/>
    <m/>
    <m/>
    <m/>
    <m/>
    <m/>
    <m/>
    <m/>
    <m/>
    <m/>
    <n v="2"/>
    <n v="22"/>
  </r>
  <r>
    <s v="3 CÍRCULO DE ORO MÉXICO"/>
    <s v="LOCAL"/>
    <x v="11"/>
    <x v="11"/>
    <s v="CONTRATOS IG"/>
    <s v="STABILO BOSS"/>
    <s v="STABILO BOSS"/>
    <s v="MÉXICO"/>
    <x v="0"/>
    <m/>
    <m/>
    <n v="1"/>
    <n v="1"/>
    <m/>
    <m/>
    <m/>
    <m/>
    <m/>
    <m/>
    <m/>
    <m/>
    <m/>
    <m/>
    <m/>
    <m/>
    <n v="2"/>
    <n v="10"/>
  </r>
  <r>
    <s v="3 CÍRCULO DE ORO MÉXICO"/>
    <s v="LOCAL"/>
    <x v="11"/>
    <x v="11"/>
    <s v="CONTRATOS TK"/>
    <s v="STABILO BOSS"/>
    <s v="STABILO BOSS"/>
    <s v="MÉXICO"/>
    <x v="0"/>
    <m/>
    <m/>
    <m/>
    <n v="2"/>
    <m/>
    <m/>
    <m/>
    <m/>
    <m/>
    <m/>
    <m/>
    <m/>
    <m/>
    <m/>
    <m/>
    <m/>
    <n v="2"/>
    <n v="6"/>
  </r>
  <r>
    <s v="3 CÍRCULO DE ORO MÉXICO"/>
    <s v="LOCAL"/>
    <x v="11"/>
    <x v="11"/>
    <s v="STAY ALIVE OWNER'S MANUAL"/>
    <s v="STELLANTIS MÉXICO"/>
    <s v="STELLANTIS MÉXICO"/>
    <s v="MÉXICO"/>
    <x v="0"/>
    <m/>
    <n v="1"/>
    <n v="1"/>
    <m/>
    <m/>
    <m/>
    <m/>
    <m/>
    <m/>
    <m/>
    <m/>
    <m/>
    <m/>
    <m/>
    <m/>
    <m/>
    <n v="2"/>
    <n v="22"/>
  </r>
  <r>
    <s v="3 CÍRCULO DE ORO MÉXICO"/>
    <s v="LOCAL"/>
    <x v="12"/>
    <x v="12"/>
    <s v="MONSTRUO"/>
    <s v="NU"/>
    <s v="NU"/>
    <s v="MÉXICO"/>
    <x v="0"/>
    <m/>
    <m/>
    <n v="1"/>
    <m/>
    <m/>
    <m/>
    <m/>
    <m/>
    <m/>
    <m/>
    <m/>
    <m/>
    <m/>
    <m/>
    <m/>
    <m/>
    <n v="1"/>
    <n v="7"/>
  </r>
  <r>
    <s v="3 CÍRCULO DE ORO MÉXICO"/>
    <s v="LOCAL"/>
    <x v="13"/>
    <x v="13"/>
    <s v="EL MUSEO DE LA MENTIRA"/>
    <s v="ANIMAL POLÍTICO"/>
    <s v="ANIMAL POLÍTICO"/>
    <s v="MÉXICO"/>
    <x v="0"/>
    <m/>
    <m/>
    <n v="1"/>
    <n v="2"/>
    <m/>
    <m/>
    <m/>
    <m/>
    <m/>
    <m/>
    <m/>
    <m/>
    <m/>
    <m/>
    <m/>
    <m/>
    <n v="3"/>
    <n v="13"/>
  </r>
  <r>
    <s v="3 CÍRCULO DE ORO MÉXICO"/>
    <s v="LOCAL"/>
    <x v="13"/>
    <x v="13"/>
    <s v="PEQUEÑOS TESTAMENTOS"/>
    <s v="ENTEROGERMINA"/>
    <s v="ENTEROGERMINA"/>
    <s v="MÉXICO"/>
    <x v="0"/>
    <m/>
    <m/>
    <m/>
    <n v="1"/>
    <m/>
    <m/>
    <m/>
    <m/>
    <m/>
    <m/>
    <m/>
    <m/>
    <m/>
    <m/>
    <m/>
    <m/>
    <n v="1"/>
    <n v="3"/>
  </r>
  <r>
    <s v="3 CÍRCULO DE ORO MÉXICO"/>
    <s v="LOCAL"/>
    <x v="13"/>
    <x v="13"/>
    <s v="PINK ROADS"/>
    <s v="CHEVROLET MÉXICO"/>
    <s v="CHEVROLET MÉXICO"/>
    <s v="MÉXICO"/>
    <x v="0"/>
    <m/>
    <m/>
    <m/>
    <n v="1"/>
    <m/>
    <m/>
    <m/>
    <m/>
    <m/>
    <m/>
    <m/>
    <m/>
    <m/>
    <m/>
    <m/>
    <m/>
    <n v="1"/>
    <n v="3"/>
  </r>
  <r>
    <s v="3 CÍRCULO DE ORO MÉXICO"/>
    <s v="LOCAL"/>
    <x v="14"/>
    <x v="14"/>
    <s v="HURACÁN RAMÍREZ VS. LA PIÑATA ENCHILADA"/>
    <s v="APPLE"/>
    <s v="APPLE"/>
    <s v="MÉXICO"/>
    <x v="0"/>
    <n v="2"/>
    <n v="5"/>
    <n v="3"/>
    <n v="1"/>
    <m/>
    <m/>
    <m/>
    <m/>
    <m/>
    <m/>
    <m/>
    <m/>
    <m/>
    <m/>
    <m/>
    <m/>
    <n v="11"/>
    <n v="159"/>
  </r>
  <r>
    <s v="3 CÍRCULO DE ORO MÉXICO"/>
    <s v="LOCAL"/>
    <x v="14"/>
    <x v="14"/>
    <s v="SHOT ON IPHONE - LLAVES 2"/>
    <s v="APPLE"/>
    <s v="APPLE"/>
    <s v="MÉXICO"/>
    <x v="0"/>
    <m/>
    <m/>
    <n v="1"/>
    <m/>
    <m/>
    <m/>
    <m/>
    <m/>
    <m/>
    <m/>
    <m/>
    <m/>
    <m/>
    <m/>
    <m/>
    <m/>
    <n v="1"/>
    <n v="7"/>
  </r>
  <r>
    <s v="3 CÍRCULO DE ORO MÉXICO"/>
    <s v="LOCAL"/>
    <x v="15"/>
    <x v="15"/>
    <s v="MELODIOR"/>
    <s v="(EN BLANCO)"/>
    <s v="(EN BLANCO)"/>
    <s v="MÉXICO"/>
    <x v="0"/>
    <m/>
    <n v="1"/>
    <m/>
    <m/>
    <m/>
    <m/>
    <m/>
    <m/>
    <m/>
    <m/>
    <m/>
    <m/>
    <m/>
    <m/>
    <m/>
    <m/>
    <n v="1"/>
    <n v="15"/>
  </r>
  <r>
    <s v="3 CÍRCULO DE ORO MÉXICO"/>
    <s v="LOCAL"/>
    <x v="15"/>
    <x v="15"/>
    <s v="SAVE THE DANCE"/>
    <s v="(EN BLANCO)"/>
    <s v="(EN BLANCO)"/>
    <s v="MÉXICO"/>
    <x v="0"/>
    <m/>
    <m/>
    <m/>
    <n v="1"/>
    <m/>
    <m/>
    <m/>
    <m/>
    <m/>
    <m/>
    <m/>
    <m/>
    <m/>
    <m/>
    <m/>
    <m/>
    <n v="1"/>
    <n v="3"/>
  </r>
  <r>
    <s v="3 CÍRCULO DE ORO MÉXICO"/>
    <s v="LOCAL"/>
    <x v="16"/>
    <x v="16"/>
    <s v="BLINDSEATS"/>
    <s v="MUSIC VIBE / FUN TICKET"/>
    <s v="MUSIC VIBE / FUN TICKET"/>
    <s v="MÉXICO"/>
    <x v="0"/>
    <m/>
    <n v="2"/>
    <n v="4"/>
    <n v="3"/>
    <m/>
    <m/>
    <m/>
    <m/>
    <m/>
    <m/>
    <m/>
    <m/>
    <m/>
    <m/>
    <m/>
    <m/>
    <n v="9"/>
    <n v="67"/>
  </r>
  <r>
    <s v="3 CÍRCULO DE ORO MÉXICO"/>
    <s v="LOCAL"/>
    <x v="17"/>
    <x v="17"/>
    <s v="E-CEMPA"/>
    <s v="GRUPO MODELO "/>
    <s v="GRUPO MODELO "/>
    <s v="MÉXICO"/>
    <x v="0"/>
    <m/>
    <m/>
    <m/>
    <n v="1"/>
    <m/>
    <m/>
    <m/>
    <m/>
    <m/>
    <m/>
    <m/>
    <m/>
    <m/>
    <m/>
    <m/>
    <m/>
    <n v="1"/>
    <n v="3"/>
  </r>
  <r>
    <s v="3 CÍRCULO DE ORO MÉXICO"/>
    <s v="LOCAL"/>
    <x v="17"/>
    <x v="17"/>
    <s v="MUSIC MUSEUM"/>
    <s v="YOUTUBE MUSIC"/>
    <s v="YOUTUBE MUSIC"/>
    <s v="MÉXICO"/>
    <x v="0"/>
    <m/>
    <m/>
    <n v="1"/>
    <m/>
    <m/>
    <m/>
    <m/>
    <m/>
    <m/>
    <m/>
    <m/>
    <m/>
    <m/>
    <m/>
    <m/>
    <m/>
    <n v="1"/>
    <n v="7"/>
  </r>
  <r>
    <s v="3 CÍRCULO DE ORO MÉXICO"/>
    <s v="LOCAL"/>
    <x v="18"/>
    <x v="18"/>
    <s v="ANA Y DIABETES"/>
    <s v="ABBOTT LABORATORIES"/>
    <s v="ABBOTT LABORATORIES"/>
    <s v="MÉXICO"/>
    <x v="0"/>
    <m/>
    <n v="1"/>
    <m/>
    <m/>
    <m/>
    <m/>
    <m/>
    <m/>
    <m/>
    <m/>
    <m/>
    <m/>
    <m/>
    <m/>
    <m/>
    <m/>
    <n v="1"/>
    <n v="15"/>
  </r>
  <r>
    <s v="3 CÍRCULO DE ORO MÉXICO"/>
    <s v="LOCAL"/>
    <x v="19"/>
    <x v="19"/>
    <s v="NIKE"/>
    <s v="NIKE"/>
    <s v="NIKE"/>
    <s v="MÉXICO"/>
    <x v="0"/>
    <m/>
    <m/>
    <m/>
    <n v="1"/>
    <m/>
    <m/>
    <m/>
    <m/>
    <m/>
    <m/>
    <m/>
    <m/>
    <m/>
    <m/>
    <m/>
    <m/>
    <n v="1"/>
    <n v="3"/>
  </r>
  <r>
    <s v="3 CÍRCULO DE ORO MÉXICO"/>
    <s v="LOCAL"/>
    <x v="14"/>
    <x v="14"/>
    <s v="CANCÚN"/>
    <s v="VOLARIS"/>
    <s v="VOLARIS"/>
    <s v="MÉXICO"/>
    <x v="0"/>
    <m/>
    <m/>
    <m/>
    <n v="1"/>
    <m/>
    <m/>
    <m/>
    <m/>
    <m/>
    <m/>
    <m/>
    <m/>
    <m/>
    <m/>
    <m/>
    <m/>
    <n v="1"/>
    <n v="3"/>
  </r>
  <r>
    <s v="3 CÍRCULO DE ORO MÉXICO"/>
    <s v="LOCAL"/>
    <x v="14"/>
    <x v="14"/>
    <s v="PUERTO ESCONDIDO "/>
    <s v="VOLARIS"/>
    <s v="VOLARIS"/>
    <s v="MÉXICO"/>
    <x v="0"/>
    <m/>
    <m/>
    <n v="1"/>
    <m/>
    <m/>
    <m/>
    <m/>
    <m/>
    <m/>
    <m/>
    <m/>
    <m/>
    <m/>
    <m/>
    <m/>
    <m/>
    <n v="1"/>
    <n v="7"/>
  </r>
  <r>
    <s v="3 CÍRCULO DE ORO MÉXICO"/>
    <s v="LOCAL"/>
    <x v="14"/>
    <x v="14"/>
    <s v="VERACRUZ"/>
    <s v="VOLARIS"/>
    <s v="VOLARIS"/>
    <s v="MÉXICO"/>
    <x v="0"/>
    <m/>
    <m/>
    <m/>
    <n v="1"/>
    <m/>
    <m/>
    <m/>
    <m/>
    <m/>
    <m/>
    <m/>
    <m/>
    <m/>
    <m/>
    <m/>
    <m/>
    <n v="1"/>
    <n v="3"/>
  </r>
  <r>
    <s v="3 CÍRCULO DE ORO MÉXICO"/>
    <s v="LOCAL"/>
    <x v="20"/>
    <x v="20"/>
    <s v="LA GRAN GUÍA DE JOCHOS &amp; BURGERS"/>
    <s v="GRUPO BIMBO"/>
    <s v="GRUPO BIMBO"/>
    <s v="MÉXICO"/>
    <x v="0"/>
    <m/>
    <m/>
    <m/>
    <n v="1"/>
    <m/>
    <m/>
    <m/>
    <m/>
    <m/>
    <m/>
    <m/>
    <m/>
    <m/>
    <m/>
    <m/>
    <m/>
    <n v="1"/>
    <n v="3"/>
  </r>
  <r>
    <s v="3 CÍRCULO DE ORO MÉXICO"/>
    <s v="LOCAL"/>
    <x v="13"/>
    <x v="13"/>
    <s v="LA GRAN GUÍA DE JOCHOS &amp; BURGERS"/>
    <s v="GRUPO BIMBO"/>
    <s v="GRUPO BIMBO"/>
    <s v="MÉXICO"/>
    <x v="0"/>
    <m/>
    <m/>
    <m/>
    <n v="1"/>
    <m/>
    <m/>
    <m/>
    <m/>
    <m/>
    <m/>
    <m/>
    <m/>
    <m/>
    <m/>
    <m/>
    <m/>
    <n v="1"/>
    <n v="3"/>
  </r>
  <r>
    <s v="3 CÍRCULO DE ORO MÉXICO"/>
    <s v="LOCAL"/>
    <x v="21"/>
    <x v="21"/>
    <s v="SPOTIFY POLYREADERS"/>
    <s v="(EN BLANCO)"/>
    <s v="(EN BLANCO)"/>
    <s v="MÉXICO"/>
    <x v="0"/>
    <m/>
    <m/>
    <n v="1"/>
    <m/>
    <m/>
    <m/>
    <m/>
    <m/>
    <m/>
    <m/>
    <m/>
    <m/>
    <m/>
    <m/>
    <m/>
    <m/>
    <n v="1"/>
    <n v="7"/>
  </r>
  <r>
    <s v="3 CÍRCULO DE ORO MÉXICO"/>
    <s v="LOCAL"/>
    <x v="22"/>
    <x v="22"/>
    <s v="BODEGA"/>
    <s v="TEJIENDO REDES INFANCIA"/>
    <s v="TEJIENDO REDES INFANCIA"/>
    <s v="MÉXICO"/>
    <x v="0"/>
    <m/>
    <m/>
    <m/>
    <n v="1"/>
    <m/>
    <m/>
    <m/>
    <m/>
    <m/>
    <m/>
    <m/>
    <m/>
    <m/>
    <m/>
    <m/>
    <m/>
    <n v="1"/>
    <n v="3"/>
  </r>
  <r>
    <s v="3 CÍRCULO DE ORO MÉXICO"/>
    <s v="LOCAL"/>
    <x v="22"/>
    <x v="22"/>
    <s v="COLORS / PRINT"/>
    <s v="WHIRPOOL"/>
    <s v="WHIRPOOL"/>
    <s v="MÉXICO"/>
    <x v="0"/>
    <m/>
    <m/>
    <m/>
    <n v="1"/>
    <m/>
    <m/>
    <m/>
    <m/>
    <m/>
    <m/>
    <m/>
    <m/>
    <m/>
    <m/>
    <m/>
    <m/>
    <n v="1"/>
    <n v="3"/>
  </r>
  <r>
    <s v="3 CÍRCULO DE ORO MÉXICO"/>
    <s v="LOCAL"/>
    <x v="22"/>
    <x v="22"/>
    <s v="DARKS / PRINT"/>
    <s v="WHIRPOOL"/>
    <s v="WHIRPOOL"/>
    <s v="MÉXICO"/>
    <x v="0"/>
    <m/>
    <m/>
    <m/>
    <n v="1"/>
    <m/>
    <m/>
    <m/>
    <m/>
    <m/>
    <m/>
    <m/>
    <m/>
    <m/>
    <m/>
    <m/>
    <m/>
    <n v="1"/>
    <n v="3"/>
  </r>
  <r>
    <s v="3 CÍRCULO DE ORO MÉXICO"/>
    <s v="LOCAL"/>
    <x v="22"/>
    <x v="22"/>
    <s v="DONATE SIREN"/>
    <s v="CRUZ ROJA MEXICANA"/>
    <s v="CRUZ ROJA MEXICANA"/>
    <s v="MÉXICO"/>
    <x v="0"/>
    <m/>
    <n v="2"/>
    <n v="1"/>
    <n v="1"/>
    <m/>
    <m/>
    <m/>
    <m/>
    <m/>
    <m/>
    <m/>
    <m/>
    <m/>
    <m/>
    <m/>
    <m/>
    <n v="4"/>
    <n v="40"/>
  </r>
  <r>
    <s v="3 CÍRCULO DE ORO MÉXICO"/>
    <s v="LOCAL"/>
    <x v="22"/>
    <x v="22"/>
    <s v="FUSIÓN ARTÍSTICA EN TEXTIL (TEJIDO EN AGUA Y DETERGENTE)"/>
    <s v="BOLIVAR"/>
    <s v="BOLIVAR"/>
    <s v="MÉXICO"/>
    <x v="0"/>
    <m/>
    <n v="1"/>
    <m/>
    <m/>
    <m/>
    <m/>
    <m/>
    <m/>
    <m/>
    <m/>
    <m/>
    <m/>
    <m/>
    <m/>
    <m/>
    <m/>
    <n v="1"/>
    <n v="15"/>
  </r>
  <r>
    <s v="3 CÍRCULO DE ORO MÉXICO"/>
    <s v="LOCAL"/>
    <x v="22"/>
    <x v="22"/>
    <s v="GLOBAL WARMING SERIES"/>
    <s v="THE NORTH FACE"/>
    <s v="THE NORTH FACE"/>
    <s v="MÉXICO"/>
    <x v="0"/>
    <m/>
    <n v="3"/>
    <m/>
    <m/>
    <m/>
    <m/>
    <m/>
    <m/>
    <m/>
    <m/>
    <m/>
    <m/>
    <m/>
    <m/>
    <m/>
    <m/>
    <n v="3"/>
    <n v="45"/>
  </r>
  <r>
    <s v="3 CÍRCULO DE ORO MÉXICO"/>
    <s v="LOCAL"/>
    <x v="22"/>
    <x v="22"/>
    <s v="LIENZO DE COLOR DOS TELAS (TEJIDO EN AGUA Y DETERGENTE)"/>
    <s v="BOLIVAR"/>
    <s v="BOLIVAR"/>
    <s v="MÉXICO"/>
    <x v="0"/>
    <m/>
    <n v="1"/>
    <n v="1"/>
    <n v="1"/>
    <m/>
    <m/>
    <m/>
    <m/>
    <m/>
    <m/>
    <m/>
    <m/>
    <m/>
    <m/>
    <m/>
    <m/>
    <n v="3"/>
    <n v="25"/>
  </r>
  <r>
    <s v="3 CÍRCULO DE ORO MÉXICO"/>
    <s v="LOCAL"/>
    <x v="22"/>
    <x v="22"/>
    <s v="LIGHTS / PRINT"/>
    <s v="WHIRPOOL"/>
    <s v="WHIRPOOL"/>
    <s v="MÉXICO"/>
    <x v="0"/>
    <m/>
    <m/>
    <n v="1"/>
    <m/>
    <m/>
    <m/>
    <m/>
    <m/>
    <m/>
    <m/>
    <m/>
    <m/>
    <m/>
    <m/>
    <m/>
    <m/>
    <n v="1"/>
    <n v="7"/>
  </r>
  <r>
    <s v="3 CÍRCULO DE ORO MÉXICO"/>
    <s v="LOCAL"/>
    <x v="22"/>
    <x v="22"/>
    <s v="RAPSODIA CROMÁTICA (TEJIDO EN AGUA Y DETERGENTE)"/>
    <s v="BOLIVAR"/>
    <s v="BOLIVAR"/>
    <s v="MÉXICO"/>
    <x v="0"/>
    <m/>
    <m/>
    <n v="2"/>
    <n v="1"/>
    <m/>
    <m/>
    <m/>
    <m/>
    <m/>
    <m/>
    <m/>
    <m/>
    <m/>
    <m/>
    <m/>
    <m/>
    <n v="3"/>
    <n v="17"/>
  </r>
  <r>
    <s v="3 CÍRCULO DE ORO MÉXICO"/>
    <s v="LOCAL"/>
    <x v="22"/>
    <x v="22"/>
    <s v="SHOUT"/>
    <s v="TELEFÓNICA MOVISTAR"/>
    <s v="TELEFÓNICA MOVISTAR"/>
    <s v="MÉXICO"/>
    <x v="0"/>
    <m/>
    <m/>
    <n v="1"/>
    <m/>
    <m/>
    <m/>
    <m/>
    <m/>
    <m/>
    <m/>
    <m/>
    <m/>
    <m/>
    <m/>
    <m/>
    <m/>
    <n v="1"/>
    <n v="7"/>
  </r>
  <r>
    <s v="3 CÍRCULO DE ORO MÉXICO"/>
    <s v="LOCAL"/>
    <x v="22"/>
    <x v="22"/>
    <s v="TALLER"/>
    <s v="TEJIENDO REDES INFANCIA"/>
    <s v="TEJIENDO REDES INFANCIA"/>
    <s v="MÉXICO"/>
    <x v="0"/>
    <m/>
    <m/>
    <n v="1"/>
    <m/>
    <m/>
    <m/>
    <m/>
    <m/>
    <m/>
    <m/>
    <m/>
    <m/>
    <m/>
    <m/>
    <m/>
    <m/>
    <n v="1"/>
    <n v="7"/>
  </r>
  <r>
    <s v="3 CÍRCULO DE ORO MÉXICO"/>
    <s v="LOCAL"/>
    <x v="22"/>
    <x v="22"/>
    <s v="TIENDA"/>
    <s v="TEJIENDO REDES INFANCIA"/>
    <s v="TEJIENDO REDES INFANCIA"/>
    <s v="MÉXICO"/>
    <x v="0"/>
    <m/>
    <n v="1"/>
    <m/>
    <m/>
    <m/>
    <m/>
    <m/>
    <m/>
    <m/>
    <m/>
    <m/>
    <m/>
    <m/>
    <m/>
    <m/>
    <m/>
    <n v="1"/>
    <n v="15"/>
  </r>
  <r>
    <s v="3 CÍRCULO DE ORO MÉXICO"/>
    <s v="LOCAL"/>
    <x v="23"/>
    <x v="23"/>
    <s v="HORAS NALGA"/>
    <s v="GRUPO MODELO"/>
    <s v="GRUPO MODELO"/>
    <s v="MÉXICO"/>
    <x v="0"/>
    <m/>
    <m/>
    <n v="1"/>
    <n v="2"/>
    <m/>
    <m/>
    <m/>
    <m/>
    <m/>
    <m/>
    <m/>
    <m/>
    <m/>
    <m/>
    <m/>
    <m/>
    <n v="3"/>
    <n v="13"/>
  </r>
  <r>
    <s v="3 CÍRCULO DE ORO MÉXICO"/>
    <s v="LOCAL"/>
    <x v="24"/>
    <x v="24"/>
    <s v="EL CANTO D EL PACÍFICO"/>
    <s v="GRUPO MODELO"/>
    <s v="GRUPO MODELO"/>
    <s v="MÉXICO"/>
    <x v="0"/>
    <m/>
    <n v="1"/>
    <m/>
    <m/>
    <m/>
    <m/>
    <m/>
    <m/>
    <m/>
    <m/>
    <m/>
    <m/>
    <m/>
    <m/>
    <m/>
    <m/>
    <n v="1"/>
    <n v="15"/>
  </r>
  <r>
    <s v="3 CÍRCULO DE ORO MÉXICO"/>
    <s v="LOCAL"/>
    <x v="25"/>
    <x v="25"/>
    <s v="¿A QUÉ TE SABE PEPSI BLACK?"/>
    <s v="PEPSICO"/>
    <s v="PEPSICO"/>
    <s v="MÉXICO"/>
    <x v="0"/>
    <m/>
    <m/>
    <m/>
    <n v="4"/>
    <m/>
    <m/>
    <m/>
    <m/>
    <m/>
    <m/>
    <m/>
    <m/>
    <m/>
    <m/>
    <m/>
    <m/>
    <n v="4"/>
    <n v="12"/>
  </r>
  <r>
    <s v="3 CÍRCULO DE ORO MÉXICO"/>
    <s v="LOCAL"/>
    <x v="25"/>
    <x v="25"/>
    <s v="LLUVIA"/>
    <s v="SAVE THE CHILDREN"/>
    <s v="SAVE THE CHILDREN"/>
    <s v="MÉXICO"/>
    <x v="0"/>
    <m/>
    <m/>
    <n v="1"/>
    <m/>
    <m/>
    <m/>
    <m/>
    <m/>
    <m/>
    <m/>
    <m/>
    <m/>
    <m/>
    <m/>
    <m/>
    <m/>
    <n v="1"/>
    <n v="7"/>
  </r>
  <r>
    <s v="3 CÍRCULO DE ORO MÉXICO"/>
    <s v="LOCAL"/>
    <x v="26"/>
    <x v="26"/>
    <s v="EL AIRE ES DE LOS QUE SUEÑAN"/>
    <s v="NBA"/>
    <s v="NBA"/>
    <s v="MÉXICO"/>
    <x v="0"/>
    <m/>
    <n v="1"/>
    <n v="1"/>
    <m/>
    <m/>
    <m/>
    <m/>
    <m/>
    <m/>
    <m/>
    <m/>
    <m/>
    <m/>
    <m/>
    <m/>
    <m/>
    <n v="2"/>
    <n v="22"/>
  </r>
  <r>
    <s v="3 CÍRCULO DE ORO MÉXICO"/>
    <s v="LOCAL"/>
    <x v="26"/>
    <x v="26"/>
    <s v="LA CHINGADA"/>
    <s v="PEPSICO"/>
    <s v="PEPSICO"/>
    <s v="MÉXICO"/>
    <x v="0"/>
    <m/>
    <n v="1"/>
    <m/>
    <m/>
    <m/>
    <m/>
    <m/>
    <m/>
    <m/>
    <m/>
    <m/>
    <m/>
    <m/>
    <m/>
    <m/>
    <m/>
    <n v="1"/>
    <n v="15"/>
  </r>
  <r>
    <s v="3 CÍRCULO DE ORO MÉXICO"/>
    <s v="LOCAL"/>
    <x v="26"/>
    <x v="26"/>
    <s v="NUESTRO ESPIRITU"/>
    <s v="GRUPO MODELO"/>
    <s v="GRUPO MODELO"/>
    <s v="MÉXICO"/>
    <x v="0"/>
    <m/>
    <m/>
    <n v="1"/>
    <n v="2"/>
    <m/>
    <m/>
    <m/>
    <m/>
    <m/>
    <m/>
    <m/>
    <m/>
    <m/>
    <m/>
    <m/>
    <m/>
    <n v="3"/>
    <n v="13"/>
  </r>
  <r>
    <s v="3 CÍRCULO DE ORO MÉXICO"/>
    <s v="LOCAL"/>
    <x v="27"/>
    <x v="27"/>
    <s v="13 CIELOS"/>
    <s v="GRUPO MODELO"/>
    <s v="GRUPO MODELO"/>
    <s v="MÉXICO"/>
    <x v="0"/>
    <m/>
    <n v="1"/>
    <m/>
    <m/>
    <m/>
    <m/>
    <m/>
    <m/>
    <m/>
    <m/>
    <m/>
    <m/>
    <m/>
    <m/>
    <m/>
    <m/>
    <n v="1"/>
    <n v="15"/>
  </r>
  <r>
    <s v="3 CÍRCULO DE ORO MÉXICO"/>
    <s v="LOCAL"/>
    <x v="27"/>
    <x v="27"/>
    <s v="13 CIELOS"/>
    <s v="GRUPO MODELO "/>
    <s v="GRUPO MODELO "/>
    <s v="MÉXICO"/>
    <x v="0"/>
    <m/>
    <n v="1"/>
    <n v="1"/>
    <n v="1"/>
    <m/>
    <m/>
    <m/>
    <m/>
    <m/>
    <m/>
    <m/>
    <m/>
    <m/>
    <m/>
    <m/>
    <m/>
    <n v="3"/>
    <n v="25"/>
  </r>
  <r>
    <s v="7 FEPI (ARGENTINA)"/>
    <s v="LOCAL"/>
    <x v="28"/>
    <x v="28"/>
    <s v="DFSKXSFDK"/>
    <s v=""/>
    <s v=""/>
    <s v="ARGENTINA"/>
    <x v="1"/>
    <m/>
    <n v="1"/>
    <m/>
    <m/>
    <m/>
    <m/>
    <m/>
    <m/>
    <m/>
    <m/>
    <m/>
    <m/>
    <m/>
    <m/>
    <m/>
    <m/>
    <n v="1"/>
    <n v="15"/>
  </r>
  <r>
    <s v="7 FEPI (ARGENTINA)"/>
    <s v="LOCAL"/>
    <x v="28"/>
    <x v="28"/>
    <s v="GRAN CANARIA ISLA DE CINE"/>
    <s v=""/>
    <s v=""/>
    <s v="ARGENTINA"/>
    <x v="1"/>
    <m/>
    <n v="1"/>
    <n v="1"/>
    <m/>
    <m/>
    <m/>
    <m/>
    <m/>
    <m/>
    <m/>
    <m/>
    <m/>
    <m/>
    <m/>
    <m/>
    <m/>
    <n v="2"/>
    <n v="22"/>
  </r>
  <r>
    <s v="7 FEPI (ARGENTINA)"/>
    <s v="LOCAL"/>
    <x v="28"/>
    <x v="28"/>
    <s v="LA ÚNICA CAMPAÑA QUE GENERA ORGASMOS"/>
    <s v=""/>
    <s v=""/>
    <s v="ARGENTINA"/>
    <x v="1"/>
    <m/>
    <m/>
    <n v="2"/>
    <m/>
    <m/>
    <m/>
    <m/>
    <m/>
    <m/>
    <m/>
    <m/>
    <m/>
    <m/>
    <m/>
    <m/>
    <m/>
    <n v="2"/>
    <n v="14"/>
  </r>
  <r>
    <s v="7 FEPI (ARGENTINA)"/>
    <s v="LOCAL"/>
    <x v="28"/>
    <x v="28"/>
    <s v="PEQUEÑOS GRANDES LUJOS"/>
    <s v=""/>
    <s v=""/>
    <s v="ARGENTINA"/>
    <x v="1"/>
    <m/>
    <m/>
    <m/>
    <n v="1"/>
    <m/>
    <m/>
    <m/>
    <m/>
    <m/>
    <m/>
    <m/>
    <m/>
    <m/>
    <m/>
    <m/>
    <m/>
    <n v="1"/>
    <n v="3"/>
  </r>
  <r>
    <s v="7 FEPI (ARGENTINA)"/>
    <s v="LOCAL"/>
    <x v="28"/>
    <x v="28"/>
    <s v="VOLAR ES UNA MARAVILLA"/>
    <s v=""/>
    <s v=""/>
    <s v="ARGENTINA"/>
    <x v="1"/>
    <m/>
    <m/>
    <m/>
    <n v="2"/>
    <m/>
    <m/>
    <m/>
    <m/>
    <m/>
    <m/>
    <m/>
    <m/>
    <m/>
    <m/>
    <m/>
    <m/>
    <n v="2"/>
    <n v="6"/>
  </r>
  <r>
    <s v="7 FEPI (ARGENTINA)"/>
    <s v="LOCAL"/>
    <x v="29"/>
    <x v="29"/>
    <s v="PARQUE DE LA BIODIVERSIDAD"/>
    <s v=""/>
    <s v=""/>
    <s v="ARGENTINA"/>
    <x v="2"/>
    <m/>
    <m/>
    <m/>
    <n v="1"/>
    <m/>
    <m/>
    <m/>
    <m/>
    <m/>
    <m/>
    <m/>
    <m/>
    <m/>
    <m/>
    <m/>
    <m/>
    <n v="1"/>
    <n v="3"/>
  </r>
  <r>
    <s v="7 FEPI (ARGENTINA)"/>
    <s v="LOCAL"/>
    <x v="30"/>
    <x v="30"/>
    <s v="PEÑÓN FEST"/>
    <s v=""/>
    <s v=""/>
    <s v="ARGENTINA"/>
    <x v="2"/>
    <m/>
    <m/>
    <m/>
    <n v="1"/>
    <m/>
    <m/>
    <m/>
    <m/>
    <m/>
    <m/>
    <m/>
    <m/>
    <m/>
    <m/>
    <m/>
    <m/>
    <n v="1"/>
    <n v="3"/>
  </r>
  <r>
    <s v="7 FEPI (ARGENTINA)"/>
    <s v="LOCAL"/>
    <x v="31"/>
    <x v="31"/>
    <s v="NFTS CELEBRANDO LA VIDA"/>
    <s v=""/>
    <s v=""/>
    <s v="ARGENTINA"/>
    <x v="0"/>
    <m/>
    <m/>
    <n v="1"/>
    <n v="1"/>
    <m/>
    <m/>
    <m/>
    <m/>
    <m/>
    <m/>
    <m/>
    <m/>
    <m/>
    <m/>
    <m/>
    <m/>
    <n v="2"/>
    <n v="10"/>
  </r>
  <r>
    <s v="7 FEPI (ARGENTINA)"/>
    <s v="LOCAL"/>
    <x v="32"/>
    <x v="32"/>
    <s v="4G LANDSCAPES"/>
    <s v=""/>
    <s v=""/>
    <s v="ARGENTINA"/>
    <x v="3"/>
    <m/>
    <m/>
    <n v="1"/>
    <n v="1"/>
    <m/>
    <m/>
    <m/>
    <m/>
    <m/>
    <m/>
    <m/>
    <m/>
    <m/>
    <m/>
    <m/>
    <m/>
    <n v="2"/>
    <n v="10"/>
  </r>
  <r>
    <s v="7 FEPI (ARGENTINA)"/>
    <s v="LOCAL"/>
    <x v="32"/>
    <x v="32"/>
    <s v="ADOPTION IS TIMELESS"/>
    <s v=""/>
    <s v=""/>
    <s v="ARGENTINA"/>
    <x v="3"/>
    <m/>
    <n v="1"/>
    <n v="1"/>
    <m/>
    <m/>
    <m/>
    <m/>
    <m/>
    <m/>
    <m/>
    <m/>
    <m/>
    <m/>
    <m/>
    <m/>
    <m/>
    <n v="2"/>
    <n v="22"/>
  </r>
  <r>
    <s v="7 FEPI (ARGENTINA)"/>
    <s v="LOCAL"/>
    <x v="32"/>
    <x v="32"/>
    <s v="GOODBYE NATURE"/>
    <s v=""/>
    <s v=""/>
    <s v="ARGENTINA"/>
    <x v="3"/>
    <m/>
    <m/>
    <m/>
    <n v="1"/>
    <m/>
    <m/>
    <m/>
    <m/>
    <m/>
    <m/>
    <m/>
    <m/>
    <m/>
    <m/>
    <m/>
    <m/>
    <n v="1"/>
    <n v="3"/>
  </r>
  <r>
    <s v="7 FEPI (ARGENTINA)"/>
    <s v="LOCAL"/>
    <x v="32"/>
    <x v="32"/>
    <s v="NAPOLEÓN"/>
    <s v=""/>
    <s v=""/>
    <s v="ARGENTINA"/>
    <x v="3"/>
    <m/>
    <m/>
    <n v="1"/>
    <m/>
    <m/>
    <m/>
    <m/>
    <m/>
    <m/>
    <m/>
    <m/>
    <m/>
    <m/>
    <m/>
    <m/>
    <m/>
    <n v="1"/>
    <n v="7"/>
  </r>
  <r>
    <s v="7 FEPI (ARGENTINA)"/>
    <s v="LOCAL"/>
    <x v="33"/>
    <x v="33"/>
    <s v="SPATEN CANECA"/>
    <s v=""/>
    <s v=""/>
    <s v="ARGENTINA"/>
    <x v="4"/>
    <m/>
    <m/>
    <n v="1"/>
    <m/>
    <m/>
    <m/>
    <m/>
    <m/>
    <m/>
    <m/>
    <m/>
    <m/>
    <m/>
    <m/>
    <m/>
    <m/>
    <n v="1"/>
    <n v="7"/>
  </r>
  <r>
    <s v="7 FEPI (ARGENTINA)"/>
    <s v="LOCAL"/>
    <x v="33"/>
    <x v="33"/>
    <s v="SPATEN ORIGEM"/>
    <s v=""/>
    <s v=""/>
    <s v="ARGENTINA"/>
    <x v="4"/>
    <m/>
    <n v="1"/>
    <n v="1"/>
    <m/>
    <m/>
    <m/>
    <m/>
    <m/>
    <m/>
    <m/>
    <m/>
    <m/>
    <m/>
    <m/>
    <m/>
    <m/>
    <n v="2"/>
    <n v="22"/>
  </r>
  <r>
    <s v="7 FEPI (ARGENTINA)"/>
    <s v="LOCAL"/>
    <x v="34"/>
    <x v="34"/>
    <s v="DREAM SAVERS, LA GALERÍA DE LOS SUEÑOS"/>
    <s v=""/>
    <s v=""/>
    <s v="ARGENTINA"/>
    <x v="0"/>
    <m/>
    <m/>
    <n v="1"/>
    <n v="1"/>
    <m/>
    <m/>
    <m/>
    <m/>
    <m/>
    <m/>
    <m/>
    <m/>
    <m/>
    <m/>
    <m/>
    <m/>
    <n v="2"/>
    <n v="10"/>
  </r>
  <r>
    <s v="7 FEPI (ARGENTINA)"/>
    <s v="LOCAL"/>
    <x v="34"/>
    <x v="34"/>
    <s v="TODOS LOS DÍAS SON 14"/>
    <s v=""/>
    <s v=""/>
    <s v="ARGENTINA"/>
    <x v="0"/>
    <m/>
    <m/>
    <m/>
    <n v="1"/>
    <m/>
    <m/>
    <m/>
    <m/>
    <m/>
    <m/>
    <m/>
    <m/>
    <m/>
    <m/>
    <m/>
    <m/>
    <n v="1"/>
    <n v="3"/>
  </r>
  <r>
    <s v="7 FEPI (ARGENTINA)"/>
    <s v="LOCAL"/>
    <x v="35"/>
    <x v="35"/>
    <s v="#PUEDESTODO"/>
    <s v=""/>
    <s v=""/>
    <s v="ARGENTINA"/>
    <x v="5"/>
    <m/>
    <m/>
    <m/>
    <n v="1"/>
    <m/>
    <m/>
    <m/>
    <m/>
    <m/>
    <m/>
    <m/>
    <m/>
    <m/>
    <m/>
    <m/>
    <m/>
    <n v="1"/>
    <n v="3"/>
  </r>
  <r>
    <s v="7 FEPI (ARGENTINA)"/>
    <s v="LOCAL"/>
    <x v="35"/>
    <x v="35"/>
    <s v="SOBRES"/>
    <s v=""/>
    <s v=""/>
    <s v="ARGENTINA"/>
    <x v="5"/>
    <m/>
    <m/>
    <n v="1"/>
    <m/>
    <m/>
    <m/>
    <m/>
    <m/>
    <m/>
    <m/>
    <m/>
    <m/>
    <m/>
    <m/>
    <m/>
    <m/>
    <n v="1"/>
    <n v="7"/>
  </r>
  <r>
    <s v="7 FEPI (ARGENTINA)"/>
    <s v="LOCAL"/>
    <x v="35"/>
    <x v="35"/>
    <s v="YOGA"/>
    <s v=""/>
    <s v=""/>
    <s v="ARGENTINA"/>
    <x v="5"/>
    <m/>
    <m/>
    <n v="1"/>
    <m/>
    <m/>
    <m/>
    <m/>
    <m/>
    <m/>
    <m/>
    <m/>
    <m/>
    <m/>
    <m/>
    <m/>
    <m/>
    <n v="1"/>
    <n v="7"/>
  </r>
  <r>
    <s v="7 FEPI (ARGENTINA)"/>
    <s v="LOCAL"/>
    <x v="36"/>
    <x v="36"/>
    <s v="BANCO DE DONANTES DE BOLIVIA"/>
    <s v=""/>
    <s v=""/>
    <s v="ARGENTINA"/>
    <x v="6"/>
    <n v="1"/>
    <n v="2"/>
    <n v="2"/>
    <n v="1"/>
    <m/>
    <m/>
    <m/>
    <m/>
    <m/>
    <m/>
    <m/>
    <m/>
    <m/>
    <m/>
    <m/>
    <m/>
    <n v="6"/>
    <n v="77"/>
  </r>
  <r>
    <s v="7 FEPI (ARGENTINA)"/>
    <s v="LOCAL"/>
    <x v="36"/>
    <x v="36"/>
    <s v="BON O BON EL AMOR TRANSFORMA"/>
    <s v=""/>
    <s v=""/>
    <s v="ARGENTINA"/>
    <x v="6"/>
    <m/>
    <m/>
    <m/>
    <n v="1"/>
    <m/>
    <m/>
    <m/>
    <m/>
    <m/>
    <m/>
    <m/>
    <m/>
    <m/>
    <m/>
    <m/>
    <m/>
    <n v="1"/>
    <n v="3"/>
  </r>
  <r>
    <s v="7 FEPI (ARGENTINA)"/>
    <s v="LOCAL"/>
    <x v="36"/>
    <x v="36"/>
    <s v="DULCES RECUERDOS DE MAMÁ"/>
    <s v=""/>
    <s v=""/>
    <s v="ARGENTINA"/>
    <x v="6"/>
    <m/>
    <m/>
    <n v="1"/>
    <m/>
    <m/>
    <m/>
    <m/>
    <m/>
    <m/>
    <m/>
    <m/>
    <m/>
    <m/>
    <m/>
    <m/>
    <m/>
    <n v="1"/>
    <n v="7"/>
  </r>
  <r>
    <s v="7 FEPI (ARGENTINA)"/>
    <s v="LOCAL"/>
    <x v="36"/>
    <x v="36"/>
    <s v="LA DIVERSIÓN SE PINTA DE AZUL"/>
    <s v=""/>
    <s v=""/>
    <s v="ARGENTINA"/>
    <x v="6"/>
    <m/>
    <m/>
    <m/>
    <n v="1"/>
    <m/>
    <m/>
    <m/>
    <m/>
    <m/>
    <m/>
    <m/>
    <m/>
    <m/>
    <m/>
    <m/>
    <m/>
    <n v="1"/>
    <n v="3"/>
  </r>
  <r>
    <s v="7 FEPI (ARGENTINA)"/>
    <s v="LOCAL"/>
    <x v="36"/>
    <x v="36"/>
    <s v="PERROS SIN RAZA"/>
    <s v=""/>
    <s v=""/>
    <s v="ARGENTINA"/>
    <x v="6"/>
    <m/>
    <n v="1"/>
    <m/>
    <m/>
    <m/>
    <m/>
    <m/>
    <m/>
    <m/>
    <m/>
    <m/>
    <m/>
    <m/>
    <m/>
    <m/>
    <m/>
    <n v="1"/>
    <n v="15"/>
  </r>
  <r>
    <s v="7 FEPI (ARGENTINA)"/>
    <s v="LOCAL"/>
    <x v="36"/>
    <x v="36"/>
    <s v="PROUDOOR"/>
    <s v=""/>
    <s v=""/>
    <s v="ARGENTINA"/>
    <x v="6"/>
    <m/>
    <m/>
    <m/>
    <n v="1"/>
    <m/>
    <m/>
    <m/>
    <m/>
    <m/>
    <m/>
    <m/>
    <m/>
    <m/>
    <m/>
    <m/>
    <m/>
    <n v="1"/>
    <n v="3"/>
  </r>
  <r>
    <s v="7 FEPI (ARGENTINA)"/>
    <s v="LOCAL"/>
    <x v="37"/>
    <x v="37"/>
    <s v="ABCDVL"/>
    <s v=""/>
    <s v=""/>
    <s v="ARGENTINA"/>
    <x v="2"/>
    <m/>
    <m/>
    <n v="1"/>
    <n v="3"/>
    <m/>
    <m/>
    <m/>
    <m/>
    <m/>
    <m/>
    <m/>
    <m/>
    <m/>
    <m/>
    <m/>
    <m/>
    <n v="4"/>
    <n v="16"/>
  </r>
  <r>
    <s v="7 FEPI (ARGENTINA)"/>
    <s v="LOCAL"/>
    <x v="37"/>
    <x v="37"/>
    <s v="EL AMIGO DEL AMIGO"/>
    <s v=""/>
    <s v=""/>
    <s v="ARGENTINA"/>
    <x v="2"/>
    <m/>
    <n v="1"/>
    <m/>
    <m/>
    <m/>
    <m/>
    <m/>
    <m/>
    <m/>
    <m/>
    <m/>
    <m/>
    <m/>
    <m/>
    <m/>
    <m/>
    <n v="1"/>
    <n v="15"/>
  </r>
  <r>
    <s v="7 FEPI (ARGENTINA)"/>
    <s v="LOCAL"/>
    <x v="37"/>
    <x v="37"/>
    <s v="FUTEATRO"/>
    <s v=""/>
    <s v=""/>
    <s v="ARGENTINA"/>
    <x v="2"/>
    <m/>
    <m/>
    <m/>
    <n v="1"/>
    <m/>
    <m/>
    <m/>
    <m/>
    <m/>
    <m/>
    <m/>
    <m/>
    <m/>
    <m/>
    <m/>
    <m/>
    <n v="1"/>
    <n v="3"/>
  </r>
  <r>
    <s v="7 FEPI (ARGENTINA)"/>
    <s v="LOCAL"/>
    <x v="37"/>
    <x v="37"/>
    <s v="GUANTE"/>
    <s v=""/>
    <s v=""/>
    <s v="ARGENTINA"/>
    <x v="2"/>
    <m/>
    <m/>
    <m/>
    <n v="1"/>
    <m/>
    <m/>
    <m/>
    <m/>
    <m/>
    <m/>
    <m/>
    <m/>
    <m/>
    <m/>
    <m/>
    <m/>
    <n v="1"/>
    <n v="3"/>
  </r>
  <r>
    <s v="7 FEPI (ARGENTINA)"/>
    <s v="LOCAL"/>
    <x v="37"/>
    <x v="37"/>
    <s v="LIMPIAR ES HEAVY"/>
    <s v=""/>
    <s v=""/>
    <s v="ARGENTINA"/>
    <x v="2"/>
    <m/>
    <m/>
    <n v="2"/>
    <n v="3"/>
    <m/>
    <m/>
    <m/>
    <m/>
    <m/>
    <m/>
    <m/>
    <m/>
    <m/>
    <m/>
    <m/>
    <m/>
    <n v="5"/>
    <n v="23"/>
  </r>
  <r>
    <s v="7 FEPI (ARGENTINA)"/>
    <s v="LOCAL"/>
    <x v="37"/>
    <x v="37"/>
    <s v="METALIZADA"/>
    <s v=""/>
    <s v=""/>
    <s v="ARGENTINA"/>
    <x v="2"/>
    <m/>
    <m/>
    <n v="1"/>
    <n v="1"/>
    <m/>
    <m/>
    <m/>
    <m/>
    <m/>
    <m/>
    <m/>
    <m/>
    <m/>
    <m/>
    <m/>
    <m/>
    <n v="2"/>
    <n v="10"/>
  </r>
  <r>
    <s v="7 FEPI (ARGENTINA)"/>
    <s v="LOCAL"/>
    <x v="37"/>
    <x v="37"/>
    <s v="OVILLO"/>
    <s v=""/>
    <s v=""/>
    <s v="ARGENTINA"/>
    <x v="2"/>
    <m/>
    <m/>
    <m/>
    <n v="1"/>
    <m/>
    <m/>
    <m/>
    <m/>
    <m/>
    <m/>
    <m/>
    <m/>
    <m/>
    <m/>
    <m/>
    <m/>
    <n v="1"/>
    <n v="3"/>
  </r>
  <r>
    <s v="7 FEPI (ARGENTINA)"/>
    <s v="LOCAL"/>
    <x v="37"/>
    <x v="37"/>
    <s v="TUTTI FRUTTI"/>
    <s v=""/>
    <s v=""/>
    <s v="ARGENTINA"/>
    <x v="2"/>
    <m/>
    <m/>
    <m/>
    <n v="2"/>
    <m/>
    <m/>
    <m/>
    <m/>
    <m/>
    <m/>
    <m/>
    <m/>
    <m/>
    <m/>
    <m/>
    <m/>
    <n v="2"/>
    <n v="6"/>
  </r>
  <r>
    <s v="7 FEPI (ARGENTINA)"/>
    <s v="LOCAL"/>
    <x v="38"/>
    <x v="38"/>
    <s v="CANCELEN EL MUNDIAL"/>
    <s v=""/>
    <s v=""/>
    <s v="ARGENTINA"/>
    <x v="7"/>
    <m/>
    <n v="2"/>
    <n v="1"/>
    <m/>
    <m/>
    <m/>
    <m/>
    <m/>
    <m/>
    <m/>
    <m/>
    <m/>
    <m/>
    <m/>
    <m/>
    <m/>
    <n v="3"/>
    <n v="37"/>
  </r>
  <r>
    <s v="7 FEPI (ARGENTINA)"/>
    <s v="LOCAL"/>
    <x v="38"/>
    <x v="38"/>
    <s v="LOCUTOR EXTRANJERO (FOREIGN VO)"/>
    <s v=""/>
    <s v=""/>
    <s v="ARGENTINA"/>
    <x v="7"/>
    <m/>
    <m/>
    <n v="1"/>
    <m/>
    <m/>
    <m/>
    <m/>
    <m/>
    <m/>
    <m/>
    <m/>
    <m/>
    <m/>
    <m/>
    <m/>
    <m/>
    <n v="1"/>
    <n v="7"/>
  </r>
  <r>
    <s v="7 FEPI (ARGENTINA)"/>
    <s v="LOCAL"/>
    <x v="38"/>
    <x v="38"/>
    <s v="SAN VALENTÍN - PLANTAS VIVAS"/>
    <s v=""/>
    <s v=""/>
    <s v="ARGENTINA"/>
    <x v="7"/>
    <m/>
    <m/>
    <n v="1"/>
    <m/>
    <m/>
    <m/>
    <m/>
    <m/>
    <m/>
    <m/>
    <m/>
    <m/>
    <m/>
    <m/>
    <m/>
    <m/>
    <n v="1"/>
    <n v="7"/>
  </r>
  <r>
    <s v="7 FEPI (ARGENTINA)"/>
    <s v="LOCAL"/>
    <x v="39"/>
    <x v="39"/>
    <s v="TUCHWEBER - BO PROJECT"/>
    <s v=""/>
    <s v=""/>
    <s v="ARGENTINA"/>
    <x v="2"/>
    <m/>
    <m/>
    <n v="1"/>
    <m/>
    <m/>
    <m/>
    <m/>
    <m/>
    <m/>
    <m/>
    <m/>
    <m/>
    <m/>
    <m/>
    <m/>
    <m/>
    <n v="1"/>
    <n v="7"/>
  </r>
  <r>
    <s v="7 FEPI (ARGENTINA)"/>
    <s v="LOCAL"/>
    <x v="40"/>
    <x v="40"/>
    <s v="NAVIDEÑA"/>
    <s v=""/>
    <s v=""/>
    <s v="ARGENTINA"/>
    <x v="0"/>
    <m/>
    <m/>
    <n v="1"/>
    <m/>
    <m/>
    <m/>
    <m/>
    <m/>
    <m/>
    <m/>
    <m/>
    <m/>
    <m/>
    <m/>
    <m/>
    <m/>
    <n v="1"/>
    <n v="7"/>
  </r>
  <r>
    <s v="7 FEPI (ARGENTINA)"/>
    <s v="LOCAL"/>
    <x v="40"/>
    <x v="40"/>
    <s v="SABROSIPA"/>
    <s v=""/>
    <s v=""/>
    <s v="ARGENTINA"/>
    <x v="0"/>
    <m/>
    <m/>
    <m/>
    <n v="1"/>
    <m/>
    <m/>
    <m/>
    <m/>
    <m/>
    <m/>
    <m/>
    <m/>
    <m/>
    <m/>
    <m/>
    <m/>
    <n v="1"/>
    <n v="3"/>
  </r>
  <r>
    <s v="7 FEPI (ARGENTINA)"/>
    <s v="LOCAL"/>
    <x v="41"/>
    <x v="41"/>
    <s v="EFECTO SEDA"/>
    <s v=""/>
    <s v=""/>
    <s v="ARGENTINA"/>
    <x v="2"/>
    <m/>
    <m/>
    <n v="1"/>
    <m/>
    <m/>
    <m/>
    <m/>
    <m/>
    <m/>
    <m/>
    <m/>
    <m/>
    <m/>
    <m/>
    <m/>
    <m/>
    <n v="1"/>
    <n v="7"/>
  </r>
  <r>
    <s v="7 FEPI (ARGENTINA)"/>
    <s v="LOCAL"/>
    <x v="41"/>
    <x v="41"/>
    <s v="ITACU-BRANDING"/>
    <s v=""/>
    <s v=""/>
    <s v="ARGENTINA"/>
    <x v="2"/>
    <m/>
    <m/>
    <m/>
    <n v="1"/>
    <m/>
    <m/>
    <m/>
    <m/>
    <m/>
    <m/>
    <m/>
    <m/>
    <m/>
    <m/>
    <m/>
    <m/>
    <n v="1"/>
    <n v="3"/>
  </r>
  <r>
    <s v="7 FEPI (ARGENTINA)"/>
    <s v="LOCAL"/>
    <x v="41"/>
    <x v="41"/>
    <s v="SPOT MANIFIESTO SEÑORVINO"/>
    <s v=""/>
    <s v=""/>
    <s v="ARGENTINA"/>
    <x v="2"/>
    <m/>
    <m/>
    <n v="1"/>
    <n v="1"/>
    <m/>
    <m/>
    <m/>
    <m/>
    <m/>
    <m/>
    <m/>
    <m/>
    <m/>
    <m/>
    <m/>
    <m/>
    <n v="2"/>
    <n v="10"/>
  </r>
  <r>
    <s v="7 FEPI (ARGENTINA)"/>
    <s v="LOCAL"/>
    <x v="41"/>
    <x v="41"/>
    <s v="WETOKIE NAMING+BRANDING"/>
    <s v=""/>
    <s v=""/>
    <s v="ARGENTINA"/>
    <x v="2"/>
    <m/>
    <m/>
    <n v="1"/>
    <m/>
    <m/>
    <m/>
    <m/>
    <m/>
    <m/>
    <m/>
    <m/>
    <m/>
    <m/>
    <m/>
    <m/>
    <m/>
    <n v="1"/>
    <n v="7"/>
  </r>
  <r>
    <s v="7 FEPI (ARGENTINA)"/>
    <s v="LOCAL"/>
    <x v="42"/>
    <x v="42"/>
    <s v="AHORRADORES DE PRESAS"/>
    <s v=""/>
    <s v=""/>
    <s v="ARGENTINA"/>
    <x v="8"/>
    <m/>
    <n v="1"/>
    <n v="1"/>
    <n v="1"/>
    <m/>
    <m/>
    <m/>
    <m/>
    <m/>
    <m/>
    <m/>
    <m/>
    <m/>
    <m/>
    <m/>
    <m/>
    <n v="3"/>
    <n v="25"/>
  </r>
  <r>
    <s v="7 FEPI (ARGENTINA)"/>
    <s v="LOCAL"/>
    <x v="42"/>
    <x v="42"/>
    <s v="JET COINS"/>
    <s v=""/>
    <s v=""/>
    <s v="ARGENTINA"/>
    <x v="8"/>
    <n v="1"/>
    <n v="2"/>
    <m/>
    <m/>
    <m/>
    <m/>
    <m/>
    <m/>
    <m/>
    <m/>
    <m/>
    <m/>
    <m/>
    <m/>
    <m/>
    <m/>
    <n v="3"/>
    <n v="60"/>
  </r>
  <r>
    <s v="7 FEPI (ARGENTINA)"/>
    <s v="LOCAL"/>
    <x v="42"/>
    <x v="42"/>
    <s v="SWAP"/>
    <s v=""/>
    <s v=""/>
    <s v="ARGENTINA"/>
    <x v="8"/>
    <m/>
    <n v="1"/>
    <m/>
    <n v="1"/>
    <m/>
    <m/>
    <m/>
    <m/>
    <m/>
    <m/>
    <m/>
    <m/>
    <m/>
    <m/>
    <m/>
    <m/>
    <n v="2"/>
    <n v="18"/>
  </r>
  <r>
    <s v="7 FEPI (ARGENTINA)"/>
    <s v="LOCAL"/>
    <x v="43"/>
    <x v="43"/>
    <s v="SER VA ANTES QUE TODO - CERVANTES CICLO LECTIVO 2023"/>
    <s v=""/>
    <s v=""/>
    <s v="ARGENTINA"/>
    <x v="2"/>
    <m/>
    <m/>
    <m/>
    <n v="1"/>
    <m/>
    <m/>
    <m/>
    <m/>
    <m/>
    <m/>
    <m/>
    <m/>
    <m/>
    <m/>
    <m/>
    <m/>
    <n v="1"/>
    <n v="3"/>
  </r>
  <r>
    <s v="7 FEPI (ARGENTINA)"/>
    <s v="LOCAL"/>
    <x v="44"/>
    <x v="44"/>
    <s v="CUENTAS COMPARTIDAS"/>
    <s v=""/>
    <s v=""/>
    <s v="ARGENTINA"/>
    <x v="1"/>
    <m/>
    <n v="1"/>
    <m/>
    <m/>
    <m/>
    <m/>
    <m/>
    <m/>
    <m/>
    <m/>
    <m/>
    <m/>
    <m/>
    <m/>
    <m/>
    <m/>
    <n v="1"/>
    <n v="15"/>
  </r>
  <r>
    <s v="7 FEPI (ARGENTINA)"/>
    <s v="LOCAL"/>
    <x v="44"/>
    <x v="44"/>
    <s v="DESCONGELA UNOS FRIPOZO, SALVA UNA QUEDADA"/>
    <s v=""/>
    <s v=""/>
    <s v="ARGENTINA"/>
    <x v="1"/>
    <m/>
    <m/>
    <n v="1"/>
    <m/>
    <m/>
    <m/>
    <m/>
    <m/>
    <m/>
    <m/>
    <m/>
    <m/>
    <m/>
    <m/>
    <m/>
    <m/>
    <n v="1"/>
    <n v="7"/>
  </r>
  <r>
    <s v="7 FEPI (ARGENTINA)"/>
    <s v="LOCAL"/>
    <x v="44"/>
    <x v="44"/>
    <s v="EQUIPA2"/>
    <s v=""/>
    <s v=""/>
    <s v="ARGENTINA"/>
    <x v="1"/>
    <m/>
    <n v="1"/>
    <m/>
    <m/>
    <m/>
    <m/>
    <m/>
    <m/>
    <m/>
    <m/>
    <m/>
    <m/>
    <m/>
    <m/>
    <m/>
    <m/>
    <n v="1"/>
    <n v="15"/>
  </r>
  <r>
    <s v="7 FEPI (ARGENTINA)"/>
    <s v="LOCAL"/>
    <x v="45"/>
    <x v="45"/>
    <s v="CLUB COLOMBIA ETERNO - UNA HISTORIA NONUYA"/>
    <s v=""/>
    <s v=""/>
    <s v="ARGENTINA"/>
    <x v="9"/>
    <m/>
    <n v="1"/>
    <n v="1"/>
    <m/>
    <m/>
    <m/>
    <m/>
    <m/>
    <m/>
    <m/>
    <m/>
    <m/>
    <m/>
    <m/>
    <m/>
    <m/>
    <n v="2"/>
    <n v="22"/>
  </r>
  <r>
    <s v="7 FEPI (ARGENTINA)"/>
    <s v="LOCAL"/>
    <x v="46"/>
    <x v="46"/>
    <s v="BARIESUN PROTEGE"/>
    <s v=""/>
    <s v=""/>
    <s v="ARGENTINA"/>
    <x v="2"/>
    <m/>
    <m/>
    <m/>
    <n v="1"/>
    <m/>
    <m/>
    <m/>
    <m/>
    <m/>
    <m/>
    <m/>
    <m/>
    <m/>
    <m/>
    <m/>
    <m/>
    <n v="1"/>
    <n v="3"/>
  </r>
  <r>
    <s v="7 FEPI (ARGENTINA)"/>
    <s v="LOCAL"/>
    <x v="46"/>
    <x v="46"/>
    <s v="VERANO AMABOOK - LEER ES UN GRAN VIAJE"/>
    <s v=""/>
    <s v=""/>
    <s v="ARGENTINA"/>
    <x v="2"/>
    <m/>
    <m/>
    <n v="1"/>
    <n v="1"/>
    <m/>
    <m/>
    <m/>
    <m/>
    <m/>
    <m/>
    <m/>
    <m/>
    <m/>
    <m/>
    <m/>
    <m/>
    <n v="2"/>
    <n v="10"/>
  </r>
  <r>
    <s v="7 FEPI (ARGENTINA)"/>
    <s v="LOCAL"/>
    <x v="47"/>
    <x v="47"/>
    <s v="LOVE AT SECOND SIGHT"/>
    <s v=""/>
    <s v=""/>
    <s v="ARGENTINA"/>
    <x v="8"/>
    <m/>
    <m/>
    <m/>
    <n v="3"/>
    <m/>
    <m/>
    <m/>
    <m/>
    <m/>
    <m/>
    <m/>
    <m/>
    <m/>
    <m/>
    <m/>
    <m/>
    <n v="3"/>
    <n v="9"/>
  </r>
  <r>
    <s v="7 FEPI (ARGENTINA)"/>
    <s v="LOCAL"/>
    <x v="48"/>
    <x v="48"/>
    <s v="RECORD RESPONSE"/>
    <s v=""/>
    <s v=""/>
    <s v="ARGENTINA"/>
    <x v="3"/>
    <m/>
    <n v="1"/>
    <n v="2"/>
    <m/>
    <m/>
    <m/>
    <m/>
    <m/>
    <m/>
    <m/>
    <m/>
    <m/>
    <m/>
    <m/>
    <m/>
    <m/>
    <n v="3"/>
    <n v="29"/>
  </r>
  <r>
    <s v="7 FEPI (ARGENTINA)"/>
    <s v="LOCAL"/>
    <x v="49"/>
    <x v="49"/>
    <s v="PACKAGING AÑAÑAU"/>
    <s v=""/>
    <s v=""/>
    <s v="ARGENTINA"/>
    <x v="10"/>
    <m/>
    <m/>
    <m/>
    <n v="1"/>
    <m/>
    <m/>
    <m/>
    <m/>
    <m/>
    <m/>
    <m/>
    <m/>
    <m/>
    <m/>
    <m/>
    <m/>
    <n v="1"/>
    <n v="3"/>
  </r>
  <r>
    <s v="7 FEPI (ARGENTINA)"/>
    <s v="LOCAL"/>
    <x v="50"/>
    <x v="50"/>
    <s v="AISBERG - NATURAL INTELLIGENCE"/>
    <s v=""/>
    <s v=""/>
    <s v="ARGENTINA"/>
    <x v="2"/>
    <m/>
    <m/>
    <m/>
    <n v="1"/>
    <m/>
    <m/>
    <m/>
    <m/>
    <m/>
    <m/>
    <m/>
    <m/>
    <m/>
    <m/>
    <m/>
    <m/>
    <n v="1"/>
    <n v="3"/>
  </r>
  <r>
    <s v="7 FEPI (ARGENTINA)"/>
    <s v="LOCAL"/>
    <x v="50"/>
    <x v="50"/>
    <s v="ASOC. ARGENTINA DE BRANGUS | SPOT &quot;CONGRESO MUNDIAL BRANGUS 2023&quot;"/>
    <s v=""/>
    <s v=""/>
    <s v="ARGENTINA"/>
    <x v="2"/>
    <m/>
    <m/>
    <n v="1"/>
    <m/>
    <m/>
    <m/>
    <m/>
    <m/>
    <m/>
    <m/>
    <m/>
    <m/>
    <m/>
    <m/>
    <m/>
    <m/>
    <n v="1"/>
    <n v="7"/>
  </r>
  <r>
    <s v="7 FEPI (ARGENTINA)"/>
    <s v="LOCAL"/>
    <x v="50"/>
    <x v="50"/>
    <s v="FIBRAZO | SPOT &quot;MI BARRIO CONECTADO&quot;"/>
    <s v=""/>
    <s v=""/>
    <s v="ARGENTINA"/>
    <x v="2"/>
    <m/>
    <m/>
    <n v="1"/>
    <m/>
    <m/>
    <m/>
    <m/>
    <m/>
    <m/>
    <m/>
    <m/>
    <m/>
    <m/>
    <m/>
    <m/>
    <m/>
    <n v="1"/>
    <n v="7"/>
  </r>
  <r>
    <s v="7 FEPI (ARGENTINA)"/>
    <s v="LOCAL"/>
    <x v="51"/>
    <x v="51"/>
    <s v="150 AÑOS PONIENDO EL CORAZÓN"/>
    <s v=""/>
    <s v=""/>
    <s v="ARGENTINA"/>
    <x v="2"/>
    <m/>
    <m/>
    <n v="1"/>
    <n v="2"/>
    <m/>
    <m/>
    <m/>
    <m/>
    <m/>
    <m/>
    <m/>
    <m/>
    <m/>
    <m/>
    <m/>
    <m/>
    <n v="3"/>
    <n v="13"/>
  </r>
  <r>
    <s v="7 FEPI (ARGENTINA)"/>
    <s v="LOCAL"/>
    <x v="51"/>
    <x v="51"/>
    <s v="ALTOS SABORES"/>
    <s v=""/>
    <s v=""/>
    <s v="ARGENTINA"/>
    <x v="2"/>
    <m/>
    <m/>
    <m/>
    <n v="1"/>
    <m/>
    <m/>
    <m/>
    <m/>
    <m/>
    <m/>
    <m/>
    <m/>
    <m/>
    <m/>
    <m/>
    <m/>
    <n v="1"/>
    <n v="3"/>
  </r>
  <r>
    <s v="7 FEPI (ARGENTINA)"/>
    <s v="LOCAL"/>
    <x v="51"/>
    <x v="51"/>
    <s v="VERANO DIVINO"/>
    <s v=""/>
    <s v=""/>
    <s v="ARGENTINA"/>
    <x v="2"/>
    <m/>
    <n v="1"/>
    <m/>
    <n v="5"/>
    <m/>
    <m/>
    <m/>
    <m/>
    <m/>
    <m/>
    <m/>
    <m/>
    <m/>
    <m/>
    <m/>
    <m/>
    <n v="6"/>
    <n v="30"/>
  </r>
  <r>
    <s v="7 FEPI (ARGENTINA)"/>
    <s v="LOCAL"/>
    <x v="52"/>
    <x v="52"/>
    <s v="ARTISTICAMENTE VICTORIOSOS"/>
    <s v=""/>
    <s v=""/>
    <s v="ARGENTINA"/>
    <x v="2"/>
    <m/>
    <m/>
    <m/>
    <n v="1"/>
    <m/>
    <m/>
    <m/>
    <m/>
    <m/>
    <m/>
    <m/>
    <m/>
    <m/>
    <m/>
    <m/>
    <m/>
    <n v="1"/>
    <n v="3"/>
  </r>
  <r>
    <s v="7 FEPI (ARGENTINA)"/>
    <s v="LOCAL"/>
    <x v="52"/>
    <x v="52"/>
    <s v="EL VIAJE ES 360° CUANDO LO HACEMOS TODOS"/>
    <s v=""/>
    <s v=""/>
    <s v="ARGENTINA"/>
    <x v="2"/>
    <m/>
    <m/>
    <n v="1"/>
    <m/>
    <m/>
    <m/>
    <m/>
    <m/>
    <m/>
    <m/>
    <m/>
    <m/>
    <m/>
    <m/>
    <m/>
    <m/>
    <n v="1"/>
    <n v="7"/>
  </r>
  <r>
    <s v="7 FEPI (ARGENTINA)"/>
    <s v="LOCAL"/>
    <x v="52"/>
    <x v="52"/>
    <s v="EL VIENTO TRAE UNA COPA"/>
    <s v=""/>
    <s v=""/>
    <s v="ARGENTINA"/>
    <x v="2"/>
    <m/>
    <m/>
    <n v="1"/>
    <m/>
    <m/>
    <m/>
    <m/>
    <m/>
    <m/>
    <m/>
    <m/>
    <m/>
    <m/>
    <m/>
    <m/>
    <m/>
    <n v="1"/>
    <n v="7"/>
  </r>
  <r>
    <s v="7 FEPI (ARGENTINA)"/>
    <s v="LOCAL"/>
    <x v="52"/>
    <x v="52"/>
    <s v="EN LA ESPALDA LO VIVIDO. Y ADELANTE TODO LO QUE VIENE."/>
    <s v=""/>
    <s v=""/>
    <s v="ARGENTINA"/>
    <x v="2"/>
    <m/>
    <m/>
    <n v="1"/>
    <n v="1"/>
    <m/>
    <m/>
    <m/>
    <m/>
    <m/>
    <m/>
    <m/>
    <m/>
    <m/>
    <m/>
    <m/>
    <m/>
    <n v="2"/>
    <n v="10"/>
  </r>
  <r>
    <s v="7 FEPI (ARGENTINA)"/>
    <s v="LOCAL"/>
    <x v="52"/>
    <x v="52"/>
    <s v="GOLAZO ARTÍSTICO"/>
    <s v=""/>
    <s v=""/>
    <s v="ARGENTINA"/>
    <x v="2"/>
    <m/>
    <m/>
    <n v="1"/>
    <m/>
    <m/>
    <m/>
    <m/>
    <m/>
    <m/>
    <m/>
    <m/>
    <m/>
    <m/>
    <m/>
    <m/>
    <m/>
    <n v="1"/>
    <n v="7"/>
  </r>
  <r>
    <s v="7 FEPI (ARGENTINA)"/>
    <s v="LOCAL"/>
    <x v="52"/>
    <x v="52"/>
    <s v="TALLERES EN TODAS SUS DIMENSIONES"/>
    <s v=""/>
    <s v=""/>
    <s v="ARGENTINA"/>
    <x v="2"/>
    <m/>
    <n v="1"/>
    <n v="3"/>
    <n v="4"/>
    <m/>
    <m/>
    <m/>
    <m/>
    <m/>
    <m/>
    <m/>
    <m/>
    <m/>
    <m/>
    <m/>
    <m/>
    <n v="8"/>
    <n v="48"/>
  </r>
  <r>
    <s v="7 FEPI (ARGENTINA)"/>
    <s v="LOCAL"/>
    <x v="53"/>
    <x v="53"/>
    <s v="NECESITAS MÁS ESPACIO"/>
    <s v=""/>
    <s v=""/>
    <s v="ARGENTINA"/>
    <x v="2"/>
    <m/>
    <m/>
    <n v="1"/>
    <m/>
    <m/>
    <m/>
    <m/>
    <m/>
    <m/>
    <m/>
    <m/>
    <m/>
    <m/>
    <m/>
    <m/>
    <m/>
    <n v="1"/>
    <n v="7"/>
  </r>
  <r>
    <s v="7 FEPI (ARGENTINA)"/>
    <s v="LOCAL"/>
    <x v="53"/>
    <x v="53"/>
    <s v="SIESTERO"/>
    <s v=""/>
    <s v=""/>
    <s v="ARGENTINA"/>
    <x v="2"/>
    <m/>
    <m/>
    <m/>
    <n v="1"/>
    <m/>
    <m/>
    <m/>
    <m/>
    <m/>
    <m/>
    <m/>
    <m/>
    <m/>
    <m/>
    <m/>
    <m/>
    <n v="1"/>
    <n v="3"/>
  </r>
  <r>
    <s v="7 FEPI (ARGENTINA)"/>
    <s v="LOCAL"/>
    <x v="54"/>
    <x v="54"/>
    <s v="CAPTURA LA GRANDEZA DE BOLIVIA"/>
    <s v=""/>
    <s v=""/>
    <s v="ARGENTINA"/>
    <x v="6"/>
    <m/>
    <m/>
    <m/>
    <n v="1"/>
    <m/>
    <m/>
    <m/>
    <m/>
    <m/>
    <m/>
    <m/>
    <m/>
    <m/>
    <m/>
    <m/>
    <m/>
    <n v="1"/>
    <n v="3"/>
  </r>
  <r>
    <s v="7 FEPI (ARGENTINA)"/>
    <s v="LOCAL"/>
    <x v="55"/>
    <x v="55"/>
    <s v="WILLIAM HOPE RACING CUP"/>
    <s v=""/>
    <s v=""/>
    <s v="ARGENTINA"/>
    <x v="2"/>
    <m/>
    <m/>
    <n v="5"/>
    <n v="1"/>
    <m/>
    <m/>
    <m/>
    <m/>
    <m/>
    <m/>
    <m/>
    <m/>
    <m/>
    <m/>
    <m/>
    <m/>
    <n v="6"/>
    <n v="38"/>
  </r>
  <r>
    <s v="7 FEPI (ARGENTINA)"/>
    <s v="LOCAL"/>
    <x v="56"/>
    <x v="56"/>
    <s v="THE BIG WALL"/>
    <s v=""/>
    <s v=""/>
    <s v="ARGENTINA"/>
    <x v="9"/>
    <m/>
    <m/>
    <n v="1"/>
    <m/>
    <m/>
    <m/>
    <m/>
    <m/>
    <m/>
    <m/>
    <m/>
    <m/>
    <m/>
    <m/>
    <m/>
    <m/>
    <n v="1"/>
    <n v="7"/>
  </r>
  <r>
    <s v="7 FEPI (ARGENTINA)"/>
    <s v="LOCAL"/>
    <x v="57"/>
    <x v="57"/>
    <s v="FLOW DIA DEL PADRE"/>
    <s v=""/>
    <s v=""/>
    <s v="ARGENTINA"/>
    <x v="2"/>
    <m/>
    <m/>
    <m/>
    <n v="1"/>
    <m/>
    <m/>
    <m/>
    <m/>
    <m/>
    <m/>
    <m/>
    <m/>
    <m/>
    <m/>
    <m/>
    <m/>
    <n v="1"/>
    <n v="3"/>
  </r>
  <r>
    <s v="7 FEPI (ARGENTINA)"/>
    <s v="LOCAL"/>
    <x v="57"/>
    <x v="57"/>
    <s v="MAÑAS"/>
    <s v=""/>
    <s v=""/>
    <s v="ARGENTINA"/>
    <x v="2"/>
    <m/>
    <m/>
    <n v="1"/>
    <m/>
    <m/>
    <m/>
    <m/>
    <m/>
    <m/>
    <m/>
    <m/>
    <m/>
    <m/>
    <m/>
    <m/>
    <m/>
    <n v="1"/>
    <n v="7"/>
  </r>
  <r>
    <s v="7 FEPI (ARGENTINA)"/>
    <s v="LOCAL"/>
    <x v="57"/>
    <x v="57"/>
    <s v="PRIMAVERA SUENA CON FLOW"/>
    <s v=""/>
    <s v=""/>
    <s v="ARGENTINA"/>
    <x v="2"/>
    <m/>
    <n v="1"/>
    <m/>
    <m/>
    <m/>
    <m/>
    <m/>
    <m/>
    <m/>
    <m/>
    <m/>
    <m/>
    <m/>
    <m/>
    <m/>
    <m/>
    <n v="1"/>
    <n v="15"/>
  </r>
  <r>
    <s v="7 FEPI (ARGENTINA)"/>
    <s v="LOCAL"/>
    <x v="57"/>
    <x v="57"/>
    <s v="VIVI TU CASA COMO QUIERAS"/>
    <s v=""/>
    <s v=""/>
    <s v="ARGENTINA"/>
    <x v="2"/>
    <n v="1"/>
    <n v="1"/>
    <m/>
    <m/>
    <m/>
    <m/>
    <m/>
    <m/>
    <m/>
    <m/>
    <m/>
    <m/>
    <m/>
    <m/>
    <m/>
    <m/>
    <n v="2"/>
    <n v="45"/>
  </r>
  <r>
    <s v="7 FEPI (ARGENTINA)"/>
    <s v="LOCAL"/>
    <x v="57"/>
    <x v="58"/>
    <s v="AXA. POR TI. POR TODOS."/>
    <s v=""/>
    <s v=""/>
    <s v="ARGENTINA"/>
    <x v="0"/>
    <m/>
    <m/>
    <m/>
    <n v="1"/>
    <m/>
    <m/>
    <m/>
    <m/>
    <m/>
    <m/>
    <m/>
    <m/>
    <m/>
    <m/>
    <m/>
    <m/>
    <n v="1"/>
    <n v="3"/>
  </r>
  <r>
    <s v="7 FEPI (ARGENTINA)"/>
    <s v="LOCAL"/>
    <x v="58"/>
    <x v="59"/>
    <s v="AMAZONÍA INDÍGENA DERECHOS Y RECURSOS"/>
    <s v=""/>
    <s v=""/>
    <s v="ARGENTINA"/>
    <x v="9"/>
    <m/>
    <m/>
    <m/>
    <n v="1"/>
    <m/>
    <m/>
    <m/>
    <m/>
    <m/>
    <m/>
    <m/>
    <m/>
    <m/>
    <m/>
    <m/>
    <m/>
    <n v="1"/>
    <n v="3"/>
  </r>
  <r>
    <s v="7 FEPI (ARGENTINA)"/>
    <s v="LOCAL"/>
    <x v="59"/>
    <x v="60"/>
    <s v="COMPINCHE"/>
    <s v=""/>
    <s v=""/>
    <s v="ARGENTINA"/>
    <x v="9"/>
    <m/>
    <m/>
    <m/>
    <n v="1"/>
    <m/>
    <m/>
    <m/>
    <m/>
    <m/>
    <m/>
    <m/>
    <m/>
    <m/>
    <m/>
    <m/>
    <m/>
    <n v="1"/>
    <n v="3"/>
  </r>
  <r>
    <s v="7 FEPI (ARGENTINA)"/>
    <s v="LOCAL"/>
    <x v="60"/>
    <x v="61"/>
    <s v="BURGER KING - CALL OF DUTY® MODERN WARFARE 2"/>
    <s v=""/>
    <s v=""/>
    <s v="ARGENTINA"/>
    <x v="0"/>
    <m/>
    <n v="1"/>
    <n v="1"/>
    <m/>
    <m/>
    <m/>
    <m/>
    <m/>
    <m/>
    <m/>
    <m/>
    <m/>
    <m/>
    <m/>
    <m/>
    <m/>
    <n v="2"/>
    <n v="22"/>
  </r>
  <r>
    <s v="7 FEPI (ARGENTINA)"/>
    <s v="LOCAL"/>
    <x v="61"/>
    <x v="62"/>
    <s v="RESPIRO"/>
    <s v=""/>
    <s v=""/>
    <s v="ARGENTINA"/>
    <x v="2"/>
    <m/>
    <n v="1"/>
    <n v="3"/>
    <m/>
    <m/>
    <m/>
    <m/>
    <m/>
    <m/>
    <m/>
    <m/>
    <m/>
    <m/>
    <m/>
    <m/>
    <m/>
    <n v="4"/>
    <n v="36"/>
  </r>
  <r>
    <s v="7 FEPI (ARGENTINA)"/>
    <s v="LOCAL"/>
    <x v="62"/>
    <x v="63"/>
    <s v="SHINAGAWA: REMODELANDO EL FUTURO DE LOS REFRACTARIOS"/>
    <s v=""/>
    <s v=""/>
    <s v="ARGENTINA"/>
    <x v="4"/>
    <m/>
    <n v="1"/>
    <n v="2"/>
    <m/>
    <m/>
    <m/>
    <m/>
    <m/>
    <m/>
    <m/>
    <m/>
    <m/>
    <m/>
    <m/>
    <m/>
    <m/>
    <n v="3"/>
    <n v="29"/>
  </r>
  <r>
    <s v="7 FEPI (ARGENTINA)"/>
    <s v="LOCAL"/>
    <x v="63"/>
    <x v="64"/>
    <s v="PASIÓN POR LA SELECCIÓN, PASIÓN POR LA FRUTA"/>
    <s v=""/>
    <s v=""/>
    <s v="ARGENTINA"/>
    <x v="2"/>
    <m/>
    <m/>
    <n v="1"/>
    <n v="1"/>
    <m/>
    <m/>
    <m/>
    <m/>
    <m/>
    <m/>
    <m/>
    <m/>
    <m/>
    <m/>
    <m/>
    <m/>
    <n v="2"/>
    <n v="10"/>
  </r>
  <r>
    <s v="7 FEPI (ARGENTINA)"/>
    <s v="LOCAL"/>
    <x v="64"/>
    <x v="65"/>
    <s v="ADOGTION POSTERS"/>
    <s v=""/>
    <s v=""/>
    <s v="ARGENTINA"/>
    <x v="10"/>
    <m/>
    <m/>
    <n v="2"/>
    <n v="1"/>
    <m/>
    <m/>
    <m/>
    <m/>
    <m/>
    <m/>
    <m/>
    <m/>
    <m/>
    <m/>
    <m/>
    <m/>
    <n v="3"/>
    <n v="17"/>
  </r>
  <r>
    <s v="7 FEPI (ARGENTINA)"/>
    <s v="LOCAL"/>
    <x v="65"/>
    <x v="66"/>
    <s v="A TODA HORA"/>
    <s v=""/>
    <s v=""/>
    <s v="ARGENTINA"/>
    <x v="2"/>
    <m/>
    <m/>
    <n v="3"/>
    <n v="3"/>
    <m/>
    <m/>
    <m/>
    <m/>
    <m/>
    <m/>
    <m/>
    <m/>
    <m/>
    <m/>
    <m/>
    <m/>
    <n v="6"/>
    <n v="30"/>
  </r>
  <r>
    <s v="7 FEPI (ARGENTINA)"/>
    <s v="LOCAL"/>
    <x v="65"/>
    <x v="66"/>
    <s v="CARTA INVERTIDA"/>
    <s v=""/>
    <s v=""/>
    <s v="ARGENTINA"/>
    <x v="2"/>
    <m/>
    <m/>
    <m/>
    <n v="1"/>
    <m/>
    <m/>
    <m/>
    <m/>
    <m/>
    <m/>
    <m/>
    <m/>
    <m/>
    <m/>
    <m/>
    <m/>
    <n v="1"/>
    <n v="3"/>
  </r>
  <r>
    <s v="7 FEPI (ARGENTINA)"/>
    <s v="LOCAL"/>
    <x v="65"/>
    <x v="66"/>
    <s v="CORDILLERA"/>
    <s v=""/>
    <s v=""/>
    <s v="ARGENTINA"/>
    <x v="2"/>
    <m/>
    <m/>
    <n v="2"/>
    <n v="1"/>
    <m/>
    <m/>
    <m/>
    <m/>
    <m/>
    <m/>
    <m/>
    <m/>
    <m/>
    <m/>
    <m/>
    <m/>
    <n v="3"/>
    <n v="17"/>
  </r>
  <r>
    <s v="7 FEPI (ARGENTINA)"/>
    <s v="LOCAL"/>
    <x v="65"/>
    <x v="66"/>
    <s v="HISTORIA 3"/>
    <s v=""/>
    <s v=""/>
    <s v="ARGENTINA"/>
    <x v="2"/>
    <m/>
    <m/>
    <m/>
    <n v="1"/>
    <m/>
    <m/>
    <m/>
    <m/>
    <m/>
    <m/>
    <m/>
    <m/>
    <m/>
    <m/>
    <m/>
    <m/>
    <n v="1"/>
    <n v="3"/>
  </r>
  <r>
    <s v="7 FEPI (ARGENTINA)"/>
    <s v="LOCAL"/>
    <x v="65"/>
    <x v="66"/>
    <s v="MADRES DE CORAZÓN"/>
    <s v=""/>
    <s v=""/>
    <s v="ARGENTINA"/>
    <x v="2"/>
    <m/>
    <n v="1"/>
    <m/>
    <n v="1"/>
    <m/>
    <m/>
    <m/>
    <m/>
    <m/>
    <m/>
    <m/>
    <m/>
    <m/>
    <m/>
    <m/>
    <m/>
    <n v="2"/>
    <n v="18"/>
  </r>
  <r>
    <s v="7 FEPI (ARGENTINA)"/>
    <s v="LOCAL"/>
    <x v="66"/>
    <x v="67"/>
    <s v="MUCHAS FORMAS DE DECIRLE A LOS SENOS"/>
    <s v=""/>
    <s v=""/>
    <s v="ARGENTINA"/>
    <x v="0"/>
    <m/>
    <m/>
    <n v="3"/>
    <n v="1"/>
    <m/>
    <m/>
    <m/>
    <m/>
    <m/>
    <m/>
    <m/>
    <m/>
    <m/>
    <m/>
    <m/>
    <m/>
    <n v="4"/>
    <n v="24"/>
  </r>
  <r>
    <s v="7 FEPI (ARGENTINA)"/>
    <s v="LOCAL"/>
    <x v="66"/>
    <x v="67"/>
    <s v="OPEN TO WORK"/>
    <s v=""/>
    <s v=""/>
    <s v="ARGENTINA"/>
    <x v="0"/>
    <m/>
    <m/>
    <m/>
    <n v="3"/>
    <m/>
    <m/>
    <m/>
    <m/>
    <m/>
    <m/>
    <m/>
    <m/>
    <m/>
    <m/>
    <m/>
    <m/>
    <n v="3"/>
    <n v="9"/>
  </r>
  <r>
    <s v="7 FEPI (ARGENTINA)"/>
    <s v="LOCAL"/>
    <x v="67"/>
    <x v="68"/>
    <s v="20 ANIVERSARIO"/>
    <s v=""/>
    <s v=""/>
    <s v="ARGENTINA"/>
    <x v="2"/>
    <m/>
    <m/>
    <m/>
    <n v="1"/>
    <m/>
    <m/>
    <m/>
    <m/>
    <m/>
    <m/>
    <m/>
    <m/>
    <m/>
    <m/>
    <m/>
    <m/>
    <n v="1"/>
    <n v="3"/>
  </r>
  <r>
    <s v="7 FEPI (ARGENTINA)"/>
    <s v="LOCAL"/>
    <x v="67"/>
    <x v="68"/>
    <s v="BOSTA"/>
    <s v=""/>
    <s v=""/>
    <s v="ARGENTINA"/>
    <x v="2"/>
    <m/>
    <n v="1"/>
    <m/>
    <m/>
    <m/>
    <m/>
    <m/>
    <m/>
    <m/>
    <m/>
    <m/>
    <m/>
    <m/>
    <m/>
    <m/>
    <m/>
    <n v="1"/>
    <n v="15"/>
  </r>
  <r>
    <s v="7 FEPI (ARGENTINA)"/>
    <s v="LOCAL"/>
    <x v="67"/>
    <x v="68"/>
    <s v="CARAJO"/>
    <s v=""/>
    <s v=""/>
    <s v="ARGENTINA"/>
    <x v="2"/>
    <m/>
    <n v="1"/>
    <m/>
    <m/>
    <m/>
    <m/>
    <m/>
    <m/>
    <m/>
    <m/>
    <m/>
    <m/>
    <m/>
    <m/>
    <m/>
    <m/>
    <n v="1"/>
    <n v="15"/>
  </r>
  <r>
    <s v="7 FEPI (ARGENTINA)"/>
    <s v="LOCAL"/>
    <x v="67"/>
    <x v="68"/>
    <s v="CON Y CONTRA"/>
    <s v=""/>
    <s v=""/>
    <s v="ARGENTINA"/>
    <x v="2"/>
    <m/>
    <m/>
    <n v="1"/>
    <m/>
    <m/>
    <m/>
    <m/>
    <m/>
    <m/>
    <m/>
    <m/>
    <m/>
    <m/>
    <m/>
    <m/>
    <m/>
    <n v="1"/>
    <n v="7"/>
  </r>
  <r>
    <s v="7 FEPI (ARGENTINA)"/>
    <s v="LOCAL"/>
    <x v="67"/>
    <x v="68"/>
    <s v="EUROPE"/>
    <s v=""/>
    <s v=""/>
    <s v="ARGENTINA"/>
    <x v="2"/>
    <m/>
    <n v="1"/>
    <m/>
    <m/>
    <m/>
    <m/>
    <m/>
    <m/>
    <m/>
    <m/>
    <m/>
    <m/>
    <m/>
    <m/>
    <m/>
    <m/>
    <n v="1"/>
    <n v="15"/>
  </r>
  <r>
    <s v="7 FEPI (ARGENTINA)"/>
    <s v="LOCAL"/>
    <x v="67"/>
    <x v="68"/>
    <s v="GLOSARIO DEL FUTBOL"/>
    <s v=""/>
    <s v=""/>
    <s v="ARGENTINA"/>
    <x v="2"/>
    <m/>
    <m/>
    <m/>
    <n v="2"/>
    <m/>
    <m/>
    <m/>
    <m/>
    <m/>
    <m/>
    <m/>
    <m/>
    <m/>
    <m/>
    <m/>
    <m/>
    <n v="2"/>
    <n v="6"/>
  </r>
  <r>
    <s v="7 FEPI (ARGENTINA)"/>
    <s v="LOCAL"/>
    <x v="67"/>
    <x v="68"/>
    <s v="HEAVY"/>
    <s v=""/>
    <s v=""/>
    <s v="ARGENTINA"/>
    <x v="2"/>
    <m/>
    <m/>
    <m/>
    <n v="1"/>
    <m/>
    <m/>
    <m/>
    <m/>
    <m/>
    <m/>
    <m/>
    <m/>
    <m/>
    <m/>
    <m/>
    <m/>
    <n v="1"/>
    <n v="3"/>
  </r>
  <r>
    <s v="7 FEPI (ARGENTINA)"/>
    <s v="LOCAL"/>
    <x v="67"/>
    <x v="68"/>
    <s v="JASON"/>
    <s v=""/>
    <s v=""/>
    <s v="ARGENTINA"/>
    <x v="2"/>
    <m/>
    <m/>
    <m/>
    <n v="1"/>
    <m/>
    <m/>
    <m/>
    <m/>
    <m/>
    <m/>
    <m/>
    <m/>
    <m/>
    <m/>
    <m/>
    <m/>
    <n v="1"/>
    <n v="3"/>
  </r>
  <r>
    <s v="7 FEPI (ARGENTINA)"/>
    <s v="LOCAL"/>
    <x v="67"/>
    <x v="68"/>
    <s v="NOS AGRANDAMOS"/>
    <s v=""/>
    <s v=""/>
    <s v="ARGENTINA"/>
    <x v="2"/>
    <m/>
    <m/>
    <m/>
    <n v="2"/>
    <m/>
    <m/>
    <m/>
    <m/>
    <m/>
    <m/>
    <m/>
    <m/>
    <m/>
    <m/>
    <m/>
    <m/>
    <n v="2"/>
    <n v="6"/>
  </r>
  <r>
    <s v="7 FEPI (ARGENTINA)"/>
    <s v="LOCAL"/>
    <x v="67"/>
    <x v="68"/>
    <s v="NOS DAN GANAS DE LLORAR"/>
    <s v=""/>
    <s v=""/>
    <s v="ARGENTINA"/>
    <x v="2"/>
    <m/>
    <n v="1"/>
    <m/>
    <n v="2"/>
    <m/>
    <m/>
    <m/>
    <m/>
    <m/>
    <m/>
    <m/>
    <m/>
    <m/>
    <m/>
    <m/>
    <m/>
    <n v="3"/>
    <n v="21"/>
  </r>
  <r>
    <s v="7 FEPI (ARGENTINA)"/>
    <s v="LOCAL"/>
    <x v="67"/>
    <x v="68"/>
    <s v="PARECE LO MISMO"/>
    <s v=""/>
    <s v=""/>
    <s v="ARGENTINA"/>
    <x v="2"/>
    <m/>
    <m/>
    <n v="1"/>
    <m/>
    <m/>
    <m/>
    <m/>
    <m/>
    <m/>
    <m/>
    <m/>
    <m/>
    <m/>
    <m/>
    <m/>
    <m/>
    <n v="1"/>
    <n v="7"/>
  </r>
  <r>
    <s v="7 FEPI (ARGENTINA)"/>
    <s v="LOCAL"/>
    <x v="67"/>
    <x v="68"/>
    <s v="PINK FLOYD"/>
    <s v=""/>
    <s v=""/>
    <s v="ARGENTINA"/>
    <x v="2"/>
    <m/>
    <n v="1"/>
    <m/>
    <m/>
    <m/>
    <m/>
    <m/>
    <m/>
    <m/>
    <m/>
    <m/>
    <m/>
    <m/>
    <m/>
    <m/>
    <m/>
    <n v="1"/>
    <n v="15"/>
  </r>
  <r>
    <s v="7 FEPI (ARGENTINA)"/>
    <s v="LOCAL"/>
    <x v="67"/>
    <x v="68"/>
    <s v="RUIDITO"/>
    <s v=""/>
    <s v=""/>
    <s v="ARGENTINA"/>
    <x v="2"/>
    <m/>
    <m/>
    <n v="1"/>
    <n v="3"/>
    <m/>
    <m/>
    <m/>
    <m/>
    <m/>
    <m/>
    <m/>
    <m/>
    <m/>
    <m/>
    <m/>
    <m/>
    <n v="4"/>
    <n v="16"/>
  </r>
  <r>
    <s v="7 FEPI (ARGENTINA)"/>
    <s v="LOCAL"/>
    <x v="67"/>
    <x v="68"/>
    <s v="SORPRENDETE DE NUEVO.... CENTRO"/>
    <s v=""/>
    <s v=""/>
    <s v="ARGENTINA"/>
    <x v="2"/>
    <m/>
    <m/>
    <n v="3"/>
    <m/>
    <m/>
    <m/>
    <m/>
    <m/>
    <m/>
    <m/>
    <m/>
    <m/>
    <m/>
    <m/>
    <m/>
    <m/>
    <n v="3"/>
    <n v="21"/>
  </r>
  <r>
    <s v="7 FEPI (ARGENTINA)"/>
    <s v="LOCAL"/>
    <x v="67"/>
    <x v="68"/>
    <s v="TENEMOS PORQUE HACEMOS"/>
    <s v=""/>
    <s v=""/>
    <s v="ARGENTINA"/>
    <x v="2"/>
    <m/>
    <m/>
    <n v="1"/>
    <m/>
    <m/>
    <m/>
    <m/>
    <m/>
    <m/>
    <m/>
    <m/>
    <m/>
    <m/>
    <m/>
    <m/>
    <m/>
    <n v="1"/>
    <n v="7"/>
  </r>
  <r>
    <s v="7 FEPI (ARGENTINA)"/>
    <s v="LOCAL"/>
    <x v="67"/>
    <x v="68"/>
    <s v="TWEETS"/>
    <s v=""/>
    <s v=""/>
    <s v="ARGENTINA"/>
    <x v="2"/>
    <m/>
    <n v="1"/>
    <n v="1"/>
    <m/>
    <m/>
    <m/>
    <m/>
    <m/>
    <m/>
    <m/>
    <m/>
    <m/>
    <m/>
    <m/>
    <m/>
    <m/>
    <n v="2"/>
    <n v="22"/>
  </r>
  <r>
    <s v="7 FEPI (ARGENTINA)"/>
    <s v="LOCAL"/>
    <x v="67"/>
    <x v="68"/>
    <s v="UNA CAUSA PODEROSA"/>
    <s v=""/>
    <s v=""/>
    <s v="ARGENTINA"/>
    <x v="2"/>
    <m/>
    <m/>
    <m/>
    <n v="2"/>
    <m/>
    <m/>
    <m/>
    <m/>
    <m/>
    <m/>
    <m/>
    <m/>
    <m/>
    <m/>
    <m/>
    <m/>
    <n v="2"/>
    <n v="6"/>
  </r>
  <r>
    <s v="7 FEPI (ARGENTINA)"/>
    <s v="LOCAL"/>
    <x v="68"/>
    <x v="69"/>
    <s v="BISAGRA"/>
    <s v=""/>
    <s v=""/>
    <s v="ARGENTINA"/>
    <x v="11"/>
    <m/>
    <m/>
    <m/>
    <n v="1"/>
    <m/>
    <m/>
    <m/>
    <m/>
    <m/>
    <m/>
    <m/>
    <m/>
    <m/>
    <m/>
    <m/>
    <m/>
    <n v="1"/>
    <n v="3"/>
  </r>
  <r>
    <s v="7 FEPI (ARGENTINA)"/>
    <s v="LOCAL"/>
    <x v="68"/>
    <x v="69"/>
    <s v="GRIFO"/>
    <s v=""/>
    <s v=""/>
    <s v="ARGENTINA"/>
    <x v="11"/>
    <m/>
    <m/>
    <n v="1"/>
    <m/>
    <m/>
    <m/>
    <m/>
    <m/>
    <m/>
    <m/>
    <m/>
    <m/>
    <m/>
    <m/>
    <m/>
    <m/>
    <n v="1"/>
    <n v="7"/>
  </r>
  <r>
    <s v="7 FEPI (ARGENTINA)"/>
    <s v="LOCAL"/>
    <x v="68"/>
    <x v="69"/>
    <s v="WILD"/>
    <s v=""/>
    <s v=""/>
    <s v="ARGENTINA"/>
    <x v="11"/>
    <m/>
    <m/>
    <n v="1"/>
    <m/>
    <m/>
    <m/>
    <m/>
    <m/>
    <m/>
    <m/>
    <m/>
    <m/>
    <m/>
    <m/>
    <m/>
    <m/>
    <n v="1"/>
    <n v="7"/>
  </r>
  <r>
    <s v="7 FEPI (ARGENTINA)"/>
    <s v="LOCAL"/>
    <x v="69"/>
    <x v="70"/>
    <s v="LOS FANS MÁS FINOS"/>
    <s v=""/>
    <s v=""/>
    <s v="ARGENTINA"/>
    <x v="8"/>
    <m/>
    <n v="2"/>
    <n v="4"/>
    <m/>
    <m/>
    <m/>
    <m/>
    <m/>
    <m/>
    <m/>
    <m/>
    <m/>
    <m/>
    <m/>
    <m/>
    <m/>
    <n v="6"/>
    <n v="58"/>
  </r>
  <r>
    <s v="7 FEPI (ARGENTINA)"/>
    <s v="LOCAL"/>
    <x v="69"/>
    <x v="70"/>
    <s v="USTEDES YA GANARON"/>
    <s v=""/>
    <s v=""/>
    <s v="ARGENTINA"/>
    <x v="8"/>
    <m/>
    <m/>
    <n v="4"/>
    <m/>
    <m/>
    <m/>
    <m/>
    <m/>
    <m/>
    <m/>
    <m/>
    <m/>
    <m/>
    <m/>
    <m/>
    <m/>
    <n v="4"/>
    <n v="28"/>
  </r>
  <r>
    <s v="7 FEPI (ARGENTINA)"/>
    <s v="LOCAL"/>
    <x v="70"/>
    <x v="71"/>
    <s v="EL CURSO DEL RÍO"/>
    <s v=""/>
    <s v=""/>
    <s v="ARGENTINA"/>
    <x v="9"/>
    <m/>
    <m/>
    <m/>
    <n v="2"/>
    <m/>
    <m/>
    <m/>
    <m/>
    <m/>
    <m/>
    <m/>
    <m/>
    <m/>
    <m/>
    <m/>
    <m/>
    <n v="2"/>
    <n v="6"/>
  </r>
  <r>
    <s v="7 FEPI (ARGENTINA)"/>
    <s v="LOCAL"/>
    <x v="70"/>
    <x v="71"/>
    <s v="RUTA DEL GIRASOL"/>
    <s v=""/>
    <s v=""/>
    <s v="ARGENTINA"/>
    <x v="9"/>
    <m/>
    <m/>
    <m/>
    <n v="1"/>
    <m/>
    <m/>
    <m/>
    <m/>
    <m/>
    <m/>
    <m/>
    <m/>
    <m/>
    <m/>
    <m/>
    <m/>
    <n v="1"/>
    <n v="3"/>
  </r>
  <r>
    <s v="7 FEPI (ARGENTINA)"/>
    <s v="LOCAL"/>
    <x v="71"/>
    <x v="72"/>
    <s v="38 MOMENTOS"/>
    <s v=""/>
    <s v=""/>
    <s v="ARGENTINA"/>
    <x v="1"/>
    <m/>
    <m/>
    <n v="1"/>
    <m/>
    <m/>
    <m/>
    <m/>
    <m/>
    <m/>
    <m/>
    <m/>
    <m/>
    <m/>
    <m/>
    <m/>
    <m/>
    <n v="1"/>
    <n v="7"/>
  </r>
  <r>
    <s v="7 FEPI (ARGENTINA)"/>
    <s v="LOCAL"/>
    <x v="72"/>
    <x v="73"/>
    <s v="CERCA"/>
    <s v=""/>
    <s v=""/>
    <s v="ARGENTINA"/>
    <x v="9"/>
    <m/>
    <m/>
    <n v="1"/>
    <m/>
    <m/>
    <m/>
    <m/>
    <m/>
    <m/>
    <m/>
    <m/>
    <m/>
    <m/>
    <m/>
    <m/>
    <m/>
    <n v="1"/>
    <n v="7"/>
  </r>
  <r>
    <s v="7 FEPI (ARGENTINA)"/>
    <s v="LOCAL"/>
    <x v="73"/>
    <x v="74"/>
    <s v="CONCIENCIA"/>
    <s v=""/>
    <s v=""/>
    <s v="ARGENTINA"/>
    <x v="2"/>
    <m/>
    <m/>
    <m/>
    <n v="1"/>
    <m/>
    <m/>
    <m/>
    <m/>
    <m/>
    <m/>
    <m/>
    <m/>
    <m/>
    <m/>
    <m/>
    <m/>
    <n v="1"/>
    <n v="3"/>
  </r>
  <r>
    <s v="7 FEPI (ARGENTINA)"/>
    <s v="LOCAL"/>
    <x v="73"/>
    <x v="74"/>
    <s v="CONTRATADOS"/>
    <s v=""/>
    <s v=""/>
    <s v="ARGENTINA"/>
    <x v="2"/>
    <m/>
    <m/>
    <m/>
    <n v="1"/>
    <m/>
    <m/>
    <m/>
    <m/>
    <m/>
    <m/>
    <m/>
    <m/>
    <m/>
    <m/>
    <m/>
    <m/>
    <n v="1"/>
    <n v="3"/>
  </r>
  <r>
    <s v="7 FEPI (ARGENTINA)"/>
    <s v="LOCAL"/>
    <x v="73"/>
    <x v="74"/>
    <s v="CUELLITOS"/>
    <s v=""/>
    <s v=""/>
    <s v="ARGENTINA"/>
    <x v="2"/>
    <m/>
    <m/>
    <n v="1"/>
    <m/>
    <m/>
    <m/>
    <m/>
    <m/>
    <m/>
    <m/>
    <m/>
    <m/>
    <m/>
    <m/>
    <m/>
    <m/>
    <n v="1"/>
    <n v="7"/>
  </r>
  <r>
    <s v="7 FEPI (ARGENTINA)"/>
    <s v="LOCAL"/>
    <x v="73"/>
    <x v="74"/>
    <s v="DIMOS EL LUNES"/>
    <s v=""/>
    <s v=""/>
    <s v="ARGENTINA"/>
    <x v="2"/>
    <m/>
    <n v="1"/>
    <m/>
    <m/>
    <m/>
    <m/>
    <m/>
    <m/>
    <m/>
    <m/>
    <m/>
    <m/>
    <m/>
    <m/>
    <m/>
    <m/>
    <n v="1"/>
    <n v="15"/>
  </r>
  <r>
    <s v="7 FEPI (ARGENTINA)"/>
    <s v="LOCAL"/>
    <x v="73"/>
    <x v="74"/>
    <s v="GOLDEN TRIP"/>
    <s v=""/>
    <s v=""/>
    <s v="ARGENTINA"/>
    <x v="2"/>
    <m/>
    <m/>
    <n v="1"/>
    <m/>
    <m/>
    <m/>
    <m/>
    <m/>
    <m/>
    <m/>
    <m/>
    <m/>
    <m/>
    <m/>
    <m/>
    <m/>
    <n v="1"/>
    <n v="7"/>
  </r>
  <r>
    <s v="7 FEPI (ARGENTINA)"/>
    <s v="LOCAL"/>
    <x v="73"/>
    <x v="74"/>
    <s v="INTELIGENCIA DEMASIADO ARTIFICIAL"/>
    <s v=""/>
    <s v=""/>
    <s v="ARGENTINA"/>
    <x v="2"/>
    <m/>
    <m/>
    <n v="1"/>
    <m/>
    <m/>
    <m/>
    <m/>
    <m/>
    <m/>
    <m/>
    <m/>
    <m/>
    <m/>
    <m/>
    <m/>
    <m/>
    <n v="1"/>
    <n v="7"/>
  </r>
  <r>
    <s v="7 FEPI (ARGENTINA)"/>
    <s v="LOCAL"/>
    <x v="73"/>
    <x v="74"/>
    <s v="INVISIBLE"/>
    <s v=""/>
    <s v=""/>
    <s v="ARGENTINA"/>
    <x v="2"/>
    <m/>
    <m/>
    <m/>
    <n v="1"/>
    <m/>
    <m/>
    <m/>
    <m/>
    <m/>
    <m/>
    <m/>
    <m/>
    <m/>
    <m/>
    <m/>
    <m/>
    <n v="1"/>
    <n v="3"/>
  </r>
  <r>
    <s v="7 FEPI (ARGENTINA)"/>
    <s v="LOCAL"/>
    <x v="73"/>
    <x v="74"/>
    <s v="JUGADORES ETERNOS"/>
    <s v=""/>
    <s v=""/>
    <s v="ARGENTINA"/>
    <x v="2"/>
    <m/>
    <n v="2"/>
    <n v="1"/>
    <m/>
    <m/>
    <m/>
    <m/>
    <m/>
    <m/>
    <m/>
    <m/>
    <m/>
    <m/>
    <m/>
    <m/>
    <m/>
    <n v="3"/>
    <n v="37"/>
  </r>
  <r>
    <s v="7 FEPI (ARGENTINA)"/>
    <s v="LOCAL"/>
    <x v="73"/>
    <x v="74"/>
    <s v="PACTO"/>
    <s v=""/>
    <s v=""/>
    <s v="ARGENTINA"/>
    <x v="2"/>
    <m/>
    <m/>
    <n v="2"/>
    <n v="1"/>
    <m/>
    <m/>
    <m/>
    <m/>
    <m/>
    <m/>
    <m/>
    <m/>
    <m/>
    <m/>
    <m/>
    <m/>
    <n v="3"/>
    <n v="17"/>
  </r>
  <r>
    <s v="7 FEPI (ARGENTINA)"/>
    <s v="LOCAL"/>
    <x v="73"/>
    <x v="74"/>
    <s v="PEQUEÑOS GRANDES COMERCIOS"/>
    <s v=""/>
    <s v=""/>
    <s v="ARGENTINA"/>
    <x v="2"/>
    <m/>
    <m/>
    <n v="1"/>
    <m/>
    <m/>
    <m/>
    <m/>
    <m/>
    <m/>
    <m/>
    <m/>
    <m/>
    <m/>
    <m/>
    <m/>
    <m/>
    <n v="1"/>
    <n v="7"/>
  </r>
  <r>
    <s v="7 FEPI (ARGENTINA)"/>
    <s v="LOCAL"/>
    <x v="73"/>
    <x v="74"/>
    <s v="RENUNCIO"/>
    <s v=""/>
    <s v=""/>
    <s v="ARGENTINA"/>
    <x v="2"/>
    <m/>
    <m/>
    <m/>
    <n v="1"/>
    <m/>
    <m/>
    <m/>
    <m/>
    <m/>
    <m/>
    <m/>
    <m/>
    <m/>
    <m/>
    <m/>
    <m/>
    <n v="1"/>
    <n v="3"/>
  </r>
  <r>
    <s v="7 FEPI (ARGENTINA)"/>
    <s v="LOCAL"/>
    <x v="73"/>
    <x v="74"/>
    <s v="TODOS AL OBELISCO"/>
    <s v=""/>
    <s v=""/>
    <s v="ARGENTINA"/>
    <x v="2"/>
    <m/>
    <n v="1"/>
    <n v="3"/>
    <n v="1"/>
    <m/>
    <m/>
    <m/>
    <m/>
    <m/>
    <m/>
    <m/>
    <m/>
    <m/>
    <m/>
    <m/>
    <m/>
    <n v="5"/>
    <n v="39"/>
  </r>
  <r>
    <s v="7 FEPI (ARGENTINA)"/>
    <s v="LOCAL"/>
    <x v="73"/>
    <x v="74"/>
    <s v="VIAJE A LA LIBERTAD"/>
    <s v=""/>
    <s v=""/>
    <s v="ARGENTINA"/>
    <x v="2"/>
    <m/>
    <m/>
    <n v="1"/>
    <n v="2"/>
    <m/>
    <m/>
    <m/>
    <m/>
    <m/>
    <m/>
    <m/>
    <m/>
    <m/>
    <m/>
    <m/>
    <m/>
    <n v="3"/>
    <n v="13"/>
  </r>
  <r>
    <s v="7 FEPI (ARGENTINA)"/>
    <s v="LOCAL"/>
    <x v="73"/>
    <x v="74"/>
    <s v="VIOLENCIA"/>
    <s v=""/>
    <s v=""/>
    <s v="ARGENTINA"/>
    <x v="2"/>
    <m/>
    <m/>
    <n v="1"/>
    <m/>
    <m/>
    <m/>
    <m/>
    <m/>
    <m/>
    <m/>
    <m/>
    <m/>
    <m/>
    <m/>
    <m/>
    <m/>
    <n v="1"/>
    <n v="7"/>
  </r>
  <r>
    <s v="7 FEPI (ARGENTINA)"/>
    <s v="LOCAL"/>
    <x v="74"/>
    <x v="75"/>
    <s v="THE HOTTEST BILLBOARD"/>
    <s v=""/>
    <s v=""/>
    <s v="ARGENTINA"/>
    <x v="10"/>
    <m/>
    <m/>
    <n v="1"/>
    <m/>
    <m/>
    <m/>
    <m/>
    <m/>
    <m/>
    <m/>
    <m/>
    <m/>
    <m/>
    <m/>
    <m/>
    <m/>
    <n v="1"/>
    <n v="7"/>
  </r>
  <r>
    <s v="7 FEPI (ARGENTINA)"/>
    <s v="LOCAL"/>
    <x v="75"/>
    <x v="76"/>
    <s v="LAS TARJETAS ANDAN DICIENDO - MODO"/>
    <s v=""/>
    <s v=""/>
    <s v="ARGENTINA"/>
    <x v="2"/>
    <m/>
    <m/>
    <m/>
    <n v="1"/>
    <m/>
    <m/>
    <m/>
    <m/>
    <m/>
    <m/>
    <m/>
    <m/>
    <m/>
    <m/>
    <m/>
    <m/>
    <n v="1"/>
    <n v="3"/>
  </r>
  <r>
    <s v="7 FEPI (ARGENTINA)"/>
    <s v="LOCAL"/>
    <x v="75"/>
    <x v="76"/>
    <s v="OBELISCO EN QATAR"/>
    <s v=""/>
    <s v=""/>
    <s v="ARGENTINA"/>
    <x v="2"/>
    <m/>
    <m/>
    <n v="1"/>
    <m/>
    <m/>
    <m/>
    <m/>
    <m/>
    <m/>
    <m/>
    <m/>
    <m/>
    <m/>
    <m/>
    <m/>
    <m/>
    <n v="1"/>
    <n v="7"/>
  </r>
  <r>
    <s v="7 FEPI (ARGENTINA)"/>
    <s v="LOCAL"/>
    <x v="76"/>
    <x v="77"/>
    <s v="CORAZÓN ARGENTO"/>
    <s v=""/>
    <s v=""/>
    <s v="ARGENTINA"/>
    <x v="2"/>
    <m/>
    <m/>
    <n v="3"/>
    <m/>
    <m/>
    <m/>
    <m/>
    <m/>
    <m/>
    <m/>
    <m/>
    <m/>
    <m/>
    <m/>
    <m/>
    <m/>
    <n v="3"/>
    <n v="21"/>
  </r>
  <r>
    <s v="7 FEPI (ARGENTINA)"/>
    <s v="LOCAL"/>
    <x v="76"/>
    <x v="77"/>
    <s v="LA BOMBONERA REGRESA"/>
    <s v=""/>
    <s v=""/>
    <s v="ARGENTINA"/>
    <x v="2"/>
    <m/>
    <n v="1"/>
    <n v="1"/>
    <m/>
    <m/>
    <m/>
    <m/>
    <m/>
    <m/>
    <m/>
    <m/>
    <m/>
    <m/>
    <m/>
    <m/>
    <m/>
    <n v="2"/>
    <n v="22"/>
  </r>
  <r>
    <s v="7 FEPI (ARGENTINA)"/>
    <s v="LOCAL"/>
    <x v="76"/>
    <x v="77"/>
    <s v="LA CASA OFICIAL"/>
    <s v=""/>
    <s v=""/>
    <s v="ARGENTINA"/>
    <x v="2"/>
    <m/>
    <n v="1"/>
    <n v="1"/>
    <n v="1"/>
    <m/>
    <m/>
    <m/>
    <m/>
    <m/>
    <m/>
    <m/>
    <m/>
    <m/>
    <m/>
    <m/>
    <m/>
    <n v="3"/>
    <n v="25"/>
  </r>
  <r>
    <s v="7 FEPI (ARGENTINA)"/>
    <s v="LOCAL"/>
    <x v="77"/>
    <x v="78"/>
    <s v="CASIOPEA · SABORES DE OTRO PLANETA"/>
    <s v=""/>
    <s v=""/>
    <s v="ARGENTINA"/>
    <x v="2"/>
    <m/>
    <m/>
    <n v="1"/>
    <m/>
    <m/>
    <m/>
    <m/>
    <m/>
    <m/>
    <m/>
    <m/>
    <m/>
    <m/>
    <m/>
    <m/>
    <m/>
    <n v="1"/>
    <n v="7"/>
  </r>
  <r>
    <s v="7 FEPI (ARGENTINA)"/>
    <s v="LOCAL"/>
    <x v="77"/>
    <x v="78"/>
    <s v="LA MONA JIMENEZ · OBELISCO"/>
    <s v=""/>
    <s v=""/>
    <s v="ARGENTINA"/>
    <x v="2"/>
    <m/>
    <m/>
    <m/>
    <n v="1"/>
    <m/>
    <m/>
    <m/>
    <m/>
    <m/>
    <m/>
    <m/>
    <m/>
    <m/>
    <m/>
    <m/>
    <m/>
    <n v="1"/>
    <n v="3"/>
  </r>
  <r>
    <s v="7 FEPI (ARGENTINA)"/>
    <s v="LOCAL"/>
    <x v="78"/>
    <x v="79"/>
    <s v="HE GETS US CAMPAIGN"/>
    <s v=""/>
    <s v=""/>
    <s v="ARGENTINA"/>
    <x v="7"/>
    <m/>
    <m/>
    <m/>
    <n v="1"/>
    <m/>
    <m/>
    <m/>
    <m/>
    <m/>
    <m/>
    <m/>
    <m/>
    <m/>
    <m/>
    <m/>
    <m/>
    <n v="1"/>
    <n v="3"/>
  </r>
  <r>
    <s v="7 FEPI (ARGENTINA)"/>
    <s v="LOCAL"/>
    <x v="78"/>
    <x v="79"/>
    <s v="MAKE IT BETTER"/>
    <s v=""/>
    <s v=""/>
    <s v="ARGENTINA"/>
    <x v="7"/>
    <m/>
    <n v="1"/>
    <m/>
    <m/>
    <m/>
    <m/>
    <m/>
    <m/>
    <m/>
    <m/>
    <m/>
    <m/>
    <m/>
    <m/>
    <m/>
    <m/>
    <n v="1"/>
    <n v="15"/>
  </r>
  <r>
    <s v="7 FEPI (ARGENTINA)"/>
    <s v="LOCAL"/>
    <x v="79"/>
    <x v="80"/>
    <s v="CORTA LA NOCHE"/>
    <s v=""/>
    <s v=""/>
    <s v="ARGENTINA"/>
    <x v="3"/>
    <m/>
    <m/>
    <n v="1"/>
    <m/>
    <m/>
    <m/>
    <m/>
    <m/>
    <m/>
    <m/>
    <m/>
    <m/>
    <m/>
    <m/>
    <m/>
    <m/>
    <n v="1"/>
    <n v="7"/>
  </r>
  <r>
    <s v="7 FEPI (ARGENTINA)"/>
    <s v="LOCAL"/>
    <x v="79"/>
    <x v="80"/>
    <s v="IGUALDAD NO ARTIFICIAL"/>
    <s v=""/>
    <s v=""/>
    <s v="ARGENTINA"/>
    <x v="3"/>
    <m/>
    <n v="1"/>
    <n v="1"/>
    <m/>
    <m/>
    <m/>
    <m/>
    <m/>
    <m/>
    <m/>
    <m/>
    <m/>
    <m/>
    <m/>
    <m/>
    <m/>
    <n v="2"/>
    <n v="22"/>
  </r>
  <r>
    <s v="7 FEPI (ARGENTINA)"/>
    <s v="LOCAL"/>
    <x v="79"/>
    <x v="80"/>
    <s v="PASIÓN REAL"/>
    <s v=""/>
    <s v=""/>
    <s v="ARGENTINA"/>
    <x v="3"/>
    <m/>
    <n v="1"/>
    <n v="1"/>
    <m/>
    <m/>
    <m/>
    <m/>
    <m/>
    <m/>
    <m/>
    <m/>
    <m/>
    <m/>
    <m/>
    <m/>
    <m/>
    <n v="2"/>
    <n v="22"/>
  </r>
  <r>
    <s v="7 FEPI (ARGENTINA)"/>
    <s v="LOCAL"/>
    <x v="80"/>
    <x v="81"/>
    <s v="FAN ZONE WE BELONG CONCACAF W"/>
    <s v=""/>
    <s v=""/>
    <s v="ARGENTINA"/>
    <x v="0"/>
    <m/>
    <m/>
    <m/>
    <n v="1"/>
    <m/>
    <m/>
    <m/>
    <m/>
    <m/>
    <m/>
    <m/>
    <m/>
    <m/>
    <m/>
    <m/>
    <m/>
    <n v="1"/>
    <n v="3"/>
  </r>
  <r>
    <s v="7 FEPI (ARGENTINA)"/>
    <s v="LOCAL"/>
    <x v="80"/>
    <x v="81"/>
    <s v="MUSEO DEL ATREVIMIENTO - BUBULUBU"/>
    <s v=""/>
    <s v=""/>
    <s v="ARGENTINA"/>
    <x v="0"/>
    <m/>
    <m/>
    <m/>
    <n v="1"/>
    <m/>
    <m/>
    <m/>
    <m/>
    <m/>
    <m/>
    <m/>
    <m/>
    <m/>
    <m/>
    <m/>
    <m/>
    <n v="1"/>
    <n v="3"/>
  </r>
  <r>
    <s v="7 FEPI (ARGENTINA)"/>
    <s v="LOCAL"/>
    <x v="81"/>
    <x v="82"/>
    <s v="BEST PLANNERS"/>
    <s v=""/>
    <s v=""/>
    <s v="ARGENTINA"/>
    <x v="7"/>
    <m/>
    <m/>
    <n v="1"/>
    <n v="3"/>
    <m/>
    <m/>
    <m/>
    <m/>
    <m/>
    <m/>
    <m/>
    <m/>
    <m/>
    <m/>
    <m/>
    <m/>
    <n v="4"/>
    <n v="16"/>
  </r>
  <r>
    <s v="7 FEPI (ARGENTINA)"/>
    <s v="LOCAL"/>
    <x v="81"/>
    <x v="82"/>
    <s v="LAS MILLAS QUE NOS UNEN"/>
    <s v=""/>
    <s v=""/>
    <s v="ARGENTINA"/>
    <x v="7"/>
    <m/>
    <m/>
    <n v="2"/>
    <n v="1"/>
    <m/>
    <m/>
    <m/>
    <m/>
    <m/>
    <m/>
    <m/>
    <m/>
    <m/>
    <m/>
    <m/>
    <m/>
    <n v="3"/>
    <n v="17"/>
  </r>
  <r>
    <s v="7 FEPI (ARGENTINA)"/>
    <s v="LOCAL"/>
    <x v="81"/>
    <x v="82"/>
    <s v="THE OLDEST INDEPENDENT FILM FESTIVAL"/>
    <s v=""/>
    <s v=""/>
    <s v="ARGENTINA"/>
    <x v="7"/>
    <m/>
    <n v="1"/>
    <m/>
    <n v="1"/>
    <m/>
    <m/>
    <m/>
    <m/>
    <m/>
    <m/>
    <m/>
    <m/>
    <m/>
    <m/>
    <m/>
    <m/>
    <n v="2"/>
    <n v="18"/>
  </r>
  <r>
    <s v="7 FEPI (ARGENTINA)"/>
    <s v="LOCAL"/>
    <x v="82"/>
    <x v="83"/>
    <s v="LA CAPITAL DEL VINO MEXICANO"/>
    <s v=""/>
    <s v=""/>
    <s v="ARGENTINA"/>
    <x v="0"/>
    <m/>
    <m/>
    <m/>
    <n v="1"/>
    <m/>
    <m/>
    <m/>
    <m/>
    <m/>
    <m/>
    <m/>
    <m/>
    <m/>
    <m/>
    <m/>
    <m/>
    <n v="1"/>
    <n v="3"/>
  </r>
  <r>
    <s v="7 FEPI (ARGENTINA)"/>
    <s v="LOCAL"/>
    <x v="82"/>
    <x v="83"/>
    <s v="WELCOME TO BAJA CALIFORNIA"/>
    <s v=""/>
    <s v=""/>
    <s v="ARGENTINA"/>
    <x v="0"/>
    <m/>
    <m/>
    <n v="1"/>
    <m/>
    <m/>
    <m/>
    <m/>
    <m/>
    <m/>
    <m/>
    <m/>
    <m/>
    <m/>
    <m/>
    <m/>
    <m/>
    <n v="1"/>
    <n v="7"/>
  </r>
  <r>
    <s v="7 FEPI (ARGENTINA)"/>
    <s v="LOCAL"/>
    <x v="83"/>
    <x v="84"/>
    <s v="JERÁRQUICOS DEL TRANSPORTE (MARCA PARAGUAS)"/>
    <s v=""/>
    <s v=""/>
    <s v="ARGENTINA"/>
    <x v="2"/>
    <m/>
    <m/>
    <n v="1"/>
    <m/>
    <m/>
    <m/>
    <m/>
    <m/>
    <m/>
    <m/>
    <m/>
    <m/>
    <m/>
    <m/>
    <m/>
    <m/>
    <n v="1"/>
    <n v="7"/>
  </r>
  <r>
    <s v="7 FEPI (ARGENTINA)"/>
    <s v="LOCAL"/>
    <x v="84"/>
    <x v="85"/>
    <s v="TALLERES EN TODAS SUS DIMENSIONES"/>
    <s v=""/>
    <s v=""/>
    <s v="ARGENTINA"/>
    <x v="2"/>
    <m/>
    <m/>
    <m/>
    <n v="2"/>
    <m/>
    <m/>
    <m/>
    <m/>
    <m/>
    <m/>
    <m/>
    <m/>
    <m/>
    <m/>
    <m/>
    <m/>
    <n v="2"/>
    <n v="6"/>
  </r>
  <r>
    <s v="7 FEPI (ARGENTINA)"/>
    <s v="LOCAL"/>
    <x v="84"/>
    <x v="85"/>
    <s v="TRAILER - EL NAHUAL, CHAMÁN DE CHAMANES."/>
    <s v=""/>
    <s v=""/>
    <s v="ARGENTINA"/>
    <x v="2"/>
    <m/>
    <m/>
    <n v="1"/>
    <m/>
    <m/>
    <m/>
    <m/>
    <m/>
    <m/>
    <m/>
    <m/>
    <m/>
    <m/>
    <m/>
    <m/>
    <m/>
    <n v="1"/>
    <n v="7"/>
  </r>
  <r>
    <s v="7 FEPI (ARGENTINA)"/>
    <s v="LOCAL"/>
    <x v="85"/>
    <x v="86"/>
    <s v="KFC-NFL 2023 / PACKAGING / ILUSTRACION"/>
    <s v=""/>
    <s v=""/>
    <s v="ARGENTINA"/>
    <x v="0"/>
    <m/>
    <m/>
    <m/>
    <n v="1"/>
    <m/>
    <m/>
    <m/>
    <m/>
    <m/>
    <m/>
    <m/>
    <m/>
    <m/>
    <m/>
    <m/>
    <m/>
    <n v="1"/>
    <n v="3"/>
  </r>
  <r>
    <s v="7 FEPI (ARGENTINA)"/>
    <s v="LOCAL"/>
    <x v="86"/>
    <x v="87"/>
    <s v="CAMPAÑA INSTITUCIONAL"/>
    <s v=""/>
    <s v=""/>
    <s v="ARGENTINA"/>
    <x v="2"/>
    <m/>
    <m/>
    <n v="1"/>
    <m/>
    <m/>
    <m/>
    <m/>
    <m/>
    <m/>
    <m/>
    <m/>
    <m/>
    <m/>
    <m/>
    <m/>
    <m/>
    <n v="1"/>
    <n v="7"/>
  </r>
  <r>
    <s v="7 FEPI (ARGENTINA)"/>
    <s v="LOCAL"/>
    <x v="86"/>
    <x v="87"/>
    <s v="MÂS INSTITUCIONAL"/>
    <s v=""/>
    <s v=""/>
    <s v="ARGENTINA"/>
    <x v="2"/>
    <m/>
    <m/>
    <m/>
    <n v="1"/>
    <m/>
    <m/>
    <m/>
    <m/>
    <m/>
    <m/>
    <m/>
    <m/>
    <m/>
    <m/>
    <m/>
    <m/>
    <n v="1"/>
    <n v="3"/>
  </r>
  <r>
    <s v="7 FEPI (ARGENTINA)"/>
    <s v="LOCAL"/>
    <x v="86"/>
    <x v="87"/>
    <s v="TALKIT AUDIOVISUAL"/>
    <s v=""/>
    <s v=""/>
    <s v="ARGENTINA"/>
    <x v="2"/>
    <m/>
    <m/>
    <m/>
    <n v="1"/>
    <m/>
    <m/>
    <m/>
    <m/>
    <m/>
    <m/>
    <m/>
    <m/>
    <m/>
    <m/>
    <m/>
    <m/>
    <n v="1"/>
    <n v="3"/>
  </r>
  <r>
    <s v="7 FEPI (ARGENTINA)"/>
    <s v="LOCAL"/>
    <x v="87"/>
    <x v="88"/>
    <s v="JUEGA CON PRINGLES Y FREE FIRE"/>
    <s v=""/>
    <s v=""/>
    <s v="ARGENTINA"/>
    <x v="0"/>
    <m/>
    <m/>
    <n v="1"/>
    <m/>
    <m/>
    <m/>
    <m/>
    <m/>
    <m/>
    <m/>
    <m/>
    <m/>
    <m/>
    <m/>
    <m/>
    <m/>
    <n v="1"/>
    <n v="7"/>
  </r>
  <r>
    <s v="7 FEPI (ARGENTINA)"/>
    <s v="LOCAL"/>
    <x v="88"/>
    <x v="89"/>
    <s v="LIL NAS X MONTEIRO - THE GAME"/>
    <s v=""/>
    <s v=""/>
    <s v="ARGENTINA"/>
    <x v="4"/>
    <m/>
    <m/>
    <m/>
    <n v="1"/>
    <m/>
    <m/>
    <m/>
    <m/>
    <m/>
    <m/>
    <m/>
    <m/>
    <m/>
    <m/>
    <m/>
    <m/>
    <n v="1"/>
    <n v="3"/>
  </r>
  <r>
    <s v="7 FEPI (ARGENTINA)"/>
    <s v="LOCAL"/>
    <x v="89"/>
    <x v="90"/>
    <s v="HIJOS FELICES TODOS FELICES"/>
    <s v=""/>
    <s v=""/>
    <s v="ARGENTINA"/>
    <x v="0"/>
    <m/>
    <m/>
    <m/>
    <n v="1"/>
    <m/>
    <m/>
    <m/>
    <m/>
    <m/>
    <m/>
    <m/>
    <m/>
    <m/>
    <m/>
    <m/>
    <m/>
    <n v="1"/>
    <n v="3"/>
  </r>
  <r>
    <s v="7 FEPI (ARGENTINA)"/>
    <s v="LOCAL"/>
    <x v="90"/>
    <x v="91"/>
    <s v="¿TE DISTE CUENTA?"/>
    <s v=""/>
    <s v=""/>
    <s v="ARGENTINA"/>
    <x v="2"/>
    <m/>
    <m/>
    <n v="2"/>
    <m/>
    <m/>
    <m/>
    <m/>
    <m/>
    <m/>
    <m/>
    <m/>
    <m/>
    <m/>
    <m/>
    <m/>
    <m/>
    <n v="2"/>
    <n v="14"/>
  </r>
  <r>
    <s v="7 FEPI (ARGENTINA)"/>
    <s v="LOCAL"/>
    <x v="91"/>
    <x v="92"/>
    <s v="HALLOWEN"/>
    <s v=""/>
    <s v=""/>
    <s v="ARGENTINA"/>
    <x v="2"/>
    <m/>
    <m/>
    <n v="3"/>
    <n v="1"/>
    <m/>
    <m/>
    <m/>
    <m/>
    <m/>
    <m/>
    <m/>
    <m/>
    <m/>
    <m/>
    <m/>
    <m/>
    <n v="4"/>
    <n v="24"/>
  </r>
  <r>
    <s v="7 FEPI (ARGENTINA)"/>
    <s v="LOCAL"/>
    <x v="91"/>
    <x v="92"/>
    <s v="LEY SECA"/>
    <s v=""/>
    <s v=""/>
    <s v="ARGENTINA"/>
    <x v="2"/>
    <m/>
    <m/>
    <n v="1"/>
    <n v="3"/>
    <m/>
    <m/>
    <m/>
    <m/>
    <m/>
    <m/>
    <m/>
    <m/>
    <m/>
    <m/>
    <m/>
    <m/>
    <n v="4"/>
    <n v="16"/>
  </r>
  <r>
    <s v="7 FEPI (ARGENTINA)"/>
    <s v="LOCAL"/>
    <x v="91"/>
    <x v="92"/>
    <s v="ONLY PRUDENCE"/>
    <s v=""/>
    <s v=""/>
    <s v="ARGENTINA"/>
    <x v="2"/>
    <m/>
    <n v="1"/>
    <n v="1"/>
    <m/>
    <m/>
    <m/>
    <m/>
    <m/>
    <m/>
    <m/>
    <m/>
    <m/>
    <m/>
    <m/>
    <m/>
    <m/>
    <n v="2"/>
    <n v="22"/>
  </r>
  <r>
    <s v="7 FEPI (ARGENTINA)"/>
    <s v="LOCAL"/>
    <x v="92"/>
    <x v="93"/>
    <s v="JAMESON DISTRICT"/>
    <s v=""/>
    <s v=""/>
    <s v="ARGENTINA"/>
    <x v="2"/>
    <m/>
    <m/>
    <n v="1"/>
    <n v="1"/>
    <m/>
    <m/>
    <m/>
    <m/>
    <m/>
    <m/>
    <m/>
    <m/>
    <m/>
    <m/>
    <m/>
    <m/>
    <n v="2"/>
    <n v="10"/>
  </r>
  <r>
    <s v="7 FEPI (ARGENTINA)"/>
    <s v="LOCAL"/>
    <x v="93"/>
    <x v="94"/>
    <s v="LOS IMPUESTOS BAILAN EN TIKTOK"/>
    <s v=""/>
    <s v=""/>
    <s v="ARGENTINA"/>
    <x v="1"/>
    <m/>
    <m/>
    <m/>
    <n v="1"/>
    <m/>
    <m/>
    <m/>
    <m/>
    <m/>
    <m/>
    <m/>
    <m/>
    <m/>
    <m/>
    <m/>
    <m/>
    <n v="1"/>
    <n v="3"/>
  </r>
  <r>
    <s v="7 FEPI (ARGENTINA)"/>
    <s v="LOCAL"/>
    <x v="94"/>
    <x v="95"/>
    <s v="REVIVÍ EL PASADO"/>
    <s v=""/>
    <s v=""/>
    <s v="ARGENTINA"/>
    <x v="2"/>
    <m/>
    <m/>
    <m/>
    <n v="1"/>
    <m/>
    <m/>
    <m/>
    <m/>
    <m/>
    <m/>
    <m/>
    <m/>
    <m/>
    <m/>
    <m/>
    <m/>
    <n v="1"/>
    <n v="3"/>
  </r>
  <r>
    <s v="7 FEPI (ARGENTINA)"/>
    <s v="LOCAL"/>
    <x v="95"/>
    <x v="96"/>
    <s v="TITANOSAURIOS 2.0"/>
    <s v=""/>
    <s v=""/>
    <s v="ARGENTINA"/>
    <x v="9"/>
    <m/>
    <m/>
    <n v="1"/>
    <m/>
    <m/>
    <m/>
    <m/>
    <m/>
    <m/>
    <m/>
    <m/>
    <m/>
    <m/>
    <m/>
    <m/>
    <m/>
    <n v="1"/>
    <n v="7"/>
  </r>
  <r>
    <s v="7 FEPI (ARGENTINA)"/>
    <s v="LOCAL"/>
    <x v="96"/>
    <x v="97"/>
    <s v="¿DÓNDE ESTÁ MI CONO GRATIS?"/>
    <s v=""/>
    <s v=""/>
    <s v="ARGENTINA"/>
    <x v="0"/>
    <m/>
    <m/>
    <m/>
    <n v="1"/>
    <m/>
    <m/>
    <m/>
    <m/>
    <m/>
    <m/>
    <m/>
    <m/>
    <m/>
    <m/>
    <m/>
    <m/>
    <n v="1"/>
    <n v="3"/>
  </r>
  <r>
    <s v="7 FEPI (ARGENTINA)"/>
    <s v="LOCAL"/>
    <x v="96"/>
    <x v="97"/>
    <s v="DQ GAMERS BATTLE FT. FORTNITE"/>
    <s v=""/>
    <s v=""/>
    <s v="ARGENTINA"/>
    <x v="0"/>
    <m/>
    <m/>
    <n v="1"/>
    <m/>
    <m/>
    <m/>
    <m/>
    <m/>
    <m/>
    <m/>
    <m/>
    <m/>
    <m/>
    <m/>
    <m/>
    <m/>
    <n v="1"/>
    <n v="7"/>
  </r>
  <r>
    <s v="7 FEPI (ARGENTINA)"/>
    <s v="LOCAL"/>
    <x v="97"/>
    <x v="98"/>
    <s v="A LO JAPO"/>
    <s v=""/>
    <s v=""/>
    <s v="ARGENTINA"/>
    <x v="9"/>
    <m/>
    <m/>
    <n v="1"/>
    <m/>
    <m/>
    <m/>
    <m/>
    <m/>
    <m/>
    <m/>
    <m/>
    <m/>
    <m/>
    <m/>
    <m/>
    <m/>
    <n v="1"/>
    <n v="7"/>
  </r>
  <r>
    <s v="7 FEPI (ARGENTINA)"/>
    <s v="LOCAL"/>
    <x v="98"/>
    <x v="99"/>
    <s v="LA MASCOTA DE IT"/>
    <s v=""/>
    <s v=""/>
    <s v="ARGENTINA"/>
    <x v="12"/>
    <m/>
    <m/>
    <n v="1"/>
    <m/>
    <m/>
    <m/>
    <m/>
    <m/>
    <m/>
    <m/>
    <m/>
    <m/>
    <m/>
    <m/>
    <m/>
    <m/>
    <n v="1"/>
    <n v="7"/>
  </r>
  <r>
    <s v="7 FEPI (ARGENTINA)"/>
    <s v="LOCAL"/>
    <x v="99"/>
    <x v="100"/>
    <s v="Z"/>
    <s v=""/>
    <s v=""/>
    <s v="ARGENTINA"/>
    <x v="2"/>
    <m/>
    <m/>
    <m/>
    <n v="1"/>
    <m/>
    <m/>
    <m/>
    <m/>
    <m/>
    <m/>
    <m/>
    <m/>
    <m/>
    <m/>
    <m/>
    <m/>
    <n v="1"/>
    <n v="3"/>
  </r>
  <r>
    <s v="7 FEPI (ARGENTINA)"/>
    <s v="LOCAL"/>
    <x v="99"/>
    <x v="100"/>
    <s v="Z1"/>
    <s v=""/>
    <s v=""/>
    <s v="ARGENTINA"/>
    <x v="2"/>
    <m/>
    <m/>
    <m/>
    <n v="2"/>
    <m/>
    <m/>
    <m/>
    <m/>
    <m/>
    <m/>
    <m/>
    <m/>
    <m/>
    <m/>
    <m/>
    <m/>
    <n v="2"/>
    <n v="6"/>
  </r>
  <r>
    <s v="7 FEPI (ARGENTINA)"/>
    <s v="LOCAL"/>
    <x v="99"/>
    <x v="100"/>
    <s v="Z2"/>
    <s v=""/>
    <s v=""/>
    <s v="ARGENTINA"/>
    <x v="2"/>
    <m/>
    <m/>
    <m/>
    <n v="1"/>
    <m/>
    <m/>
    <m/>
    <m/>
    <m/>
    <m/>
    <m/>
    <m/>
    <m/>
    <m/>
    <m/>
    <m/>
    <n v="1"/>
    <n v="3"/>
  </r>
  <r>
    <s v="7 FEPI (ARGENTINA)"/>
    <s v="LOCAL"/>
    <x v="100"/>
    <x v="101"/>
    <s v="DESTAPA EL BEAT DE GOLDEN"/>
    <s v=""/>
    <s v=""/>
    <s v="ARGENTINA"/>
    <x v="6"/>
    <m/>
    <n v="1"/>
    <n v="3"/>
    <m/>
    <m/>
    <m/>
    <m/>
    <m/>
    <m/>
    <m/>
    <m/>
    <m/>
    <m/>
    <m/>
    <m/>
    <m/>
    <n v="4"/>
    <n v="36"/>
  </r>
  <r>
    <s v="7 FEPI (ARGENTINA)"/>
    <s v="LOCAL"/>
    <x v="101"/>
    <x v="102"/>
    <s v="CÓDIGO SIN CÓDIGOS"/>
    <s v=""/>
    <s v=""/>
    <s v="ARGENTINA"/>
    <x v="9"/>
    <m/>
    <m/>
    <n v="1"/>
    <n v="1"/>
    <m/>
    <m/>
    <m/>
    <m/>
    <m/>
    <m/>
    <m/>
    <m/>
    <m/>
    <m/>
    <m/>
    <m/>
    <n v="2"/>
    <n v="10"/>
  </r>
  <r>
    <s v="7 FEPI (ARGENTINA)"/>
    <s v="LOCAL"/>
    <x v="101"/>
    <x v="102"/>
    <s v="MCFLURRY CHOCORAMO"/>
    <s v=""/>
    <s v=""/>
    <s v="ARGENTINA"/>
    <x v="9"/>
    <m/>
    <m/>
    <m/>
    <n v="1"/>
    <m/>
    <m/>
    <m/>
    <m/>
    <m/>
    <m/>
    <m/>
    <m/>
    <m/>
    <m/>
    <m/>
    <m/>
    <n v="1"/>
    <n v="3"/>
  </r>
  <r>
    <s v="7 FEPI (ARGENTINA)"/>
    <s v="LOCAL"/>
    <x v="101"/>
    <x v="102"/>
    <s v="TU MUNDO NUESTRO MUNDO"/>
    <s v=""/>
    <s v=""/>
    <s v="ARGENTINA"/>
    <x v="9"/>
    <m/>
    <n v="1"/>
    <n v="1"/>
    <m/>
    <m/>
    <m/>
    <m/>
    <m/>
    <m/>
    <m/>
    <m/>
    <m/>
    <m/>
    <m/>
    <m/>
    <m/>
    <n v="2"/>
    <n v="22"/>
  </r>
  <r>
    <s v="7 FEPI (ARGENTINA)"/>
    <s v="LOCAL"/>
    <x v="102"/>
    <x v="103"/>
    <s v="BUD 66 FESTIVAL ASUNCIONICO"/>
    <s v=""/>
    <s v=""/>
    <s v="ARGENTINA"/>
    <x v="2"/>
    <m/>
    <m/>
    <n v="1"/>
    <m/>
    <m/>
    <m/>
    <m/>
    <m/>
    <m/>
    <m/>
    <m/>
    <m/>
    <m/>
    <m/>
    <m/>
    <m/>
    <n v="1"/>
    <n v="7"/>
  </r>
  <r>
    <s v="10 FESTIVAL VOLCÁN (COSTA RICA)"/>
    <s v="LOCAL"/>
    <x v="103"/>
    <x v="104"/>
    <s v="THE SMART LEGACY"/>
    <s v="IF THEN INC."/>
    <s v=""/>
    <s v="COSTA RICA"/>
    <x v="8"/>
    <m/>
    <n v="2"/>
    <n v="3"/>
    <n v="3"/>
    <m/>
    <m/>
    <m/>
    <m/>
    <m/>
    <m/>
    <m/>
    <m/>
    <m/>
    <m/>
    <m/>
    <m/>
    <n v="8"/>
    <n v="60"/>
  </r>
  <r>
    <s v="10 FESTIVAL VOLCÁN (COSTA RICA)"/>
    <s v="LOCAL"/>
    <x v="69"/>
    <x v="70"/>
    <s v="JUGADAS PERDIDAS"/>
    <s v="FIFCO, IMPERIAL"/>
    <s v=""/>
    <s v="COSTA RICA"/>
    <x v="8"/>
    <m/>
    <m/>
    <n v="1"/>
    <m/>
    <m/>
    <m/>
    <m/>
    <m/>
    <m/>
    <m/>
    <m/>
    <m/>
    <m/>
    <m/>
    <m/>
    <m/>
    <n v="1"/>
    <n v="7"/>
  </r>
  <r>
    <s v="10 FESTIVAL VOLCÁN (COSTA RICA)"/>
    <s v="LOCAL"/>
    <x v="104"/>
    <x v="105"/>
    <s v="ALACENAS"/>
    <s v="LIZANO"/>
    <s v=""/>
    <s v="COSTA RICA"/>
    <x v="8"/>
    <m/>
    <m/>
    <n v="1"/>
    <m/>
    <m/>
    <m/>
    <m/>
    <m/>
    <m/>
    <m/>
    <m/>
    <m/>
    <m/>
    <m/>
    <m/>
    <m/>
    <n v="1"/>
    <n v="7"/>
  </r>
  <r>
    <s v="10 FESTIVAL VOLCÁN (COSTA RICA)"/>
    <s v="LOCAL"/>
    <x v="104"/>
    <x v="105"/>
    <s v="AUDIOBIGOTES"/>
    <s v="FIFCO, IMPERIAL"/>
    <s v=""/>
    <s v="COSTA RICA"/>
    <x v="8"/>
    <m/>
    <m/>
    <n v="1"/>
    <n v="1"/>
    <m/>
    <m/>
    <m/>
    <m/>
    <m/>
    <m/>
    <m/>
    <m/>
    <m/>
    <m/>
    <m/>
    <m/>
    <n v="2"/>
    <n v="10"/>
  </r>
  <r>
    <s v="10 FESTIVAL VOLCÁN (COSTA RICA)"/>
    <s v="LOCAL"/>
    <x v="104"/>
    <x v="105"/>
    <s v="AUDIOBIGOTES"/>
    <s v="FIFCO, PILSEN"/>
    <s v=""/>
    <s v="COSTA RICA"/>
    <x v="8"/>
    <m/>
    <m/>
    <n v="1"/>
    <m/>
    <m/>
    <m/>
    <m/>
    <m/>
    <m/>
    <m/>
    <m/>
    <m/>
    <m/>
    <m/>
    <m/>
    <m/>
    <n v="1"/>
    <n v="7"/>
  </r>
  <r>
    <s v="10 FESTIVAL VOLCÁN (COSTA RICA)"/>
    <s v="LOCAL"/>
    <x v="104"/>
    <x v="105"/>
    <s v="EL PRINCIPITO EDICIÓN ZAGUATE"/>
    <s v="TERRITORIO DE ZAGUATES"/>
    <s v=""/>
    <s v="COSTA RICA"/>
    <x v="8"/>
    <m/>
    <n v="3"/>
    <n v="2"/>
    <m/>
    <m/>
    <m/>
    <m/>
    <m/>
    <m/>
    <m/>
    <m/>
    <m/>
    <m/>
    <m/>
    <m/>
    <m/>
    <n v="5"/>
    <n v="59"/>
  </r>
  <r>
    <s v="10 FESTIVAL VOLCÁN (COSTA RICA)"/>
    <s v="LOCAL"/>
    <x v="104"/>
    <x v="105"/>
    <s v="HARDWEAR FASHION"/>
    <s v="EL LAGAR"/>
    <s v=""/>
    <s v="COSTA RICA"/>
    <x v="8"/>
    <m/>
    <n v="1"/>
    <n v="1"/>
    <n v="1"/>
    <m/>
    <m/>
    <m/>
    <m/>
    <m/>
    <m/>
    <m/>
    <m/>
    <m/>
    <m/>
    <m/>
    <m/>
    <n v="3"/>
    <n v="25"/>
  </r>
  <r>
    <s v="10 FESTIVAL VOLCÁN (COSTA RICA)"/>
    <s v="LOCAL"/>
    <x v="104"/>
    <x v="105"/>
    <s v="THE CASH SWAP"/>
    <s v="TACO BELL"/>
    <s v=""/>
    <s v="COSTA RICA"/>
    <x v="8"/>
    <m/>
    <n v="2"/>
    <m/>
    <m/>
    <m/>
    <m/>
    <m/>
    <m/>
    <m/>
    <m/>
    <m/>
    <m/>
    <m/>
    <m/>
    <m/>
    <m/>
    <n v="2"/>
    <n v="30"/>
  </r>
  <r>
    <s v="10 FESTIVAL VOLCÁN (COSTA RICA)"/>
    <s v="LOCAL"/>
    <x v="105"/>
    <x v="106"/>
    <s v="TALK DO IT"/>
    <s v="TALK DO IT"/>
    <s v=""/>
    <s v="COSTA RICA"/>
    <x v="8"/>
    <m/>
    <m/>
    <m/>
    <n v="3"/>
    <m/>
    <m/>
    <m/>
    <m/>
    <m/>
    <m/>
    <m/>
    <m/>
    <m/>
    <m/>
    <m/>
    <m/>
    <n v="3"/>
    <n v="9"/>
  </r>
  <r>
    <s v="10 FESTIVAL VOLCÁN (COSTA RICA)"/>
    <s v="LOCAL"/>
    <x v="106"/>
    <x v="107"/>
    <s v="JUNGLE EYES"/>
    <s v="TICO HAROUTIOUNIAN CESAR TERMINE"/>
    <s v=""/>
    <s v="COSTA RICA"/>
    <x v="8"/>
    <m/>
    <n v="1"/>
    <n v="1"/>
    <n v="1"/>
    <m/>
    <m/>
    <m/>
    <m/>
    <m/>
    <m/>
    <m/>
    <m/>
    <m/>
    <m/>
    <m/>
    <m/>
    <n v="3"/>
    <n v="25"/>
  </r>
  <r>
    <s v="10 FESTIVAL VOLCÁN (COSTA RICA)"/>
    <s v="LOCAL"/>
    <x v="69"/>
    <x v="70"/>
    <s v="JUGADAS PERDIDAS"/>
    <s v="FIFCO, IMPERIAL"/>
    <s v=""/>
    <s v="COSTA RICA"/>
    <x v="8"/>
    <m/>
    <m/>
    <n v="2"/>
    <m/>
    <m/>
    <m/>
    <m/>
    <m/>
    <m/>
    <m/>
    <m/>
    <m/>
    <m/>
    <m/>
    <m/>
    <m/>
    <n v="2"/>
    <n v="14"/>
  </r>
  <r>
    <s v="10 FESTIVAL VOLCÁN (COSTA RICA)"/>
    <s v="LOCAL"/>
    <x v="69"/>
    <x v="70"/>
    <s v="LOS FANS MAS FINOS"/>
    <s v="FIFCO, IMPERIAL"/>
    <s v=""/>
    <s v="COSTA RICA"/>
    <x v="8"/>
    <m/>
    <n v="1"/>
    <n v="1"/>
    <n v="1"/>
    <m/>
    <m/>
    <m/>
    <m/>
    <m/>
    <m/>
    <m/>
    <m/>
    <m/>
    <m/>
    <m/>
    <m/>
    <n v="3"/>
    <n v="25"/>
  </r>
  <r>
    <s v="10 FESTIVAL VOLCÁN (COSTA RICA)"/>
    <s v="LOCAL"/>
    <x v="69"/>
    <x v="70"/>
    <s v="LOS FANS MÁS FINOS"/>
    <s v="FIFCO, IMPERIAL"/>
    <s v=""/>
    <s v="COSTA RICA"/>
    <x v="8"/>
    <m/>
    <n v="1"/>
    <m/>
    <m/>
    <m/>
    <m/>
    <m/>
    <m/>
    <m/>
    <m/>
    <m/>
    <m/>
    <m/>
    <m/>
    <m/>
    <m/>
    <n v="1"/>
    <n v="15"/>
  </r>
  <r>
    <s v="10 FESTIVAL VOLCÁN (COSTA RICA)"/>
    <s v="LOCAL"/>
    <x v="13"/>
    <x v="108"/>
    <s v="THE BILLBOARD YOU SHOULDN´T BE ABLE TO READ BUT YOU CAN"/>
    <s v="GOLLO MOTORS"/>
    <s v=""/>
    <s v="COSTA RICA"/>
    <x v="8"/>
    <m/>
    <n v="1"/>
    <n v="2"/>
    <m/>
    <m/>
    <m/>
    <m/>
    <m/>
    <m/>
    <m/>
    <m/>
    <m/>
    <m/>
    <m/>
    <m/>
    <m/>
    <n v="3"/>
    <n v="29"/>
  </r>
  <r>
    <s v="10 FESTIVAL VOLCÁN (COSTA RICA)"/>
    <s v="LOCAL"/>
    <x v="107"/>
    <x v="109"/>
    <s v="MC CLOSER BILLBOARDS"/>
    <s v="LA HORA TICA"/>
    <s v=""/>
    <s v="COSTA RICA"/>
    <x v="8"/>
    <m/>
    <m/>
    <m/>
    <n v="1"/>
    <m/>
    <m/>
    <m/>
    <m/>
    <m/>
    <m/>
    <m/>
    <m/>
    <m/>
    <m/>
    <m/>
    <m/>
    <n v="1"/>
    <n v="3"/>
  </r>
  <r>
    <s v="10 FESTIVAL VOLCÁN (COSTA RICA)"/>
    <s v="LOCAL"/>
    <x v="107"/>
    <x v="109"/>
    <s v="TROLLING TROLLS"/>
    <s v="LA HORA TICA"/>
    <s v=""/>
    <s v="COSTA RICA"/>
    <x v="8"/>
    <m/>
    <n v="2"/>
    <n v="2"/>
    <n v="3"/>
    <m/>
    <m/>
    <m/>
    <m/>
    <m/>
    <m/>
    <m/>
    <m/>
    <m/>
    <m/>
    <m/>
    <m/>
    <n v="7"/>
    <n v="53"/>
  </r>
  <r>
    <s v="10 FESTIVAL VOLCÁN (COSTA RICA)"/>
    <s v="LOCAL"/>
    <x v="16"/>
    <x v="110"/>
    <s v="EL RETORNO DE PINTO"/>
    <s v="DOS PINOS"/>
    <s v=""/>
    <s v="COSTA RICA"/>
    <x v="8"/>
    <m/>
    <m/>
    <m/>
    <n v="2"/>
    <m/>
    <m/>
    <m/>
    <m/>
    <m/>
    <m/>
    <m/>
    <m/>
    <m/>
    <m/>
    <m/>
    <m/>
    <n v="2"/>
    <n v="6"/>
  </r>
  <r>
    <s v="10 FESTIVAL VOLCÁN (COSTA RICA)"/>
    <s v="LOCAL"/>
    <x v="108"/>
    <x v="111"/>
    <s v="BITCENTENARIO"/>
    <s v="MICROSOFT"/>
    <s v=""/>
    <s v="COSTA RICA"/>
    <x v="8"/>
    <m/>
    <n v="1"/>
    <m/>
    <m/>
    <m/>
    <m/>
    <m/>
    <m/>
    <m/>
    <m/>
    <m/>
    <m/>
    <m/>
    <m/>
    <m/>
    <m/>
    <n v="1"/>
    <n v="15"/>
  </r>
  <r>
    <s v="10 FESTIVAL VOLCÁN (COSTA RICA)"/>
    <s v="LOCAL"/>
    <x v="109"/>
    <x v="112"/>
    <s v="PONY MALTA RANGE CONTROLLER"/>
    <s v="AB INBEV PONY MALTA"/>
    <s v=""/>
    <s v="COSTA RICA"/>
    <x v="8"/>
    <m/>
    <m/>
    <n v="1"/>
    <m/>
    <m/>
    <m/>
    <m/>
    <m/>
    <m/>
    <m/>
    <m/>
    <m/>
    <m/>
    <m/>
    <m/>
    <m/>
    <n v="1"/>
    <n v="7"/>
  </r>
  <r>
    <s v="15 LUX AWARDS ECUADOR"/>
    <s v="LOCAL"/>
    <x v="110"/>
    <x v="113"/>
    <s v="GOGIRL DRIVERS"/>
    <s v="CONDUCTORAS GOGIRL"/>
    <s v=""/>
    <s v="ECUADOR"/>
    <x v="3"/>
    <m/>
    <m/>
    <m/>
    <n v="1"/>
    <m/>
    <m/>
    <m/>
    <m/>
    <m/>
    <m/>
    <m/>
    <m/>
    <m/>
    <m/>
    <m/>
    <m/>
    <n v="1"/>
    <n v="3"/>
  </r>
  <r>
    <s v="15 LUX AWARDS ECUADOR"/>
    <s v="LOCAL"/>
    <x v="111"/>
    <x v="114"/>
    <s v="PUBLIFYER"/>
    <s v="PUBLIFYER"/>
    <s v=""/>
    <s v="ECUADOR"/>
    <x v="3"/>
    <n v="1"/>
    <m/>
    <m/>
    <m/>
    <m/>
    <m/>
    <m/>
    <m/>
    <m/>
    <m/>
    <m/>
    <m/>
    <m/>
    <m/>
    <m/>
    <m/>
    <n v="1"/>
    <n v="30"/>
  </r>
  <r>
    <s v="15 LUX AWARDS ECUADOR"/>
    <s v="LOCAL"/>
    <x v="4"/>
    <x v="115"/>
    <s v="NUESTRA PARRILLADA"/>
    <s v="CERVECERÍA NACIONAL | CLUB PREMIUM"/>
    <s v=""/>
    <s v="ECUADOR"/>
    <x v="3"/>
    <m/>
    <n v="1"/>
    <m/>
    <m/>
    <m/>
    <m/>
    <m/>
    <m/>
    <m/>
    <m/>
    <m/>
    <m/>
    <m/>
    <m/>
    <m/>
    <m/>
    <n v="1"/>
    <n v="15"/>
  </r>
  <r>
    <s v="15 LUX AWARDS ECUADOR"/>
    <s v="LOCAL"/>
    <x v="112"/>
    <x v="116"/>
    <s v="ADOPTION IS TIMELESS"/>
    <s v="PYCCA S.A. | PETSTATION"/>
    <s v=""/>
    <s v="ECUADOR"/>
    <x v="3"/>
    <m/>
    <m/>
    <m/>
    <n v="1"/>
    <m/>
    <m/>
    <m/>
    <m/>
    <m/>
    <m/>
    <m/>
    <m/>
    <m/>
    <m/>
    <m/>
    <m/>
    <n v="1"/>
    <n v="3"/>
  </r>
  <r>
    <s v="15 LUX AWARDS ECUADOR"/>
    <s v="LOCAL"/>
    <x v="113"/>
    <x v="117"/>
    <s v="DASHING JETOUR – BEYOND THE FUTURE"/>
    <s v="JETOUR ECUADOR"/>
    <s v=""/>
    <s v="ECUADOR"/>
    <x v="3"/>
    <m/>
    <m/>
    <m/>
    <n v="1"/>
    <m/>
    <m/>
    <m/>
    <m/>
    <m/>
    <m/>
    <m/>
    <m/>
    <m/>
    <m/>
    <m/>
    <m/>
    <n v="1"/>
    <n v="3"/>
  </r>
  <r>
    <s v="15 LUX AWARDS ECUADOR"/>
    <s v="LOCAL"/>
    <x v="114"/>
    <x v="118"/>
    <s v="MÁS PREPARADOS QUE NUNCA"/>
    <s v="PEPSICO | GATORADE"/>
    <s v=""/>
    <s v="ECUADOR"/>
    <x v="3"/>
    <m/>
    <m/>
    <m/>
    <n v="1"/>
    <m/>
    <m/>
    <m/>
    <m/>
    <m/>
    <m/>
    <m/>
    <m/>
    <m/>
    <m/>
    <m/>
    <m/>
    <n v="1"/>
    <n v="3"/>
  </r>
  <r>
    <s v="15 LUX AWARDS ECUADOR"/>
    <s v="LOCAL"/>
    <x v="115"/>
    <x v="119"/>
    <s v="KFC – PROMOS A DOMICILIO"/>
    <s v="GRUPO KFC | KFC"/>
    <s v=""/>
    <s v="ECUADOR"/>
    <x v="3"/>
    <m/>
    <m/>
    <m/>
    <n v="4"/>
    <m/>
    <m/>
    <m/>
    <m/>
    <m/>
    <m/>
    <m/>
    <m/>
    <m/>
    <m/>
    <m/>
    <m/>
    <n v="4"/>
    <n v="12"/>
  </r>
  <r>
    <s v="15 LUX AWARDS ECUADOR"/>
    <s v="LOCAL"/>
    <x v="16"/>
    <x v="120"/>
    <s v="RED FLAGS – PILSENER"/>
    <s v="CERVECERÍA NACIONAL | PILSENER"/>
    <s v=""/>
    <s v="ECUADOR"/>
    <x v="3"/>
    <m/>
    <m/>
    <m/>
    <n v="4"/>
    <m/>
    <m/>
    <m/>
    <m/>
    <m/>
    <m/>
    <m/>
    <m/>
    <m/>
    <m/>
    <m/>
    <m/>
    <n v="4"/>
    <n v="12"/>
  </r>
  <r>
    <s v="15 LUX AWARDS ECUADOR"/>
    <s v="LOCAL"/>
    <x v="116"/>
    <x v="121"/>
    <s v="SPIRIT OF AMSTERDAM"/>
    <s v="HEINEKEN ECUADOR | AMSTEL"/>
    <s v=""/>
    <s v="ECUADOR"/>
    <x v="3"/>
    <m/>
    <m/>
    <m/>
    <n v="1"/>
    <m/>
    <m/>
    <m/>
    <m/>
    <m/>
    <m/>
    <m/>
    <m/>
    <m/>
    <m/>
    <m/>
    <m/>
    <n v="1"/>
    <n v="3"/>
  </r>
  <r>
    <s v="15 LUX AWARDS ECUADOR"/>
    <s v="LOCAL"/>
    <x v="117"/>
    <x v="122"/>
    <s v="EL VIAJE"/>
    <s v="FUNDACIÓN CASA RONALD MCDONALD"/>
    <s v=""/>
    <s v="ECUADOR"/>
    <x v="3"/>
    <m/>
    <m/>
    <n v="1"/>
    <m/>
    <m/>
    <m/>
    <m/>
    <m/>
    <m/>
    <m/>
    <m/>
    <m/>
    <m/>
    <m/>
    <m/>
    <m/>
    <n v="1"/>
    <n v="7"/>
  </r>
  <r>
    <s v="15 LUX AWARDS ECUADOR"/>
    <s v="LOCAL"/>
    <x v="117"/>
    <x v="122"/>
    <s v="SALTY GAMER"/>
    <s v="ECUASAL | CRISAL"/>
    <s v=""/>
    <s v="ECUADOR"/>
    <x v="3"/>
    <m/>
    <n v="4"/>
    <m/>
    <m/>
    <m/>
    <m/>
    <m/>
    <m/>
    <m/>
    <m/>
    <m/>
    <m/>
    <m/>
    <m/>
    <m/>
    <m/>
    <n v="4"/>
    <n v="60"/>
  </r>
  <r>
    <s v="15 LUX AWARDS ECUADOR"/>
    <s v="LOCAL"/>
    <x v="118"/>
    <x v="123"/>
    <s v="IN THE VOICE OF THE FARMERS"/>
    <s v="BANCO PICHINCHA"/>
    <s v=""/>
    <s v="ECUADOR"/>
    <x v="3"/>
    <m/>
    <m/>
    <n v="4"/>
    <m/>
    <m/>
    <m/>
    <m/>
    <m/>
    <m/>
    <m/>
    <m/>
    <m/>
    <m/>
    <m/>
    <m/>
    <m/>
    <n v="4"/>
    <n v="28"/>
  </r>
  <r>
    <s v="15 LUX AWARDS ECUADOR"/>
    <s v="LOCAL"/>
    <x v="118"/>
    <x v="123"/>
    <s v="IT’S NOT MYTH, IT’S REAL."/>
    <s v="PYCCA S.A. | PYCCA"/>
    <s v=""/>
    <s v="ECUADOR"/>
    <x v="3"/>
    <m/>
    <m/>
    <m/>
    <n v="4"/>
    <m/>
    <m/>
    <m/>
    <m/>
    <m/>
    <m/>
    <m/>
    <m/>
    <m/>
    <m/>
    <m/>
    <m/>
    <n v="4"/>
    <n v="12"/>
  </r>
  <r>
    <s v="15 LUX AWARDS ECUADOR"/>
    <s v="LOCAL"/>
    <x v="119"/>
    <x v="124"/>
    <s v="CERVEZA #LACOLORADA"/>
    <s v="CANDIDATURA ALCALDÍA DE GUAYAQUIL CYNTHIA VITERI"/>
    <s v=""/>
    <s v="ECUADOR"/>
    <x v="3"/>
    <m/>
    <m/>
    <n v="4"/>
    <m/>
    <m/>
    <m/>
    <m/>
    <m/>
    <m/>
    <m/>
    <m/>
    <m/>
    <m/>
    <m/>
    <m/>
    <m/>
    <n v="4"/>
    <n v="28"/>
  </r>
  <r>
    <s v="16 PREMIO IDEAS (PERÚ)"/>
    <s v="LOCAL"/>
    <x v="120"/>
    <x v="125"/>
    <s v="CELESTE"/>
    <s v="PRODUCTOS - PINTURAS VENCEDOR"/>
    <s v=""/>
    <s v="PERÚ"/>
    <x v="10"/>
    <m/>
    <m/>
    <m/>
    <n v="1"/>
    <m/>
    <m/>
    <m/>
    <m/>
    <m/>
    <m/>
    <m/>
    <m/>
    <m/>
    <m/>
    <m/>
    <m/>
    <n v="1"/>
    <n v="3"/>
  </r>
  <r>
    <s v="16 PREMIO IDEAS (PERÚ)"/>
    <s v="LOCAL"/>
    <x v="120"/>
    <x v="125"/>
    <s v="EL CÁNCER ANTES DEL CÁNCER"/>
    <s v="BIEN PÚBLICO - FUNDACIÓN PERUANA DEL CANCER"/>
    <s v=""/>
    <s v="PERÚ"/>
    <x v="10"/>
    <m/>
    <n v="1"/>
    <m/>
    <m/>
    <m/>
    <m/>
    <m/>
    <m/>
    <m/>
    <m/>
    <m/>
    <m/>
    <m/>
    <m/>
    <m/>
    <m/>
    <n v="1"/>
    <n v="15"/>
  </r>
  <r>
    <s v="16 PREMIO IDEAS (PERÚ)"/>
    <s v="LOCAL"/>
    <x v="121"/>
    <x v="126"/>
    <s v="THE CUSHIONING ROUTE"/>
    <s v="INVINCIBLE 3 - NIKE"/>
    <s v=""/>
    <s v="PERÚ"/>
    <x v="10"/>
    <m/>
    <m/>
    <m/>
    <n v="2"/>
    <m/>
    <m/>
    <m/>
    <m/>
    <m/>
    <m/>
    <m/>
    <m/>
    <m/>
    <m/>
    <m/>
    <m/>
    <n v="2"/>
    <n v="6"/>
  </r>
  <r>
    <s v="16 PREMIO IDEAS (PERÚ)"/>
    <s v="LOCAL"/>
    <x v="122"/>
    <x v="127"/>
    <s v="NIKON - NATURAL INTELLIGENCE"/>
    <s v="CÁMARAS FOTOGRÁFICAS - NIKON"/>
    <s v=""/>
    <s v="PERÚ"/>
    <x v="10"/>
    <m/>
    <n v="1"/>
    <n v="1"/>
    <m/>
    <m/>
    <m/>
    <m/>
    <m/>
    <m/>
    <m/>
    <m/>
    <m/>
    <m/>
    <m/>
    <m/>
    <m/>
    <n v="2"/>
    <n v="22"/>
  </r>
  <r>
    <s v="16 PREMIO IDEAS (PERÚ)"/>
    <s v="LOCAL"/>
    <x v="122"/>
    <x v="127"/>
    <s v="RADIO CORAZÓN - CANCIONES CON ARRITMIA"/>
    <s v="RADIO CORAZÓN - RADIO CORAZÓN"/>
    <s v=""/>
    <s v="PERÚ"/>
    <x v="10"/>
    <m/>
    <m/>
    <n v="1"/>
    <n v="1"/>
    <m/>
    <m/>
    <m/>
    <m/>
    <m/>
    <m/>
    <m/>
    <m/>
    <m/>
    <m/>
    <m/>
    <m/>
    <n v="2"/>
    <n v="10"/>
  </r>
  <r>
    <s v="16 PREMIO IDEAS (PERÚ)"/>
    <s v="LOCAL"/>
    <x v="122"/>
    <x v="127"/>
    <s v="THE DOTA FINANCE ACADEMY"/>
    <s v="ABC DEL BCP - EDUCACIÓN FINANCIERA - BCP"/>
    <s v=""/>
    <s v="PERÚ"/>
    <x v="10"/>
    <m/>
    <m/>
    <m/>
    <n v="1"/>
    <m/>
    <m/>
    <m/>
    <m/>
    <m/>
    <m/>
    <m/>
    <m/>
    <m/>
    <m/>
    <m/>
    <m/>
    <n v="1"/>
    <n v="3"/>
  </r>
  <r>
    <s v="16 PREMIO IDEAS (PERÚ)"/>
    <s v="LOCAL"/>
    <x v="122"/>
    <x v="127"/>
    <s v="VENCEDOR - CELESTE"/>
    <s v="PINTURAS VENCEDOR - VENCEDOR"/>
    <s v=""/>
    <s v="PERÚ"/>
    <x v="10"/>
    <m/>
    <m/>
    <m/>
    <n v="1"/>
    <m/>
    <m/>
    <m/>
    <m/>
    <m/>
    <m/>
    <m/>
    <m/>
    <m/>
    <m/>
    <m/>
    <m/>
    <n v="1"/>
    <n v="3"/>
  </r>
  <r>
    <s v="16 PREMIO IDEAS (PERÚ)"/>
    <s v="LOCAL"/>
    <x v="123"/>
    <x v="128"/>
    <s v="TIGRES DEL AHORRO"/>
    <s v="SERVICIO - MIBANCO"/>
    <s v=""/>
    <s v="PERÚ"/>
    <x v="10"/>
    <m/>
    <m/>
    <m/>
    <n v="1"/>
    <m/>
    <m/>
    <m/>
    <m/>
    <m/>
    <m/>
    <m/>
    <m/>
    <m/>
    <m/>
    <m/>
    <m/>
    <n v="1"/>
    <n v="3"/>
  </r>
  <r>
    <s v="16 PREMIO IDEAS (PERÚ)"/>
    <s v="LOCAL"/>
    <x v="124"/>
    <x v="129"/>
    <s v="CÁNCER ANTES DEL CÁNCER"/>
    <s v="PONLE CORAZÓN - FUNDACIÓN PERUANA DE CÁNCER"/>
    <s v=""/>
    <s v="PERÚ"/>
    <x v="10"/>
    <m/>
    <m/>
    <m/>
    <n v="1"/>
    <m/>
    <m/>
    <m/>
    <m/>
    <m/>
    <m/>
    <m/>
    <m/>
    <m/>
    <m/>
    <m/>
    <m/>
    <n v="1"/>
    <n v="3"/>
  </r>
  <r>
    <s v="16 PREMIO IDEAS (PERÚ)"/>
    <s v="LOCAL"/>
    <x v="124"/>
    <x v="129"/>
    <s v="E-NTERPRETERS SEASON 2"/>
    <s v="PILSEN CALLAO - AB-INBEV"/>
    <s v=""/>
    <s v="PERÚ"/>
    <x v="10"/>
    <m/>
    <m/>
    <m/>
    <n v="3"/>
    <m/>
    <m/>
    <m/>
    <m/>
    <m/>
    <m/>
    <m/>
    <m/>
    <m/>
    <m/>
    <m/>
    <m/>
    <n v="3"/>
    <n v="9"/>
  </r>
  <r>
    <s v="16 PREMIO IDEAS (PERÚ)"/>
    <s v="LOCAL"/>
    <x v="124"/>
    <x v="129"/>
    <s v="REDESIGNING FOR E-NCLUSION"/>
    <s v="PLAZA VEA - SUPERMERCADOS PERUANOS"/>
    <s v=""/>
    <s v="PERÚ"/>
    <x v="10"/>
    <m/>
    <n v="2"/>
    <n v="2"/>
    <m/>
    <m/>
    <m/>
    <m/>
    <m/>
    <m/>
    <m/>
    <m/>
    <m/>
    <m/>
    <m/>
    <m/>
    <m/>
    <n v="4"/>
    <n v="44"/>
  </r>
  <r>
    <s v="16 PREMIO IDEAS (PERÚ)"/>
    <s v="LOCAL"/>
    <x v="124"/>
    <x v="129"/>
    <s v="TURNING WASTE INTO LOW PRICES"/>
    <s v="PLAZA VEA - SUPERMERCADOS PERUANOS"/>
    <s v=""/>
    <s v="PERÚ"/>
    <x v="10"/>
    <m/>
    <m/>
    <m/>
    <n v="1"/>
    <m/>
    <m/>
    <m/>
    <m/>
    <m/>
    <m/>
    <m/>
    <m/>
    <m/>
    <m/>
    <m/>
    <m/>
    <n v="1"/>
    <n v="3"/>
  </r>
  <r>
    <s v="16 PREMIO IDEAS (PERÚ)"/>
    <s v="LOCAL"/>
    <x v="7"/>
    <x v="130"/>
    <s v="ALTURAS QUE ALERTAN"/>
    <s v="EDUCACIÓN VIAL - HYUNDAI MOTOR COMPANY"/>
    <s v=""/>
    <s v="PERÚ"/>
    <x v="10"/>
    <m/>
    <m/>
    <m/>
    <n v="1"/>
    <m/>
    <m/>
    <m/>
    <m/>
    <m/>
    <m/>
    <m/>
    <m/>
    <m/>
    <m/>
    <m/>
    <m/>
    <n v="1"/>
    <n v="3"/>
  </r>
  <r>
    <s v="16 PREMIO IDEAS (PERÚ)"/>
    <s v="LOCAL"/>
    <x v="125"/>
    <x v="131"/>
    <s v="IMPERIO DE CREADORES"/>
    <s v="BEBIDAS ALCOHÓLICAS - CUSQUEÑA"/>
    <s v=""/>
    <s v="PERÚ"/>
    <x v="10"/>
    <m/>
    <n v="1"/>
    <m/>
    <m/>
    <m/>
    <m/>
    <m/>
    <m/>
    <m/>
    <m/>
    <m/>
    <m/>
    <m/>
    <m/>
    <m/>
    <m/>
    <n v="1"/>
    <n v="15"/>
  </r>
  <r>
    <s v="16 PREMIO IDEAS (PERÚ)"/>
    <s v="LOCAL"/>
    <x v="126"/>
    <x v="132"/>
    <s v="CRISTAL - LO COMPARTIDO SABE MEJOR"/>
    <s v="CERVEZA CRISTAL - AB INBEV BACKUS"/>
    <s v=""/>
    <s v="PERÚ"/>
    <x v="10"/>
    <m/>
    <m/>
    <m/>
    <n v="3"/>
    <m/>
    <m/>
    <m/>
    <m/>
    <m/>
    <m/>
    <m/>
    <m/>
    <m/>
    <m/>
    <m/>
    <m/>
    <n v="3"/>
    <n v="9"/>
  </r>
  <r>
    <s v="16 PREMIO IDEAS (PERÚ)"/>
    <s v="LOCAL"/>
    <x v="126"/>
    <x v="132"/>
    <s v="FALABELLA - BELLEZA"/>
    <s v="FALABELLA - FALABELLA"/>
    <s v=""/>
    <s v="PERÚ"/>
    <x v="10"/>
    <m/>
    <m/>
    <m/>
    <n v="1"/>
    <m/>
    <m/>
    <m/>
    <m/>
    <m/>
    <m/>
    <m/>
    <m/>
    <m/>
    <m/>
    <m/>
    <m/>
    <n v="1"/>
    <n v="3"/>
  </r>
  <r>
    <s v="16 PREMIO IDEAS (PERÚ)"/>
    <s v="LOCAL"/>
    <x v="126"/>
    <x v="132"/>
    <s v="PONLE CORAZON - EL CANCER ANTES DEL CANCER"/>
    <s v="PONLE CORAZÓN - FUNDACIÓN PERUANA DE CANCER"/>
    <s v=""/>
    <s v="PERÚ"/>
    <x v="10"/>
    <m/>
    <m/>
    <n v="1"/>
    <m/>
    <m/>
    <m/>
    <m/>
    <m/>
    <m/>
    <m/>
    <m/>
    <m/>
    <m/>
    <m/>
    <m/>
    <m/>
    <n v="1"/>
    <n v="7"/>
  </r>
  <r>
    <s v="16 PREMIO IDEAS (PERÚ)"/>
    <s v="LOCAL"/>
    <x v="126"/>
    <x v="132"/>
    <s v="PONLE CORAZÓN - EL CÁNCER ANTES DEL CÁNCER"/>
    <s v="PONLE CORAZÓN - FUNDACIÓN PERUANA DE CÁNCER"/>
    <s v=""/>
    <s v="PERÚ"/>
    <x v="10"/>
    <m/>
    <n v="1"/>
    <n v="2"/>
    <m/>
    <m/>
    <m/>
    <m/>
    <m/>
    <m/>
    <m/>
    <m/>
    <m/>
    <m/>
    <m/>
    <m/>
    <m/>
    <n v="3"/>
    <n v="29"/>
  </r>
  <r>
    <s v="16 PREMIO IDEAS (PERÚ)"/>
    <s v="LOCAL"/>
    <x v="127"/>
    <x v="133"/>
    <s v="ADIDAS CAMISETA OK"/>
    <s v="ARTICULOS DEPORTIVOS - ADIDAS"/>
    <s v=""/>
    <s v="PERÚ"/>
    <x v="10"/>
    <m/>
    <m/>
    <m/>
    <n v="1"/>
    <m/>
    <m/>
    <m/>
    <m/>
    <m/>
    <m/>
    <m/>
    <m/>
    <m/>
    <m/>
    <m/>
    <m/>
    <n v="1"/>
    <n v="3"/>
  </r>
  <r>
    <s v="16 PREMIO IDEAS (PERÚ)"/>
    <s v="LOCAL"/>
    <x v="128"/>
    <x v="134"/>
    <s v="PLAZAVEA.QA"/>
    <s v="PLAZA VEA - SUPERMERCADOS PERUANOS"/>
    <s v=""/>
    <s v="PERÚ"/>
    <x v="10"/>
    <m/>
    <m/>
    <n v="2"/>
    <n v="3"/>
    <m/>
    <m/>
    <m/>
    <m/>
    <m/>
    <m/>
    <m/>
    <m/>
    <m/>
    <m/>
    <m/>
    <m/>
    <n v="5"/>
    <n v="23"/>
  </r>
  <r>
    <s v="16 PREMIO IDEAS (PERÚ)"/>
    <s v="LOCAL"/>
    <x v="129"/>
    <x v="135"/>
    <s v="KOTEX - LA MANCHA"/>
    <s v="KOTEX - KIMBERLY-CLARK"/>
    <s v=""/>
    <s v="PERÚ"/>
    <x v="10"/>
    <m/>
    <m/>
    <n v="2"/>
    <m/>
    <m/>
    <m/>
    <m/>
    <m/>
    <m/>
    <m/>
    <m/>
    <m/>
    <m/>
    <m/>
    <m/>
    <m/>
    <n v="2"/>
    <n v="14"/>
  </r>
  <r>
    <s v="16 PREMIO IDEAS (PERÚ)"/>
    <s v="LOCAL"/>
    <x v="129"/>
    <x v="135"/>
    <s v="KOTEX LA MANCHA"/>
    <s v="KOTEX - KIMBERLY-CLARK"/>
    <s v=""/>
    <s v="PERÚ"/>
    <x v="10"/>
    <m/>
    <n v="2"/>
    <m/>
    <m/>
    <m/>
    <m/>
    <m/>
    <m/>
    <m/>
    <m/>
    <m/>
    <m/>
    <m/>
    <m/>
    <m/>
    <m/>
    <n v="2"/>
    <n v="30"/>
  </r>
  <r>
    <s v="16 PREMIO IDEAS (PERÚ)"/>
    <s v="LOCAL"/>
    <x v="22"/>
    <x v="136"/>
    <s v="AREQUIPEÑA - TEJAS"/>
    <s v="CERVEZA AREQUIPEÑA - AB INBEV PERÚ"/>
    <s v=""/>
    <s v="PERÚ"/>
    <x v="10"/>
    <m/>
    <n v="5"/>
    <m/>
    <m/>
    <m/>
    <m/>
    <m/>
    <m/>
    <m/>
    <m/>
    <m/>
    <m/>
    <m/>
    <m/>
    <m/>
    <m/>
    <n v="5"/>
    <n v="75"/>
  </r>
  <r>
    <s v="16 PREMIO IDEAS (PERÚ)"/>
    <s v="LOCAL"/>
    <x v="22"/>
    <x v="136"/>
    <s v="CRISTAL NFTS"/>
    <s v="CERVEZA CRISTAL - AB INBEV PERÚ"/>
    <s v=""/>
    <s v="PERÚ"/>
    <x v="10"/>
    <m/>
    <m/>
    <n v="1"/>
    <m/>
    <m/>
    <m/>
    <m/>
    <m/>
    <m/>
    <m/>
    <m/>
    <m/>
    <m/>
    <m/>
    <m/>
    <m/>
    <n v="1"/>
    <n v="7"/>
  </r>
  <r>
    <s v="16 PREMIO IDEAS (PERÚ)"/>
    <s v="LOCAL"/>
    <x v="22"/>
    <x v="136"/>
    <s v="LA RE-CONEXIÓN FRANCESA"/>
    <s v="CITROËN - DERCO"/>
    <s v=""/>
    <s v="PERÚ"/>
    <x v="10"/>
    <m/>
    <m/>
    <m/>
    <n v="1"/>
    <m/>
    <m/>
    <m/>
    <m/>
    <m/>
    <m/>
    <m/>
    <m/>
    <m/>
    <m/>
    <m/>
    <m/>
    <n v="1"/>
    <n v="3"/>
  </r>
  <r>
    <s v="16 PREMIO IDEAS (PERÚ)"/>
    <s v="LOCAL"/>
    <x v="22"/>
    <x v="136"/>
    <s v="PROTEGIENDO LOS SUEÑOS DE SOL"/>
    <s v="CEMENTO SOL - UNACEM"/>
    <s v=""/>
    <s v="PERÚ"/>
    <x v="10"/>
    <m/>
    <n v="1"/>
    <n v="2"/>
    <n v="2"/>
    <m/>
    <m/>
    <m/>
    <m/>
    <m/>
    <m/>
    <m/>
    <m/>
    <m/>
    <m/>
    <m/>
    <m/>
    <n v="5"/>
    <n v="35"/>
  </r>
  <r>
    <s v="16 PREMIO IDEAS (PERÚ)"/>
    <s v="LOCAL"/>
    <x v="22"/>
    <x v="136"/>
    <s v="THE PREVENTION FORMULA"/>
    <s v="OPAL - ALICORP"/>
    <s v=""/>
    <s v="PERÚ"/>
    <x v="10"/>
    <m/>
    <m/>
    <n v="3"/>
    <n v="1"/>
    <m/>
    <m/>
    <m/>
    <m/>
    <m/>
    <m/>
    <m/>
    <m/>
    <m/>
    <m/>
    <m/>
    <m/>
    <n v="4"/>
    <n v="24"/>
  </r>
  <r>
    <s v="18 TATAKUA (PARAGUAY)"/>
    <s v="LOCAL"/>
    <x v="130"/>
    <x v="137"/>
    <s v="EL FÚTBOL NO TIENE GÉNERO"/>
    <s v=""/>
    <s v=""/>
    <s v="PARAGUAY"/>
    <x v="13"/>
    <m/>
    <m/>
    <n v="1"/>
    <m/>
    <m/>
    <m/>
    <m/>
    <m/>
    <m/>
    <m/>
    <m/>
    <m/>
    <m/>
    <m/>
    <m/>
    <m/>
    <n v="1"/>
    <n v="7"/>
  </r>
  <r>
    <s v="18 TATAKUA (PARAGUAY)"/>
    <s v="LOCAL"/>
    <x v="131"/>
    <x v="138"/>
    <s v="TECLACUCHA"/>
    <s v=""/>
    <s v=""/>
    <s v="PARAGUAY"/>
    <x v="13"/>
    <m/>
    <n v="1"/>
    <m/>
    <n v="1"/>
    <m/>
    <m/>
    <m/>
    <m/>
    <m/>
    <m/>
    <m/>
    <m/>
    <m/>
    <m/>
    <m/>
    <m/>
    <n v="2"/>
    <n v="18"/>
  </r>
  <r>
    <s v="18 TATAKUA (PARAGUAY)"/>
    <s v="LOCAL"/>
    <x v="132"/>
    <x v="139"/>
    <s v="QUELINDOPROBLEMA"/>
    <s v=""/>
    <s v=""/>
    <s v="PARAGUAY"/>
    <x v="13"/>
    <m/>
    <m/>
    <m/>
    <n v="1"/>
    <m/>
    <m/>
    <m/>
    <m/>
    <m/>
    <m/>
    <m/>
    <m/>
    <m/>
    <m/>
    <m/>
    <m/>
    <n v="1"/>
    <n v="3"/>
  </r>
  <r>
    <s v="18 TATAKUA (PARAGUAY)"/>
    <s v="LOCAL"/>
    <x v="133"/>
    <x v="140"/>
    <s v="MUCI - MUSEO DE CIENCIAS"/>
    <s v=""/>
    <s v=""/>
    <s v="PARAGUAY"/>
    <x v="13"/>
    <m/>
    <m/>
    <m/>
    <n v="1"/>
    <m/>
    <m/>
    <m/>
    <m/>
    <m/>
    <m/>
    <m/>
    <m/>
    <m/>
    <m/>
    <m/>
    <m/>
    <n v="1"/>
    <n v="3"/>
  </r>
  <r>
    <s v="18 TATAKUA (PARAGUAY)"/>
    <s v="LOCAL"/>
    <x v="134"/>
    <x v="141"/>
    <s v="LA GUARIDA"/>
    <s v=""/>
    <s v=""/>
    <s v="PARAGUAY"/>
    <x v="13"/>
    <m/>
    <m/>
    <m/>
    <n v="1"/>
    <m/>
    <m/>
    <m/>
    <m/>
    <m/>
    <m/>
    <m/>
    <m/>
    <m/>
    <m/>
    <m/>
    <m/>
    <n v="1"/>
    <n v="3"/>
  </r>
  <r>
    <s v="18 TATAKUA (PARAGUAY)"/>
    <s v="LOCAL"/>
    <x v="134"/>
    <x v="141"/>
    <s v="LA GUARIDA CAMPAÑA"/>
    <s v=""/>
    <s v=""/>
    <s v="PARAGUAY"/>
    <x v="13"/>
    <m/>
    <m/>
    <m/>
    <n v="1"/>
    <m/>
    <m/>
    <m/>
    <m/>
    <m/>
    <m/>
    <m/>
    <m/>
    <m/>
    <m/>
    <m/>
    <m/>
    <n v="1"/>
    <n v="3"/>
  </r>
  <r>
    <s v="18 TATAKUA (PARAGUAY)"/>
    <s v="LOCAL"/>
    <x v="135"/>
    <x v="142"/>
    <s v="BILLETES PERDIDOS"/>
    <s v=""/>
    <s v=""/>
    <s v="PARAGUAY"/>
    <x v="13"/>
    <m/>
    <m/>
    <n v="1"/>
    <n v="1"/>
    <m/>
    <m/>
    <m/>
    <m/>
    <m/>
    <m/>
    <m/>
    <m/>
    <m/>
    <m/>
    <m/>
    <m/>
    <n v="2"/>
    <n v="10"/>
  </r>
  <r>
    <s v="18 TATAKUA (PARAGUAY)"/>
    <s v="LOCAL"/>
    <x v="135"/>
    <x v="142"/>
    <s v="BK DIA FELIZ"/>
    <s v=""/>
    <s v=""/>
    <s v="PARAGUAY"/>
    <x v="13"/>
    <m/>
    <n v="1"/>
    <m/>
    <n v="1"/>
    <m/>
    <m/>
    <m/>
    <m/>
    <m/>
    <m/>
    <m/>
    <m/>
    <m/>
    <m/>
    <m/>
    <m/>
    <n v="2"/>
    <n v="18"/>
  </r>
  <r>
    <s v="18 TATAKUA (PARAGUAY)"/>
    <s v="LOCAL"/>
    <x v="135"/>
    <x v="142"/>
    <s v="DELIVERY DE CONCIENCIA"/>
    <s v=""/>
    <s v=""/>
    <s v="PARAGUAY"/>
    <x v="13"/>
    <m/>
    <n v="1"/>
    <m/>
    <m/>
    <m/>
    <m/>
    <m/>
    <m/>
    <m/>
    <m/>
    <m/>
    <m/>
    <m/>
    <m/>
    <m/>
    <m/>
    <n v="1"/>
    <n v="15"/>
  </r>
  <r>
    <s v="18 TATAKUA (PARAGUAY)"/>
    <s v="LOCAL"/>
    <x v="135"/>
    <x v="142"/>
    <s v="DELIVERY DE CONCIENCIA "/>
    <s v=""/>
    <s v=""/>
    <s v="PARAGUAY"/>
    <x v="13"/>
    <m/>
    <m/>
    <m/>
    <n v="1"/>
    <m/>
    <m/>
    <m/>
    <m/>
    <m/>
    <m/>
    <m/>
    <m/>
    <m/>
    <m/>
    <m/>
    <m/>
    <n v="1"/>
    <n v="3"/>
  </r>
  <r>
    <s v="18 TATAKUA (PARAGUAY)"/>
    <s v="LOCAL"/>
    <x v="135"/>
    <x v="142"/>
    <s v="DIA DE LAS OTRAS HAMBURGUESAS"/>
    <s v=""/>
    <s v=""/>
    <s v="PARAGUAY"/>
    <x v="13"/>
    <m/>
    <m/>
    <n v="1"/>
    <m/>
    <m/>
    <m/>
    <m/>
    <m/>
    <m/>
    <m/>
    <m/>
    <m/>
    <m/>
    <m/>
    <m/>
    <m/>
    <n v="1"/>
    <n v="7"/>
  </r>
  <r>
    <s v="18 TATAKUA (PARAGUAY)"/>
    <s v="LOCAL"/>
    <x v="135"/>
    <x v="142"/>
    <s v="EL ORIGEN DE LA FORTUNA"/>
    <s v=""/>
    <s v=""/>
    <s v="PARAGUAY"/>
    <x v="13"/>
    <m/>
    <m/>
    <m/>
    <n v="1"/>
    <m/>
    <m/>
    <m/>
    <m/>
    <m/>
    <m/>
    <m/>
    <m/>
    <m/>
    <m/>
    <m/>
    <m/>
    <n v="1"/>
    <n v="3"/>
  </r>
  <r>
    <s v="18 TATAKUA (PARAGUAY)"/>
    <s v="LOCAL"/>
    <x v="135"/>
    <x v="142"/>
    <s v="EL SUEÑO DE TODOS"/>
    <s v=""/>
    <s v=""/>
    <s v="PARAGUAY"/>
    <x v="13"/>
    <m/>
    <m/>
    <m/>
    <n v="1"/>
    <m/>
    <m/>
    <m/>
    <m/>
    <m/>
    <m/>
    <m/>
    <m/>
    <m/>
    <m/>
    <m/>
    <m/>
    <n v="1"/>
    <n v="3"/>
  </r>
  <r>
    <s v="18 TATAKUA (PARAGUAY)"/>
    <s v="LOCAL"/>
    <x v="135"/>
    <x v="142"/>
    <s v="LA VERDADERA FUERZA"/>
    <s v=""/>
    <s v=""/>
    <s v="PARAGUAY"/>
    <x v="13"/>
    <m/>
    <m/>
    <n v="1"/>
    <m/>
    <m/>
    <m/>
    <m/>
    <m/>
    <m/>
    <m/>
    <m/>
    <m/>
    <m/>
    <m/>
    <m/>
    <m/>
    <n v="1"/>
    <n v="7"/>
  </r>
  <r>
    <s v="18 TATAKUA (PARAGUAY)"/>
    <s v="LOCAL"/>
    <x v="135"/>
    <x v="142"/>
    <s v="ODESUR - ASU 2022 - EL SUEÑO DE TODOS"/>
    <s v=""/>
    <s v=""/>
    <s v="PARAGUAY"/>
    <x v="13"/>
    <m/>
    <m/>
    <m/>
    <n v="1"/>
    <m/>
    <m/>
    <m/>
    <m/>
    <m/>
    <m/>
    <m/>
    <m/>
    <m/>
    <m/>
    <m/>
    <m/>
    <n v="1"/>
    <n v="3"/>
  </r>
  <r>
    <s v="18 TATAKUA (PARAGUAY)"/>
    <s v="LOCAL"/>
    <x v="135"/>
    <x v="142"/>
    <s v="UNIVERSO GRAFICO BERTONI GIN"/>
    <s v=""/>
    <s v=""/>
    <s v="PARAGUAY"/>
    <x v="13"/>
    <m/>
    <m/>
    <n v="1"/>
    <m/>
    <m/>
    <m/>
    <m/>
    <m/>
    <m/>
    <m/>
    <m/>
    <m/>
    <m/>
    <m/>
    <m/>
    <m/>
    <n v="1"/>
    <n v="7"/>
  </r>
  <r>
    <s v="18 TATAKUA (PARAGUAY)"/>
    <s v="LOCAL"/>
    <x v="135"/>
    <x v="142"/>
    <s v="UNIVERSO GRAFICO BERTONI GIN - CAMP"/>
    <s v=""/>
    <s v=""/>
    <s v="PARAGUAY"/>
    <x v="13"/>
    <m/>
    <m/>
    <m/>
    <n v="1"/>
    <m/>
    <m/>
    <m/>
    <m/>
    <m/>
    <m/>
    <m/>
    <m/>
    <m/>
    <m/>
    <m/>
    <m/>
    <n v="1"/>
    <n v="3"/>
  </r>
  <r>
    <s v="18 TATAKUA (PARAGUAY)"/>
    <s v="LOCAL"/>
    <x v="135"/>
    <x v="142"/>
    <s v="WILD BOTANICALS"/>
    <s v=""/>
    <s v=""/>
    <s v="PARAGUAY"/>
    <x v="13"/>
    <m/>
    <m/>
    <n v="1"/>
    <m/>
    <m/>
    <m/>
    <m/>
    <m/>
    <m/>
    <m/>
    <m/>
    <m/>
    <m/>
    <m/>
    <m/>
    <m/>
    <n v="1"/>
    <n v="7"/>
  </r>
  <r>
    <s v="18 TATAKUA (PARAGUAY)"/>
    <s v="LOCAL"/>
    <x v="5"/>
    <x v="143"/>
    <s v="THE PILSEN EXTRA MUSTACHE"/>
    <s v=""/>
    <s v=""/>
    <s v="PARAGUAY"/>
    <x v="13"/>
    <m/>
    <m/>
    <m/>
    <n v="1"/>
    <m/>
    <m/>
    <m/>
    <m/>
    <m/>
    <m/>
    <m/>
    <m/>
    <m/>
    <m/>
    <m/>
    <m/>
    <n v="1"/>
    <n v="3"/>
  </r>
  <r>
    <s v="18 TATAKUA (PARAGUAY)"/>
    <s v="LOCAL"/>
    <x v="136"/>
    <x v="144"/>
    <s v="DESTAPADORES DE GLORIA"/>
    <s v=""/>
    <s v=""/>
    <s v="PARAGUAY"/>
    <x v="13"/>
    <m/>
    <n v="1"/>
    <n v="1"/>
    <m/>
    <m/>
    <m/>
    <m/>
    <m/>
    <m/>
    <m/>
    <m/>
    <m/>
    <m/>
    <m/>
    <m/>
    <m/>
    <n v="2"/>
    <n v="22"/>
  </r>
  <r>
    <s v="18 TATAKUA (PARAGUAY)"/>
    <s v="LOCAL"/>
    <x v="136"/>
    <x v="144"/>
    <s v="PEDILE PERMISO A TU JEFE"/>
    <s v=""/>
    <s v=""/>
    <s v="PARAGUAY"/>
    <x v="13"/>
    <m/>
    <m/>
    <n v="1"/>
    <m/>
    <m/>
    <m/>
    <m/>
    <m/>
    <m/>
    <m/>
    <m/>
    <m/>
    <m/>
    <m/>
    <m/>
    <m/>
    <n v="1"/>
    <n v="7"/>
  </r>
  <r>
    <s v="18 TATAKUA (PARAGUAY)"/>
    <s v="LOCAL"/>
    <x v="136"/>
    <x v="144"/>
    <s v="PILSEN - CANCHITA 2020"/>
    <s v=""/>
    <s v=""/>
    <s v="PARAGUAY"/>
    <x v="13"/>
    <m/>
    <m/>
    <m/>
    <n v="1"/>
    <m/>
    <m/>
    <m/>
    <m/>
    <m/>
    <m/>
    <m/>
    <m/>
    <m/>
    <m/>
    <m/>
    <m/>
    <n v="1"/>
    <n v="3"/>
  </r>
  <r>
    <s v="18 TATAKUA (PARAGUAY)"/>
    <s v="LOCAL"/>
    <x v="136"/>
    <x v="144"/>
    <s v="WARNINGS EN GUARANÍ"/>
    <s v=""/>
    <s v=""/>
    <s v="PARAGUAY"/>
    <x v="13"/>
    <m/>
    <n v="1"/>
    <m/>
    <m/>
    <m/>
    <m/>
    <m/>
    <m/>
    <m/>
    <m/>
    <m/>
    <m/>
    <m/>
    <m/>
    <m/>
    <m/>
    <n v="1"/>
    <n v="15"/>
  </r>
  <r>
    <s v="18 TATAKUA (PARAGUAY)"/>
    <s v="LOCAL"/>
    <x v="137"/>
    <x v="145"/>
    <s v="ALTO SUEÑO"/>
    <s v=""/>
    <s v=""/>
    <s v="PARAGUAY"/>
    <x v="13"/>
    <m/>
    <m/>
    <m/>
    <n v="1"/>
    <m/>
    <m/>
    <m/>
    <m/>
    <m/>
    <m/>
    <m/>
    <m/>
    <m/>
    <m/>
    <m/>
    <m/>
    <n v="1"/>
    <n v="3"/>
  </r>
  <r>
    <s v="18 TATAKUA (PARAGUAY)"/>
    <s v="LOCAL"/>
    <x v="138"/>
    <x v="146"/>
    <s v="HELLMANN'S RESTO BAR"/>
    <s v=""/>
    <s v=""/>
    <s v="PARAGUAY"/>
    <x v="13"/>
    <m/>
    <m/>
    <m/>
    <n v="1"/>
    <m/>
    <m/>
    <m/>
    <m/>
    <m/>
    <m/>
    <m/>
    <m/>
    <m/>
    <m/>
    <m/>
    <m/>
    <n v="1"/>
    <n v="3"/>
  </r>
  <r>
    <s v="18 TATAKUA (PARAGUAY)"/>
    <s v="LOCAL"/>
    <x v="138"/>
    <x v="146"/>
    <s v="MILLER BANCOOLER"/>
    <s v=""/>
    <s v=""/>
    <s v="PARAGUAY"/>
    <x v="13"/>
    <m/>
    <n v="1"/>
    <m/>
    <n v="1"/>
    <m/>
    <m/>
    <m/>
    <m/>
    <m/>
    <m/>
    <m/>
    <m/>
    <m/>
    <m/>
    <m/>
    <m/>
    <n v="2"/>
    <n v="18"/>
  </r>
  <r>
    <s v="18 TATAKUA (PARAGUAY)"/>
    <s v="LOCAL"/>
    <x v="139"/>
    <x v="147"/>
    <s v="AUDIOS DE ACÁ - RAUDAL"/>
    <s v=""/>
    <s v=""/>
    <s v="PARAGUAY"/>
    <x v="13"/>
    <m/>
    <n v="1"/>
    <m/>
    <m/>
    <m/>
    <m/>
    <m/>
    <m/>
    <m/>
    <m/>
    <m/>
    <m/>
    <m/>
    <m/>
    <m/>
    <m/>
    <n v="1"/>
    <n v="15"/>
  </r>
  <r>
    <s v="18 TATAKUA (PARAGUAY)"/>
    <s v="LOCAL"/>
    <x v="139"/>
    <x v="147"/>
    <s v="AUDIOS DE ACÁ CAMPAÑA"/>
    <s v=""/>
    <s v=""/>
    <s v="PARAGUAY"/>
    <x v="13"/>
    <m/>
    <m/>
    <n v="1"/>
    <m/>
    <m/>
    <m/>
    <m/>
    <m/>
    <m/>
    <m/>
    <m/>
    <m/>
    <m/>
    <m/>
    <m/>
    <m/>
    <n v="1"/>
    <n v="7"/>
  </r>
  <r>
    <s v="18 TATAKUA (PARAGUAY)"/>
    <s v="LOCAL"/>
    <x v="140"/>
    <x v="148"/>
    <s v="BREAK UP"/>
    <s v=""/>
    <s v=""/>
    <s v="PARAGUAY"/>
    <x v="13"/>
    <m/>
    <m/>
    <m/>
    <n v="1"/>
    <m/>
    <m/>
    <m/>
    <m/>
    <m/>
    <m/>
    <m/>
    <m/>
    <m/>
    <m/>
    <m/>
    <m/>
    <n v="1"/>
    <n v="3"/>
  </r>
  <r>
    <s v="18 TATAKUA (PARAGUAY)"/>
    <s v="LOCAL"/>
    <x v="141"/>
    <x v="149"/>
    <s v="CHACATOURS"/>
    <s v=""/>
    <s v=""/>
    <s v="PARAGUAY"/>
    <x v="13"/>
    <m/>
    <n v="1"/>
    <m/>
    <m/>
    <m/>
    <m/>
    <m/>
    <m/>
    <m/>
    <m/>
    <m/>
    <m/>
    <m/>
    <m/>
    <m/>
    <m/>
    <n v="1"/>
    <n v="15"/>
  </r>
  <r>
    <s v="18 TATAKUA (PARAGUAY)"/>
    <s v="LOCAL"/>
    <x v="141"/>
    <x v="149"/>
    <s v="CHACATOURS "/>
    <s v=""/>
    <s v=""/>
    <s v="PARAGUAY"/>
    <x v="13"/>
    <m/>
    <n v="1"/>
    <m/>
    <m/>
    <m/>
    <m/>
    <m/>
    <m/>
    <m/>
    <m/>
    <m/>
    <m/>
    <m/>
    <m/>
    <m/>
    <m/>
    <n v="1"/>
    <n v="15"/>
  </r>
  <r>
    <s v="18 TATAKUA (PARAGUAY)"/>
    <s v="LOCAL"/>
    <x v="142"/>
    <x v="150"/>
    <s v="ARPA DE AGUA"/>
    <s v=""/>
    <s v=""/>
    <s v="PARAGUAY"/>
    <x v="13"/>
    <m/>
    <n v="2"/>
    <m/>
    <n v="1"/>
    <m/>
    <m/>
    <m/>
    <m/>
    <m/>
    <m/>
    <m/>
    <m/>
    <m/>
    <m/>
    <m/>
    <m/>
    <n v="3"/>
    <n v="33"/>
  </r>
  <r>
    <s v="18 TATAKUA (PARAGUAY)"/>
    <s v="LOCAL"/>
    <x v="142"/>
    <x v="150"/>
    <s v="ARPA DE AGUA - BTL"/>
    <s v=""/>
    <s v=""/>
    <s v="PARAGUAY"/>
    <x v="13"/>
    <m/>
    <m/>
    <n v="1"/>
    <m/>
    <m/>
    <m/>
    <m/>
    <m/>
    <m/>
    <m/>
    <m/>
    <m/>
    <m/>
    <m/>
    <m/>
    <m/>
    <n v="1"/>
    <n v="7"/>
  </r>
  <r>
    <s v="18 TATAKUA (PARAGUAY)"/>
    <s v="LOCAL"/>
    <x v="142"/>
    <x v="150"/>
    <s v="ASEPY REMANDO"/>
    <s v=""/>
    <s v=""/>
    <s v="PARAGUAY"/>
    <x v="13"/>
    <m/>
    <m/>
    <n v="1"/>
    <m/>
    <m/>
    <m/>
    <m/>
    <m/>
    <m/>
    <m/>
    <m/>
    <m/>
    <m/>
    <m/>
    <m/>
    <m/>
    <n v="1"/>
    <n v="7"/>
  </r>
  <r>
    <s v="18 TATAKUA (PARAGUAY)"/>
    <s v="LOCAL"/>
    <x v="142"/>
    <x v="150"/>
    <s v="CORONA VIAJÁ A TU INTERIOR"/>
    <s v=""/>
    <s v=""/>
    <s v="PARAGUAY"/>
    <x v="13"/>
    <m/>
    <m/>
    <m/>
    <n v="1"/>
    <m/>
    <m/>
    <m/>
    <m/>
    <m/>
    <m/>
    <m/>
    <m/>
    <m/>
    <m/>
    <m/>
    <m/>
    <n v="1"/>
    <n v="3"/>
  </r>
  <r>
    <s v="18 TATAKUA (PARAGUAY)"/>
    <s v="LOCAL"/>
    <x v="142"/>
    <x v="150"/>
    <s v="CORONA VIAJA A TU INTERIOR - AUDIOVISUAL"/>
    <s v=""/>
    <s v=""/>
    <s v="PARAGUAY"/>
    <x v="13"/>
    <m/>
    <m/>
    <n v="1"/>
    <m/>
    <m/>
    <m/>
    <m/>
    <m/>
    <m/>
    <m/>
    <m/>
    <m/>
    <m/>
    <m/>
    <m/>
    <m/>
    <n v="1"/>
    <n v="7"/>
  </r>
  <r>
    <s v="18 TATAKUA (PARAGUAY)"/>
    <s v="LOCAL"/>
    <x v="142"/>
    <x v="150"/>
    <s v="CUENTO DIGITAL 1 - FIJA"/>
    <s v=""/>
    <s v=""/>
    <s v="PARAGUAY"/>
    <x v="13"/>
    <m/>
    <m/>
    <m/>
    <n v="1"/>
    <m/>
    <m/>
    <m/>
    <m/>
    <m/>
    <m/>
    <m/>
    <m/>
    <m/>
    <m/>
    <m/>
    <m/>
    <n v="1"/>
    <n v="3"/>
  </r>
  <r>
    <s v="18 TATAKUA (PARAGUAY)"/>
    <s v="LOCAL"/>
    <x v="142"/>
    <x v="150"/>
    <s v="CUENTO DIGITAL ITAU"/>
    <s v=""/>
    <s v=""/>
    <s v="PARAGUAY"/>
    <x v="13"/>
    <m/>
    <m/>
    <n v="2"/>
    <m/>
    <m/>
    <m/>
    <m/>
    <m/>
    <m/>
    <m/>
    <m/>
    <m/>
    <m/>
    <m/>
    <m/>
    <m/>
    <n v="2"/>
    <n v="14"/>
  </r>
  <r>
    <s v="18 TATAKUA (PARAGUAY)"/>
    <s v="LOCAL"/>
    <x v="142"/>
    <x v="150"/>
    <s v="HYDRATE VP STICKERS"/>
    <s v=""/>
    <s v=""/>
    <s v="PARAGUAY"/>
    <x v="13"/>
    <m/>
    <n v="1"/>
    <m/>
    <m/>
    <m/>
    <m/>
    <m/>
    <m/>
    <m/>
    <m/>
    <m/>
    <m/>
    <m/>
    <m/>
    <m/>
    <m/>
    <n v="1"/>
    <n v="15"/>
  </r>
  <r>
    <s v="18 TATAKUA (PARAGUAY)"/>
    <s v="LOCAL"/>
    <x v="142"/>
    <x v="150"/>
    <s v="INDESTRUCTIBLES - SPOTS PARA TELEVISIÓN Y CINE"/>
    <s v=""/>
    <s v=""/>
    <s v="PARAGUAY"/>
    <x v="13"/>
    <m/>
    <m/>
    <n v="1"/>
    <m/>
    <m/>
    <m/>
    <m/>
    <m/>
    <m/>
    <m/>
    <m/>
    <m/>
    <m/>
    <m/>
    <m/>
    <m/>
    <n v="1"/>
    <n v="7"/>
  </r>
  <r>
    <s v="18 TATAKUA (PARAGUAY)"/>
    <s v="LOCAL"/>
    <x v="142"/>
    <x v="150"/>
    <s v="ITAU CUENTOS DIGITALES, ROA BASTOS"/>
    <s v=""/>
    <s v=""/>
    <s v="PARAGUAY"/>
    <x v="13"/>
    <m/>
    <m/>
    <n v="1"/>
    <m/>
    <m/>
    <m/>
    <m/>
    <m/>
    <m/>
    <m/>
    <m/>
    <m/>
    <m/>
    <m/>
    <m/>
    <m/>
    <n v="1"/>
    <n v="7"/>
  </r>
  <r>
    <s v="18 TATAKUA (PARAGUAY)"/>
    <s v="LOCAL"/>
    <x v="142"/>
    <x v="150"/>
    <s v="ITAÚ DIA DEL LIBRO"/>
    <s v=""/>
    <s v=""/>
    <s v="PARAGUAY"/>
    <x v="13"/>
    <m/>
    <m/>
    <m/>
    <n v="1"/>
    <m/>
    <m/>
    <m/>
    <m/>
    <m/>
    <m/>
    <m/>
    <m/>
    <m/>
    <m/>
    <m/>
    <m/>
    <n v="1"/>
    <n v="3"/>
  </r>
  <r>
    <s v="18 TATAKUA (PARAGUAY)"/>
    <s v="LOCAL"/>
    <x v="142"/>
    <x v="150"/>
    <s v="ITAU JUVENTUD"/>
    <s v=""/>
    <s v=""/>
    <s v="PARAGUAY"/>
    <x v="13"/>
    <m/>
    <n v="1"/>
    <m/>
    <m/>
    <m/>
    <m/>
    <m/>
    <m/>
    <m/>
    <m/>
    <m/>
    <m/>
    <m/>
    <m/>
    <m/>
    <m/>
    <n v="1"/>
    <n v="15"/>
  </r>
  <r>
    <s v="18 TATAKUA (PARAGUAY)"/>
    <s v="LOCAL"/>
    <x v="142"/>
    <x v="150"/>
    <s v="ITAÚ JUVENTUD"/>
    <s v=""/>
    <s v=""/>
    <s v="PARAGUAY"/>
    <x v="13"/>
    <m/>
    <m/>
    <m/>
    <n v="1"/>
    <m/>
    <m/>
    <m/>
    <m/>
    <m/>
    <m/>
    <m/>
    <m/>
    <m/>
    <m/>
    <m/>
    <m/>
    <n v="1"/>
    <n v="3"/>
  </r>
  <r>
    <s v="18 TATAKUA (PARAGUAY)"/>
    <s v="LOCAL"/>
    <x v="142"/>
    <x v="150"/>
    <s v="ITAU JUVENTUD / LA MUSICA"/>
    <s v=""/>
    <s v=""/>
    <s v="PARAGUAY"/>
    <x v="13"/>
    <m/>
    <m/>
    <n v="1"/>
    <m/>
    <m/>
    <m/>
    <m/>
    <m/>
    <m/>
    <m/>
    <m/>
    <m/>
    <m/>
    <m/>
    <m/>
    <m/>
    <n v="1"/>
    <n v="7"/>
  </r>
  <r>
    <s v="18 TATAKUA (PARAGUAY)"/>
    <s v="LOCAL"/>
    <x v="142"/>
    <x v="150"/>
    <s v="KYRIOS QR"/>
    <s v=""/>
    <s v=""/>
    <s v="PARAGUAY"/>
    <x v="13"/>
    <m/>
    <m/>
    <m/>
    <n v="2"/>
    <m/>
    <m/>
    <m/>
    <m/>
    <m/>
    <m/>
    <m/>
    <m/>
    <m/>
    <m/>
    <m/>
    <m/>
    <n v="2"/>
    <n v="6"/>
  </r>
  <r>
    <s v="18 TATAKUA (PARAGUAY)"/>
    <s v="LOCAL"/>
    <x v="142"/>
    <x v="150"/>
    <s v="LA ESTACIÓN APP - CAMP"/>
    <s v=""/>
    <s v=""/>
    <s v="PARAGUAY"/>
    <x v="13"/>
    <m/>
    <m/>
    <m/>
    <n v="1"/>
    <m/>
    <m/>
    <m/>
    <m/>
    <m/>
    <m/>
    <m/>
    <m/>
    <m/>
    <m/>
    <m/>
    <m/>
    <n v="1"/>
    <n v="3"/>
  </r>
  <r>
    <s v="18 TATAKUA (PARAGUAY)"/>
    <s v="LOCAL"/>
    <x v="142"/>
    <x v="150"/>
    <s v="LYNCH"/>
    <s v=""/>
    <s v=""/>
    <s v="PARAGUAY"/>
    <x v="13"/>
    <m/>
    <m/>
    <m/>
    <n v="1"/>
    <m/>
    <m/>
    <m/>
    <m/>
    <m/>
    <m/>
    <m/>
    <m/>
    <m/>
    <m/>
    <m/>
    <m/>
    <n v="1"/>
    <n v="3"/>
  </r>
  <r>
    <s v="18 TATAKUA (PARAGUAY)"/>
    <s v="LOCAL"/>
    <x v="142"/>
    <x v="150"/>
    <s v="LYNCH INTEGRADA"/>
    <s v=""/>
    <s v=""/>
    <s v="PARAGUAY"/>
    <x v="13"/>
    <m/>
    <n v="1"/>
    <m/>
    <m/>
    <m/>
    <m/>
    <m/>
    <m/>
    <m/>
    <m/>
    <m/>
    <m/>
    <m/>
    <m/>
    <m/>
    <m/>
    <n v="1"/>
    <n v="15"/>
  </r>
  <r>
    <s v="18 TATAKUA (PARAGUAY)"/>
    <s v="LOCAL"/>
    <x v="142"/>
    <x v="150"/>
    <s v="LYNCH MOTION - AUDIOVISUAL"/>
    <s v=""/>
    <s v=""/>
    <s v="PARAGUAY"/>
    <x v="13"/>
    <m/>
    <m/>
    <n v="1"/>
    <m/>
    <m/>
    <m/>
    <m/>
    <m/>
    <m/>
    <m/>
    <m/>
    <m/>
    <m/>
    <m/>
    <m/>
    <m/>
    <n v="1"/>
    <n v="7"/>
  </r>
  <r>
    <s v="18 TATAKUA (PARAGUAY)"/>
    <s v="LOCAL"/>
    <x v="142"/>
    <x v="150"/>
    <s v="LYNCH SECRET BOOK"/>
    <s v=""/>
    <s v=""/>
    <s v="PARAGUAY"/>
    <x v="13"/>
    <m/>
    <m/>
    <n v="1"/>
    <m/>
    <m/>
    <m/>
    <m/>
    <m/>
    <m/>
    <m/>
    <m/>
    <m/>
    <m/>
    <m/>
    <m/>
    <m/>
    <n v="1"/>
    <n v="7"/>
  </r>
  <r>
    <s v="18 TATAKUA (PARAGUAY)"/>
    <s v="LOCAL"/>
    <x v="142"/>
    <x v="150"/>
    <s v="LYNCH THE SECRET OF GUARANI BOTANICAL - FIJA"/>
    <s v=""/>
    <s v=""/>
    <s v="PARAGUAY"/>
    <x v="13"/>
    <m/>
    <m/>
    <n v="1"/>
    <m/>
    <m/>
    <m/>
    <m/>
    <m/>
    <m/>
    <m/>
    <m/>
    <m/>
    <m/>
    <m/>
    <m/>
    <m/>
    <n v="1"/>
    <n v="7"/>
  </r>
  <r>
    <s v="18 TATAKUA (PARAGUAY)"/>
    <s v="LOCAL"/>
    <x v="142"/>
    <x v="150"/>
    <s v="MEME BRAILLE - BTL"/>
    <s v=""/>
    <s v=""/>
    <s v="PARAGUAY"/>
    <x v="13"/>
    <m/>
    <m/>
    <m/>
    <n v="1"/>
    <m/>
    <m/>
    <m/>
    <m/>
    <m/>
    <m/>
    <m/>
    <m/>
    <m/>
    <m/>
    <m/>
    <m/>
    <n v="1"/>
    <n v="3"/>
  </r>
  <r>
    <s v="18 TATAKUA (PARAGUAY)"/>
    <s v="LOCAL"/>
    <x v="142"/>
    <x v="150"/>
    <s v="MUSICA QUE SE VE"/>
    <s v=""/>
    <s v=""/>
    <s v="PARAGUAY"/>
    <x v="13"/>
    <m/>
    <m/>
    <m/>
    <n v="2"/>
    <m/>
    <m/>
    <m/>
    <m/>
    <m/>
    <m/>
    <m/>
    <m/>
    <m/>
    <m/>
    <m/>
    <m/>
    <n v="2"/>
    <n v="6"/>
  </r>
  <r>
    <s v="18 TATAKUA (PARAGUAY)"/>
    <s v="LOCAL"/>
    <x v="142"/>
    <x v="150"/>
    <s v="NO FUMIGUEN LA EDUCACIÓN - FIJA"/>
    <s v=""/>
    <s v=""/>
    <s v="PARAGUAY"/>
    <x v="13"/>
    <m/>
    <m/>
    <m/>
    <n v="1"/>
    <m/>
    <m/>
    <m/>
    <m/>
    <m/>
    <m/>
    <m/>
    <m/>
    <m/>
    <m/>
    <m/>
    <m/>
    <n v="1"/>
    <n v="3"/>
  </r>
  <r>
    <s v="18 TATAKUA (PARAGUAY)"/>
    <s v="LOCAL"/>
    <x v="142"/>
    <x v="150"/>
    <s v="PILSEN BILLBOARDS EN GUARANI"/>
    <s v=""/>
    <s v=""/>
    <s v="PARAGUAY"/>
    <x v="13"/>
    <m/>
    <n v="1"/>
    <m/>
    <n v="1"/>
    <m/>
    <m/>
    <m/>
    <m/>
    <m/>
    <m/>
    <m/>
    <m/>
    <m/>
    <m/>
    <m/>
    <m/>
    <n v="2"/>
    <n v="18"/>
  </r>
  <r>
    <s v="18 TATAKUA (PARAGUAY)"/>
    <s v="LOCAL"/>
    <x v="142"/>
    <x v="150"/>
    <s v="PILSEN BILLBOARDS EN GUARANÍ"/>
    <s v=""/>
    <s v=""/>
    <s v="PARAGUAY"/>
    <x v="13"/>
    <m/>
    <m/>
    <m/>
    <n v="1"/>
    <m/>
    <m/>
    <m/>
    <m/>
    <m/>
    <m/>
    <m/>
    <m/>
    <m/>
    <m/>
    <m/>
    <m/>
    <n v="1"/>
    <n v="3"/>
  </r>
  <r>
    <s v="18 TATAKUA (PARAGUAY)"/>
    <s v="LOCAL"/>
    <x v="142"/>
    <x v="150"/>
    <s v="WARANI"/>
    <s v=""/>
    <s v=""/>
    <s v="PARAGUAY"/>
    <x v="13"/>
    <m/>
    <n v="1"/>
    <m/>
    <m/>
    <m/>
    <m/>
    <m/>
    <m/>
    <m/>
    <m/>
    <m/>
    <m/>
    <m/>
    <m/>
    <m/>
    <m/>
    <n v="1"/>
    <n v="15"/>
  </r>
  <r>
    <s v="18 TATAKUA (PARAGUAY)"/>
    <s v="LOCAL"/>
    <x v="142"/>
    <x v="150"/>
    <s v="WARANI - REDES SOCIALES"/>
    <s v=""/>
    <s v=""/>
    <s v="PARAGUAY"/>
    <x v="13"/>
    <m/>
    <m/>
    <n v="1"/>
    <m/>
    <m/>
    <m/>
    <m/>
    <m/>
    <m/>
    <m/>
    <m/>
    <m/>
    <m/>
    <m/>
    <m/>
    <m/>
    <n v="1"/>
    <n v="7"/>
  </r>
  <r>
    <s v="18 TATAKUA (PARAGUAY)"/>
    <s v="LOCAL"/>
    <x v="143"/>
    <x v="151"/>
    <s v="DELLAPOLETTI"/>
    <s v=""/>
    <s v=""/>
    <s v="PARAGUAY"/>
    <x v="13"/>
    <m/>
    <m/>
    <m/>
    <n v="1"/>
    <m/>
    <m/>
    <m/>
    <m/>
    <m/>
    <m/>
    <m/>
    <m/>
    <m/>
    <m/>
    <m/>
    <m/>
    <n v="1"/>
    <n v="3"/>
  </r>
  <r>
    <s v="18 TATAKUA (PARAGUAY)"/>
    <s v="LOCAL"/>
    <x v="144"/>
    <x v="152"/>
    <s v="DELMER PARAGUAYO"/>
    <s v=""/>
    <s v=""/>
    <s v="PARAGUAY"/>
    <x v="13"/>
    <m/>
    <m/>
    <m/>
    <n v="1"/>
    <m/>
    <m/>
    <m/>
    <m/>
    <m/>
    <m/>
    <m/>
    <m/>
    <m/>
    <m/>
    <m/>
    <m/>
    <n v="1"/>
    <n v="3"/>
  </r>
  <r>
    <s v="18 TATAKUA (PARAGUAY)"/>
    <s v="LOCAL"/>
    <x v="145"/>
    <x v="153"/>
    <s v="ENCENDÉ STUDIO"/>
    <s v=""/>
    <s v=""/>
    <s v="PARAGUAY"/>
    <x v="13"/>
    <m/>
    <n v="1"/>
    <n v="3"/>
    <m/>
    <m/>
    <m/>
    <m/>
    <m/>
    <m/>
    <m/>
    <m/>
    <m/>
    <m/>
    <m/>
    <m/>
    <m/>
    <n v="4"/>
    <n v="36"/>
  </r>
  <r>
    <s v="18 TATAKUA (PARAGUAY)"/>
    <s v="LOCAL"/>
    <x v="145"/>
    <x v="153"/>
    <s v="MIMO - DESBORDADOS"/>
    <s v=""/>
    <s v=""/>
    <s v="PARAGUAY"/>
    <x v="13"/>
    <m/>
    <m/>
    <n v="2"/>
    <n v="2"/>
    <m/>
    <m/>
    <m/>
    <m/>
    <m/>
    <m/>
    <m/>
    <m/>
    <m/>
    <m/>
    <m/>
    <m/>
    <n v="4"/>
    <n v="20"/>
  </r>
  <r>
    <s v="18 TATAKUA (PARAGUAY)"/>
    <s v="LOCAL"/>
    <x v="145"/>
    <x v="153"/>
    <s v="SBARRO - FIN DE MES DE TERROR"/>
    <s v=""/>
    <s v=""/>
    <s v="PARAGUAY"/>
    <x v="13"/>
    <m/>
    <n v="1"/>
    <m/>
    <m/>
    <m/>
    <m/>
    <m/>
    <m/>
    <m/>
    <m/>
    <m/>
    <m/>
    <m/>
    <m/>
    <m/>
    <m/>
    <n v="1"/>
    <n v="15"/>
  </r>
  <r>
    <s v="18 TATAKUA (PARAGUAY)"/>
    <s v="LOCAL"/>
    <x v="146"/>
    <x v="154"/>
    <s v="BAÑANATE CON CARRULIM"/>
    <s v=""/>
    <s v=""/>
    <s v="PARAGUAY"/>
    <x v="13"/>
    <m/>
    <m/>
    <m/>
    <n v="1"/>
    <m/>
    <m/>
    <m/>
    <m/>
    <m/>
    <m/>
    <m/>
    <m/>
    <m/>
    <m/>
    <m/>
    <m/>
    <n v="1"/>
    <n v="3"/>
  </r>
  <r>
    <s v="18 TATAKUA (PARAGUAY)"/>
    <s v="LOCAL"/>
    <x v="146"/>
    <x v="154"/>
    <s v="BAÑATE EN CARRULIM"/>
    <s v=""/>
    <s v=""/>
    <s v="PARAGUAY"/>
    <x v="13"/>
    <m/>
    <m/>
    <m/>
    <n v="1"/>
    <m/>
    <m/>
    <m/>
    <m/>
    <m/>
    <m/>
    <m/>
    <m/>
    <m/>
    <m/>
    <m/>
    <m/>
    <n v="1"/>
    <n v="3"/>
  </r>
  <r>
    <s v="18 TATAKUA (PARAGUAY)"/>
    <s v="LOCAL"/>
    <x v="146"/>
    <x v="154"/>
    <s v="HORÓSCOPO CARRULIM"/>
    <s v=""/>
    <s v=""/>
    <s v="PARAGUAY"/>
    <x v="13"/>
    <m/>
    <m/>
    <n v="2"/>
    <n v="2"/>
    <m/>
    <m/>
    <m/>
    <m/>
    <m/>
    <m/>
    <m/>
    <m/>
    <m/>
    <m/>
    <m/>
    <m/>
    <n v="4"/>
    <n v="20"/>
  </r>
  <r>
    <s v="18 TATAKUA (PARAGUAY)"/>
    <s v="LOCAL"/>
    <x v="146"/>
    <x v="154"/>
    <s v="HORÓSCOPO CARRULIM - DIRECCIÓN DE ARTE GRÁFICA -CAMP"/>
    <s v=""/>
    <s v=""/>
    <s v="PARAGUAY"/>
    <x v="13"/>
    <m/>
    <m/>
    <m/>
    <n v="1"/>
    <m/>
    <m/>
    <m/>
    <m/>
    <m/>
    <m/>
    <m/>
    <m/>
    <m/>
    <m/>
    <m/>
    <m/>
    <n v="1"/>
    <n v="3"/>
  </r>
  <r>
    <s v="18 TATAKUA (PARAGUAY)"/>
    <s v="LOCAL"/>
    <x v="146"/>
    <x v="154"/>
    <s v="HORÓSCOPO CARULLIM"/>
    <s v=""/>
    <s v=""/>
    <s v="PARAGUAY"/>
    <x v="13"/>
    <m/>
    <m/>
    <m/>
    <n v="1"/>
    <m/>
    <m/>
    <m/>
    <m/>
    <m/>
    <m/>
    <m/>
    <m/>
    <m/>
    <m/>
    <m/>
    <m/>
    <n v="1"/>
    <n v="3"/>
  </r>
  <r>
    <s v="18 TATAKUA (PARAGUAY)"/>
    <s v="LOCAL"/>
    <x v="146"/>
    <x v="154"/>
    <s v="SAMSUNG EPIC VIDEOS"/>
    <s v=""/>
    <s v=""/>
    <s v="PARAGUAY"/>
    <x v="13"/>
    <m/>
    <n v="2"/>
    <n v="3"/>
    <m/>
    <m/>
    <m/>
    <m/>
    <m/>
    <m/>
    <m/>
    <m/>
    <m/>
    <m/>
    <m/>
    <m/>
    <m/>
    <n v="5"/>
    <n v="51"/>
  </r>
  <r>
    <s v="18 TATAKUA (PARAGUAY)"/>
    <s v="LOCAL"/>
    <x v="146"/>
    <x v="154"/>
    <s v="SAMSUNG EPIC VIDEOS - DIRECCIÓN DE ARTE AUDIOVISUAL"/>
    <s v=""/>
    <s v=""/>
    <s v="PARAGUAY"/>
    <x v="13"/>
    <m/>
    <m/>
    <n v="1"/>
    <m/>
    <m/>
    <m/>
    <m/>
    <m/>
    <m/>
    <m/>
    <m/>
    <m/>
    <m/>
    <m/>
    <m/>
    <m/>
    <n v="1"/>
    <n v="7"/>
  </r>
  <r>
    <s v="18 TATAKUA (PARAGUAY)"/>
    <s v="LOCAL"/>
    <x v="147"/>
    <x v="155"/>
    <s v="LOS INCENDIOS HOY"/>
    <s v=""/>
    <s v=""/>
    <s v="PARAGUAY"/>
    <x v="13"/>
    <m/>
    <m/>
    <n v="1"/>
    <m/>
    <m/>
    <m/>
    <m/>
    <m/>
    <m/>
    <m/>
    <m/>
    <m/>
    <m/>
    <m/>
    <m/>
    <m/>
    <n v="1"/>
    <n v="7"/>
  </r>
  <r>
    <s v="18 TATAKUA (PARAGUAY)"/>
    <s v="LOCAL"/>
    <x v="147"/>
    <x v="155"/>
    <s v="STRIB"/>
    <s v=""/>
    <s v=""/>
    <s v="PARAGUAY"/>
    <x v="13"/>
    <m/>
    <m/>
    <n v="1"/>
    <n v="1"/>
    <m/>
    <m/>
    <m/>
    <m/>
    <m/>
    <m/>
    <m/>
    <m/>
    <m/>
    <m/>
    <m/>
    <m/>
    <n v="2"/>
    <n v="10"/>
  </r>
  <r>
    <s v="2 CDC (ESPAÑA)"/>
    <s v="LOCAL"/>
    <x v="148"/>
    <x v="156"/>
    <s v="BESOS"/>
    <s v="TELEFÓNICA"/>
    <s v=""/>
    <s v="ESPAÑA"/>
    <x v="1"/>
    <m/>
    <m/>
    <m/>
    <n v="1"/>
    <m/>
    <m/>
    <m/>
    <m/>
    <m/>
    <m/>
    <m/>
    <m/>
    <m/>
    <m/>
    <m/>
    <m/>
    <n v="1"/>
    <n v="3"/>
  </r>
  <r>
    <s v="2 CDC (ESPAÑA)"/>
    <s v="LOCAL"/>
    <x v="148"/>
    <x v="156"/>
    <s v="R DE ROSALÍA"/>
    <s v="CUPRA"/>
    <s v=""/>
    <s v="ESPAÑA"/>
    <x v="1"/>
    <m/>
    <n v="1"/>
    <m/>
    <n v="2"/>
    <m/>
    <m/>
    <m/>
    <m/>
    <m/>
    <m/>
    <m/>
    <m/>
    <m/>
    <m/>
    <m/>
    <m/>
    <n v="3"/>
    <n v="21"/>
  </r>
  <r>
    <s v="2 CDC (ESPAÑA)"/>
    <s v="LOCAL"/>
    <x v="149"/>
    <x v="157"/>
    <s v="CIBERSENCILLO"/>
    <s v="BBVA"/>
    <s v=""/>
    <s v="ESPAÑA"/>
    <x v="1"/>
    <m/>
    <m/>
    <m/>
    <n v="1"/>
    <m/>
    <m/>
    <m/>
    <m/>
    <m/>
    <m/>
    <m/>
    <m/>
    <m/>
    <m/>
    <m/>
    <m/>
    <n v="1"/>
    <n v="3"/>
  </r>
  <r>
    <s v="2 CDC (ESPAÑA)"/>
    <s v="LOCAL"/>
    <x v="149"/>
    <x v="157"/>
    <s v="CONVIVIR CON LA CULPA"/>
    <s v="DGT"/>
    <s v=""/>
    <s v="ESPAÑA"/>
    <x v="1"/>
    <m/>
    <m/>
    <m/>
    <n v="1"/>
    <m/>
    <m/>
    <m/>
    <m/>
    <m/>
    <m/>
    <m/>
    <m/>
    <m/>
    <m/>
    <m/>
    <m/>
    <n v="1"/>
    <n v="3"/>
  </r>
  <r>
    <s v="2 CDC (ESPAÑA)"/>
    <s v="LOCAL"/>
    <x v="149"/>
    <x v="157"/>
    <s v="MENTIRAS"/>
    <s v="DGT"/>
    <s v=""/>
    <s v="ESPAÑA"/>
    <x v="1"/>
    <m/>
    <m/>
    <m/>
    <n v="1"/>
    <m/>
    <m/>
    <m/>
    <m/>
    <m/>
    <m/>
    <m/>
    <m/>
    <m/>
    <m/>
    <m/>
    <m/>
    <n v="1"/>
    <n v="3"/>
  </r>
  <r>
    <s v="2 CDC (ESPAÑA)"/>
    <s v="LOCAL"/>
    <x v="150"/>
    <x v="158"/>
    <s v="MOM CHECK"/>
    <s v="BROTHER ESCUELA DE CREATIVOS"/>
    <s v=""/>
    <s v="ESPAÑA"/>
    <x v="1"/>
    <m/>
    <m/>
    <m/>
    <n v="1"/>
    <m/>
    <m/>
    <m/>
    <m/>
    <m/>
    <m/>
    <m/>
    <m/>
    <m/>
    <m/>
    <m/>
    <m/>
    <n v="1"/>
    <n v="3"/>
  </r>
  <r>
    <s v="2 CDC (ESPAÑA)"/>
    <s v="LOCAL"/>
    <x v="151"/>
    <x v="159"/>
    <s v="MALOS ACTORES PERO BUENA BURGER"/>
    <s v="BROTHER ESCUELA DE CREATIVOS"/>
    <s v=""/>
    <s v="ESPAÑA"/>
    <x v="1"/>
    <m/>
    <m/>
    <n v="1"/>
    <m/>
    <m/>
    <m/>
    <m/>
    <m/>
    <m/>
    <m/>
    <m/>
    <m/>
    <m/>
    <m/>
    <m/>
    <m/>
    <n v="1"/>
    <n v="7"/>
  </r>
  <r>
    <s v="2 CDC (ESPAÑA)"/>
    <s v="LOCAL"/>
    <x v="152"/>
    <x v="160"/>
    <s v="ARCHERY"/>
    <s v="COMITÉ OLÍMPICO INTERNACIONAL"/>
    <s v=""/>
    <s v="ESPAÑA"/>
    <x v="1"/>
    <m/>
    <n v="1"/>
    <m/>
    <m/>
    <m/>
    <m/>
    <m/>
    <m/>
    <m/>
    <m/>
    <m/>
    <m/>
    <m/>
    <m/>
    <m/>
    <m/>
    <n v="1"/>
    <n v="15"/>
  </r>
  <r>
    <s v="2 CDC (ESPAÑA)"/>
    <s v="LOCAL"/>
    <x v="152"/>
    <x v="160"/>
    <s v="POLE VAULTER"/>
    <s v="COMITÉ OLÍMPICO INTERNACIONAL"/>
    <s v=""/>
    <s v="ESPAÑA"/>
    <x v="1"/>
    <m/>
    <n v="1"/>
    <m/>
    <m/>
    <m/>
    <m/>
    <m/>
    <m/>
    <m/>
    <m/>
    <m/>
    <m/>
    <m/>
    <m/>
    <m/>
    <m/>
    <n v="1"/>
    <n v="15"/>
  </r>
  <r>
    <s v="2 CDC (ESPAÑA)"/>
    <s v="LOCAL"/>
    <x v="152"/>
    <x v="160"/>
    <s v="POOL"/>
    <s v="COMITÉ OLÍMPICO INTERNACIONAL"/>
    <s v=""/>
    <s v="ESPAÑA"/>
    <x v="1"/>
    <m/>
    <n v="1"/>
    <m/>
    <m/>
    <m/>
    <m/>
    <m/>
    <m/>
    <m/>
    <m/>
    <m/>
    <m/>
    <m/>
    <m/>
    <m/>
    <m/>
    <n v="1"/>
    <n v="15"/>
  </r>
  <r>
    <s v="2 CDC (ESPAÑA)"/>
    <s v="LOCAL"/>
    <x v="153"/>
    <x v="161"/>
    <s v="THE TRASHY AGREEMENT"/>
    <s v="BROTHER ESCUELA DE CREATIVOS"/>
    <s v=""/>
    <s v="ESPAÑA"/>
    <x v="1"/>
    <m/>
    <n v="1"/>
    <m/>
    <m/>
    <m/>
    <m/>
    <m/>
    <m/>
    <m/>
    <m/>
    <m/>
    <m/>
    <m/>
    <m/>
    <m/>
    <m/>
    <n v="1"/>
    <n v="15"/>
  </r>
  <r>
    <s v="2 CDC (ESPAÑA)"/>
    <s v="LOCAL"/>
    <x v="154"/>
    <x v="162"/>
    <s v="UNFEAR"/>
    <s v="SAMSUNG"/>
    <s v=""/>
    <s v="ESPAÑA"/>
    <x v="1"/>
    <m/>
    <m/>
    <n v="1"/>
    <m/>
    <m/>
    <m/>
    <m/>
    <m/>
    <m/>
    <m/>
    <m/>
    <m/>
    <m/>
    <m/>
    <m/>
    <m/>
    <n v="1"/>
    <n v="7"/>
  </r>
  <r>
    <s v="2 CDC (ESPAÑA)"/>
    <s v="LOCAL"/>
    <x v="155"/>
    <x v="163"/>
    <s v="AJEDREZ. PAREJA"/>
    <s v="FESTIVAL DE CINE FANTÁSTICO DE SITGES"/>
    <s v=""/>
    <s v="ESPAÑA"/>
    <x v="1"/>
    <m/>
    <m/>
    <m/>
    <n v="1"/>
    <m/>
    <m/>
    <m/>
    <m/>
    <m/>
    <m/>
    <m/>
    <m/>
    <m/>
    <m/>
    <m/>
    <m/>
    <n v="1"/>
    <n v="3"/>
  </r>
  <r>
    <s v="2 CDC (ESPAÑA)"/>
    <s v="LOCAL"/>
    <x v="156"/>
    <x v="164"/>
    <s v="FECHA DE EXTINCIÓN"/>
    <s v="ALDI"/>
    <s v=""/>
    <s v="ESPAÑA"/>
    <x v="1"/>
    <m/>
    <m/>
    <m/>
    <n v="1"/>
    <m/>
    <m/>
    <m/>
    <m/>
    <m/>
    <m/>
    <m/>
    <m/>
    <m/>
    <m/>
    <m/>
    <m/>
    <n v="1"/>
    <n v="3"/>
  </r>
  <r>
    <s v="2 CDC (ESPAÑA)"/>
    <s v="LOCAL"/>
    <x v="157"/>
    <x v="165"/>
    <s v="INSPIRA CON TU EJEMPLO"/>
    <s v="LALIGA VS"/>
    <s v=""/>
    <s v="ESPAÑA"/>
    <x v="1"/>
    <m/>
    <m/>
    <m/>
    <n v="1"/>
    <m/>
    <m/>
    <m/>
    <m/>
    <m/>
    <m/>
    <m/>
    <m/>
    <m/>
    <m/>
    <m/>
    <m/>
    <n v="1"/>
    <n v="3"/>
  </r>
  <r>
    <s v="2 CDC (ESPAÑA)"/>
    <s v="LOCAL"/>
    <x v="157"/>
    <x v="165"/>
    <s v="MI GRAN NOCHE"/>
    <s v="J&amp;B"/>
    <s v=""/>
    <s v="ESPAÑA"/>
    <x v="1"/>
    <m/>
    <m/>
    <n v="1"/>
    <n v="1"/>
    <m/>
    <m/>
    <m/>
    <m/>
    <m/>
    <m/>
    <m/>
    <m/>
    <m/>
    <m/>
    <m/>
    <m/>
    <n v="2"/>
    <n v="10"/>
  </r>
  <r>
    <s v="2 CDC (ESPAÑA)"/>
    <s v="LOCAL"/>
    <x v="158"/>
    <x v="166"/>
    <s v="399 AÑOS DESPUÉS"/>
    <s v="UNIVERSIDAD DE ALCALÁ"/>
    <s v=""/>
    <s v="ESPAÑA"/>
    <x v="1"/>
    <m/>
    <m/>
    <m/>
    <n v="1"/>
    <m/>
    <m/>
    <m/>
    <m/>
    <m/>
    <m/>
    <m/>
    <m/>
    <m/>
    <m/>
    <m/>
    <m/>
    <n v="1"/>
    <n v="3"/>
  </r>
  <r>
    <s v="2 CDC (ESPAÑA)"/>
    <s v="LOCAL"/>
    <x v="159"/>
    <x v="167"/>
    <s v="ENTRE ESTRECHO Y ALVARADO"/>
    <s v="SONY MUSIC ENTERTAINMENT ESPAÑA"/>
    <s v=""/>
    <s v="ESPAÑA"/>
    <x v="1"/>
    <m/>
    <m/>
    <m/>
    <n v="1"/>
    <m/>
    <m/>
    <m/>
    <m/>
    <m/>
    <m/>
    <m/>
    <m/>
    <m/>
    <m/>
    <m/>
    <m/>
    <n v="1"/>
    <n v="3"/>
  </r>
  <r>
    <s v="2 CDC (ESPAÑA)"/>
    <s v="LOCAL"/>
    <x v="160"/>
    <x v="168"/>
    <s v="CONSISTENCIA DE MARCA TBC"/>
    <s v="JUMPERS"/>
    <s v=""/>
    <s v="ESPAÑA"/>
    <x v="1"/>
    <m/>
    <m/>
    <m/>
    <n v="1"/>
    <m/>
    <m/>
    <m/>
    <m/>
    <m/>
    <m/>
    <m/>
    <m/>
    <m/>
    <m/>
    <m/>
    <m/>
    <n v="1"/>
    <n v="3"/>
  </r>
  <r>
    <s v="2 CDC (ESPAÑA)"/>
    <s v="LOCAL"/>
    <x v="161"/>
    <x v="169"/>
    <s v="NEONES SINCEROS"/>
    <s v="MÉDICOS DEL MUNDO"/>
    <s v=""/>
    <s v="ESPAÑA"/>
    <x v="1"/>
    <m/>
    <m/>
    <m/>
    <n v="3"/>
    <m/>
    <m/>
    <m/>
    <m/>
    <m/>
    <m/>
    <m/>
    <m/>
    <m/>
    <m/>
    <m/>
    <m/>
    <n v="3"/>
    <n v="9"/>
  </r>
  <r>
    <s v="2 CDC (ESPAÑA)"/>
    <s v="LOCAL"/>
    <x v="161"/>
    <x v="169"/>
    <s v="YA NO ES PRIMAVERA"/>
    <s v="GREENPEACE"/>
    <s v=""/>
    <s v="ESPAÑA"/>
    <x v="1"/>
    <m/>
    <n v="1"/>
    <m/>
    <n v="1"/>
    <m/>
    <m/>
    <m/>
    <m/>
    <m/>
    <m/>
    <m/>
    <m/>
    <m/>
    <m/>
    <m/>
    <m/>
    <n v="2"/>
    <n v="18"/>
  </r>
  <r>
    <s v="2 CDC (ESPAÑA)"/>
    <s v="LOCAL"/>
    <x v="162"/>
    <x v="170"/>
    <s v="OLIVEIRA DOS CEN ANOS"/>
    <s v="REAL CLUB CELTA DE VIGO"/>
    <s v=""/>
    <s v="ESPAÑA"/>
    <x v="1"/>
    <m/>
    <n v="4"/>
    <n v="3"/>
    <n v="1"/>
    <m/>
    <m/>
    <m/>
    <m/>
    <m/>
    <m/>
    <m/>
    <m/>
    <m/>
    <m/>
    <m/>
    <m/>
    <n v="8"/>
    <n v="84"/>
  </r>
  <r>
    <s v="2 CDC (ESPAÑA)"/>
    <s v="LOCAL"/>
    <x v="163"/>
    <x v="171"/>
    <s v="MERMAID"/>
    <s v="CANESTEN"/>
    <s v=""/>
    <s v="ESPAÑA"/>
    <x v="1"/>
    <m/>
    <n v="1"/>
    <n v="1"/>
    <n v="1"/>
    <m/>
    <m/>
    <m/>
    <m/>
    <m/>
    <m/>
    <m/>
    <m/>
    <m/>
    <m/>
    <m/>
    <m/>
    <n v="3"/>
    <n v="25"/>
  </r>
  <r>
    <s v="2 CDC (ESPAÑA)"/>
    <s v="LOCAL"/>
    <x v="163"/>
    <x v="171"/>
    <s v="NOT AVAILABLE IN THE METAVERSE"/>
    <s v="MAGNUM"/>
    <s v=""/>
    <s v="ESPAÑA"/>
    <x v="1"/>
    <m/>
    <m/>
    <n v="1"/>
    <m/>
    <m/>
    <m/>
    <m/>
    <m/>
    <m/>
    <m/>
    <m/>
    <m/>
    <m/>
    <m/>
    <m/>
    <m/>
    <n v="1"/>
    <n v="7"/>
  </r>
  <r>
    <s v="2 CDC (ESPAÑA)"/>
    <s v="LOCAL"/>
    <x v="163"/>
    <x v="171"/>
    <s v="QUIEN NO LLORA NO MAMA"/>
    <s v="TETA&amp;TETA"/>
    <s v=""/>
    <s v="ESPAÑA"/>
    <x v="1"/>
    <m/>
    <m/>
    <m/>
    <n v="1"/>
    <m/>
    <m/>
    <m/>
    <m/>
    <m/>
    <m/>
    <m/>
    <m/>
    <m/>
    <m/>
    <m/>
    <m/>
    <n v="1"/>
    <n v="3"/>
  </r>
  <r>
    <s v="2 CDC (ESPAÑA)"/>
    <s v="LOCAL"/>
    <x v="163"/>
    <x v="171"/>
    <s v="REAL VIRTUAL BEAUTY"/>
    <s v="DOVE"/>
    <s v=""/>
    <s v="ESPAÑA"/>
    <x v="1"/>
    <m/>
    <m/>
    <m/>
    <n v="1"/>
    <m/>
    <m/>
    <m/>
    <m/>
    <m/>
    <m/>
    <m/>
    <m/>
    <m/>
    <m/>
    <m/>
    <m/>
    <n v="1"/>
    <n v="3"/>
  </r>
  <r>
    <s v="2 CDC (ESPAÑA)"/>
    <s v="LOCAL"/>
    <x v="163"/>
    <x v="171"/>
    <s v="WASH AWAY THE TABOO"/>
    <s v="PERSIL"/>
    <s v=""/>
    <s v="ESPAÑA"/>
    <x v="1"/>
    <m/>
    <m/>
    <m/>
    <n v="3"/>
    <m/>
    <m/>
    <m/>
    <m/>
    <m/>
    <m/>
    <m/>
    <m/>
    <m/>
    <m/>
    <m/>
    <m/>
    <n v="3"/>
    <n v="9"/>
  </r>
  <r>
    <s v="2 CDC (ESPAÑA)"/>
    <s v="LOCAL"/>
    <x v="13"/>
    <x v="172"/>
    <s v="24/7 EN ACCIÓN"/>
    <s v="MAPFRE"/>
    <s v=""/>
    <s v="ESPAÑA"/>
    <x v="1"/>
    <m/>
    <m/>
    <m/>
    <n v="1"/>
    <m/>
    <m/>
    <m/>
    <m/>
    <m/>
    <m/>
    <m/>
    <m/>
    <m/>
    <m/>
    <m/>
    <m/>
    <n v="1"/>
    <n v="3"/>
  </r>
  <r>
    <s v="2 CDC (ESPAÑA)"/>
    <s v="LOCAL"/>
    <x v="13"/>
    <x v="172"/>
    <s v="SABER VER LO QUE OTROS NO VEN I"/>
    <s v="BESTINVER"/>
    <s v=""/>
    <s v="ESPAÑA"/>
    <x v="1"/>
    <m/>
    <m/>
    <m/>
    <n v="1"/>
    <m/>
    <m/>
    <m/>
    <m/>
    <m/>
    <m/>
    <m/>
    <m/>
    <m/>
    <m/>
    <m/>
    <m/>
    <n v="1"/>
    <n v="3"/>
  </r>
  <r>
    <s v="2 CDC (ESPAÑA)"/>
    <s v="LOCAL"/>
    <x v="13"/>
    <x v="172"/>
    <s v="SABER VER LO QUE OTROS NO VEN II"/>
    <s v="BESTINVER"/>
    <s v=""/>
    <s v="ESPAÑA"/>
    <x v="1"/>
    <m/>
    <m/>
    <m/>
    <n v="1"/>
    <m/>
    <m/>
    <m/>
    <m/>
    <m/>
    <m/>
    <m/>
    <m/>
    <m/>
    <m/>
    <m/>
    <m/>
    <n v="1"/>
    <n v="3"/>
  </r>
  <r>
    <s v="2 CDC (ESPAÑA)"/>
    <s v="LOCAL"/>
    <x v="13"/>
    <x v="172"/>
    <s v="SABER VER LO QUE OTROS NO VEN III"/>
    <s v="BESTINVER"/>
    <s v=""/>
    <s v="ESPAÑA"/>
    <x v="1"/>
    <m/>
    <m/>
    <m/>
    <n v="1"/>
    <m/>
    <m/>
    <m/>
    <m/>
    <m/>
    <m/>
    <m/>
    <m/>
    <m/>
    <m/>
    <m/>
    <m/>
    <n v="1"/>
    <n v="3"/>
  </r>
  <r>
    <s v="2 CDC (ESPAÑA)"/>
    <s v="LOCAL"/>
    <x v="13"/>
    <x v="172"/>
    <s v="SABER VER LO QUE OTROS NO VEN IV"/>
    <s v="BESTINVER"/>
    <s v=""/>
    <s v="ESPAÑA"/>
    <x v="1"/>
    <m/>
    <m/>
    <m/>
    <n v="1"/>
    <m/>
    <m/>
    <m/>
    <m/>
    <m/>
    <m/>
    <m/>
    <m/>
    <m/>
    <m/>
    <m/>
    <m/>
    <n v="1"/>
    <n v="3"/>
  </r>
  <r>
    <s v="2 CDC (ESPAÑA)"/>
    <s v="LOCAL"/>
    <x v="164"/>
    <x v="173"/>
    <s v="VICTORIA 285"/>
    <s v="AXA"/>
    <s v=""/>
    <s v="ESPAÑA"/>
    <x v="1"/>
    <m/>
    <m/>
    <m/>
    <n v="1"/>
    <m/>
    <m/>
    <m/>
    <m/>
    <m/>
    <m/>
    <m/>
    <m/>
    <m/>
    <m/>
    <m/>
    <m/>
    <n v="1"/>
    <n v="3"/>
  </r>
  <r>
    <s v="2 CDC (ESPAÑA)"/>
    <s v="LOCAL"/>
    <x v="165"/>
    <x v="174"/>
    <s v="12 DE OCTUBRE"/>
    <s v="CORREOS"/>
    <s v=""/>
    <s v="ESPAÑA"/>
    <x v="1"/>
    <m/>
    <m/>
    <n v="1"/>
    <m/>
    <m/>
    <m/>
    <m/>
    <m/>
    <m/>
    <m/>
    <m/>
    <m/>
    <m/>
    <m/>
    <m/>
    <m/>
    <n v="1"/>
    <n v="7"/>
  </r>
  <r>
    <s v="2 CDC (ESPAÑA)"/>
    <s v="LOCAL"/>
    <x v="165"/>
    <x v="174"/>
    <s v="CR CR"/>
    <s v="FACUNDO"/>
    <s v=""/>
    <s v="ESPAÑA"/>
    <x v="1"/>
    <m/>
    <m/>
    <n v="1"/>
    <n v="1"/>
    <m/>
    <m/>
    <m/>
    <m/>
    <m/>
    <m/>
    <m/>
    <m/>
    <m/>
    <m/>
    <m/>
    <m/>
    <n v="2"/>
    <n v="10"/>
  </r>
  <r>
    <s v="2 CDC (ESPAÑA)"/>
    <s v="LOCAL"/>
    <x v="165"/>
    <x v="174"/>
    <s v="DÍA DE LA MADRE"/>
    <s v="CORREOS"/>
    <s v=""/>
    <s v="ESPAÑA"/>
    <x v="1"/>
    <m/>
    <m/>
    <m/>
    <n v="1"/>
    <m/>
    <m/>
    <m/>
    <m/>
    <m/>
    <m/>
    <m/>
    <m/>
    <m/>
    <m/>
    <m/>
    <m/>
    <n v="1"/>
    <n v="3"/>
  </r>
  <r>
    <s v="2 CDC (ESPAÑA)"/>
    <s v="LOCAL"/>
    <x v="165"/>
    <x v="174"/>
    <s v="EGGS BENEDDICT"/>
    <s v="VIPS"/>
    <s v=""/>
    <s v="ESPAÑA"/>
    <x v="1"/>
    <m/>
    <n v="1"/>
    <m/>
    <m/>
    <m/>
    <m/>
    <m/>
    <m/>
    <m/>
    <m/>
    <m/>
    <m/>
    <m/>
    <m/>
    <m/>
    <m/>
    <n v="1"/>
    <n v="15"/>
  </r>
  <r>
    <s v="2 CDC (ESPAÑA)"/>
    <s v="LOCAL"/>
    <x v="165"/>
    <x v="174"/>
    <s v="FRENCH TOAST"/>
    <s v="VIPS"/>
    <s v=""/>
    <s v="ESPAÑA"/>
    <x v="1"/>
    <m/>
    <n v="1"/>
    <m/>
    <m/>
    <m/>
    <m/>
    <m/>
    <m/>
    <m/>
    <m/>
    <m/>
    <m/>
    <m/>
    <m/>
    <m/>
    <m/>
    <n v="1"/>
    <n v="15"/>
  </r>
  <r>
    <s v="2 CDC (ESPAÑA)"/>
    <s v="LOCAL"/>
    <x v="165"/>
    <x v="174"/>
    <s v="MIMAOS"/>
    <s v="CORREOS"/>
    <s v=""/>
    <s v="ESPAÑA"/>
    <x v="1"/>
    <m/>
    <m/>
    <m/>
    <n v="1"/>
    <m/>
    <m/>
    <m/>
    <m/>
    <m/>
    <m/>
    <m/>
    <m/>
    <m/>
    <m/>
    <m/>
    <m/>
    <n v="1"/>
    <n v="3"/>
  </r>
  <r>
    <s v="2 CDC (ESPAÑA)"/>
    <s v="LOCAL"/>
    <x v="165"/>
    <x v="174"/>
    <s v="TORTITAS"/>
    <s v="VIPS"/>
    <s v=""/>
    <s v="ESPAÑA"/>
    <x v="1"/>
    <m/>
    <n v="1"/>
    <m/>
    <m/>
    <m/>
    <m/>
    <m/>
    <m/>
    <m/>
    <m/>
    <m/>
    <m/>
    <m/>
    <m/>
    <m/>
    <m/>
    <n v="1"/>
    <n v="15"/>
  </r>
  <r>
    <s v="2 CDC (ESPAÑA)"/>
    <s v="LOCAL"/>
    <x v="166"/>
    <x v="175"/>
    <s v="READY PLAYER MOM"/>
    <s v="ENTEROGERMINA"/>
    <s v=""/>
    <s v="ESPAÑA"/>
    <x v="1"/>
    <m/>
    <m/>
    <n v="1"/>
    <m/>
    <m/>
    <m/>
    <m/>
    <m/>
    <m/>
    <m/>
    <m/>
    <m/>
    <m/>
    <m/>
    <m/>
    <m/>
    <n v="1"/>
    <n v="7"/>
  </r>
  <r>
    <s v="2 CDC (ESPAÑA)"/>
    <s v="LOCAL"/>
    <x v="167"/>
    <x v="176"/>
    <s v="VIAJE INFINITO"/>
    <s v="TABAKALERA"/>
    <s v=""/>
    <s v="ESPAÑA"/>
    <x v="1"/>
    <m/>
    <m/>
    <n v="1"/>
    <m/>
    <m/>
    <m/>
    <m/>
    <m/>
    <m/>
    <m/>
    <m/>
    <m/>
    <m/>
    <m/>
    <m/>
    <m/>
    <n v="1"/>
    <n v="7"/>
  </r>
  <r>
    <s v="2 CDC (ESPAÑA)"/>
    <s v="LOCAL"/>
    <x v="17"/>
    <x v="177"/>
    <s v="ANDALUSIAN CRUSH"/>
    <s v="TURISMO DE ANDALUCÍA"/>
    <s v=""/>
    <s v="ESPAÑA"/>
    <x v="1"/>
    <m/>
    <n v="7"/>
    <n v="3"/>
    <m/>
    <m/>
    <m/>
    <m/>
    <m/>
    <m/>
    <m/>
    <m/>
    <m/>
    <m/>
    <m/>
    <m/>
    <m/>
    <n v="10"/>
    <n v="126"/>
  </r>
  <r>
    <s v="2 CDC (ESPAÑA)"/>
    <s v="LOCAL"/>
    <x v="17"/>
    <x v="177"/>
    <s v="DE ESTO NO SE HABLA"/>
    <s v="MINISTERIO DE IGUALDAD"/>
    <s v=""/>
    <s v="ESPAÑA"/>
    <x v="1"/>
    <m/>
    <m/>
    <n v="1"/>
    <m/>
    <m/>
    <m/>
    <m/>
    <m/>
    <m/>
    <m/>
    <m/>
    <m/>
    <m/>
    <m/>
    <m/>
    <m/>
    <n v="1"/>
    <n v="7"/>
  </r>
  <r>
    <s v="2 CDC (ESPAÑA)"/>
    <s v="LOCAL"/>
    <x v="17"/>
    <x v="177"/>
    <s v="GITANA"/>
    <s v="CRUZCAMPO"/>
    <s v=""/>
    <s v="ESPAÑA"/>
    <x v="1"/>
    <m/>
    <m/>
    <m/>
    <n v="2"/>
    <m/>
    <m/>
    <m/>
    <m/>
    <m/>
    <m/>
    <m/>
    <m/>
    <m/>
    <m/>
    <m/>
    <m/>
    <n v="2"/>
    <n v="6"/>
  </r>
  <r>
    <s v="2 CDC (ESPAÑA)"/>
    <s v="LOCAL"/>
    <x v="17"/>
    <x v="177"/>
    <s v="LA PLANTA 2 Y MEDIO"/>
    <s v="EL CORTE INGLÉS"/>
    <s v=""/>
    <s v="ESPAÑA"/>
    <x v="1"/>
    <m/>
    <m/>
    <m/>
    <n v="1"/>
    <m/>
    <m/>
    <m/>
    <m/>
    <m/>
    <m/>
    <m/>
    <m/>
    <m/>
    <m/>
    <m/>
    <m/>
    <n v="1"/>
    <n v="3"/>
  </r>
  <r>
    <s v="2 CDC (ESPAÑA)"/>
    <s v="LOCAL"/>
    <x v="17"/>
    <x v="177"/>
    <s v="LA VIDA ES"/>
    <s v="SUCHARD"/>
    <s v=""/>
    <s v="ESPAÑA"/>
    <x v="1"/>
    <m/>
    <m/>
    <n v="3"/>
    <n v="1"/>
    <m/>
    <m/>
    <m/>
    <m/>
    <m/>
    <m/>
    <m/>
    <m/>
    <m/>
    <m/>
    <m/>
    <m/>
    <n v="4"/>
    <n v="24"/>
  </r>
  <r>
    <s v="2 CDC (ESPAÑA)"/>
    <s v="LOCAL"/>
    <x v="17"/>
    <x v="177"/>
    <s v="LOS ANUNCIOS DEL MINISTERIO"/>
    <s v="MINISTERIO DE IGUALDAD"/>
    <s v=""/>
    <s v="ESPAÑA"/>
    <x v="1"/>
    <m/>
    <m/>
    <n v="1"/>
    <m/>
    <m/>
    <m/>
    <m/>
    <m/>
    <m/>
    <m/>
    <m/>
    <m/>
    <m/>
    <m/>
    <m/>
    <m/>
    <n v="1"/>
    <n v="7"/>
  </r>
  <r>
    <s v="2 CDC (ESPAÑA)"/>
    <s v="LOCAL"/>
    <x v="17"/>
    <x v="177"/>
    <s v="SE ACABÓ"/>
    <s v="MINISTERIO DE IGUALDAD"/>
    <s v=""/>
    <s v="ESPAÑA"/>
    <x v="1"/>
    <m/>
    <m/>
    <m/>
    <n v="1"/>
    <m/>
    <m/>
    <m/>
    <m/>
    <m/>
    <m/>
    <m/>
    <m/>
    <m/>
    <m/>
    <m/>
    <m/>
    <n v="1"/>
    <n v="3"/>
  </r>
  <r>
    <s v="2 CDC (ESPAÑA)"/>
    <s v="LOCAL"/>
    <x v="17"/>
    <x v="177"/>
    <s v="VIVA. ESPAÑA"/>
    <s v="MINISTERIO DE IGUALDAD"/>
    <s v=""/>
    <s v="ESPAÑA"/>
    <x v="1"/>
    <m/>
    <m/>
    <n v="1"/>
    <m/>
    <m/>
    <m/>
    <m/>
    <m/>
    <m/>
    <m/>
    <m/>
    <m/>
    <m/>
    <m/>
    <m/>
    <m/>
    <n v="1"/>
    <n v="7"/>
  </r>
  <r>
    <s v="2 CDC (ESPAÑA)"/>
    <s v="LOCAL"/>
    <x v="17"/>
    <x v="177"/>
    <s v="ANDALUSIAN CRUSH "/>
    <s v="TURISMO DE ANDALUCÍA "/>
    <s v=""/>
    <s v="ESPAÑA"/>
    <x v="1"/>
    <n v="1"/>
    <m/>
    <m/>
    <m/>
    <m/>
    <m/>
    <m/>
    <m/>
    <m/>
    <m/>
    <m/>
    <m/>
    <m/>
    <m/>
    <m/>
    <m/>
    <n v="1"/>
    <n v="30"/>
  </r>
  <r>
    <s v="2 CDC (ESPAÑA)"/>
    <s v="LOCAL"/>
    <x v="168"/>
    <x v="178"/>
    <s v="6:29"/>
    <s v="PIKOLIN"/>
    <s v=""/>
    <s v="ESPAÑA"/>
    <x v="1"/>
    <m/>
    <m/>
    <m/>
    <n v="2"/>
    <m/>
    <m/>
    <m/>
    <m/>
    <m/>
    <m/>
    <m/>
    <m/>
    <m/>
    <m/>
    <m/>
    <m/>
    <n v="2"/>
    <n v="6"/>
  </r>
  <r>
    <s v="2 CDC (ESPAÑA)"/>
    <s v="LOCAL"/>
    <x v="169"/>
    <x v="179"/>
    <s v="DESCOMBINADAS"/>
    <s v="WOMEN'SECRET"/>
    <s v=""/>
    <s v="ESPAÑA"/>
    <x v="1"/>
    <m/>
    <m/>
    <m/>
    <n v="1"/>
    <m/>
    <m/>
    <m/>
    <m/>
    <m/>
    <m/>
    <m/>
    <m/>
    <m/>
    <m/>
    <m/>
    <m/>
    <n v="1"/>
    <n v="3"/>
  </r>
  <r>
    <s v="2 CDC (ESPAÑA)"/>
    <s v="LOCAL"/>
    <x v="170"/>
    <x v="180"/>
    <s v="DESPACHO"/>
    <s v="BBVA"/>
    <s v=""/>
    <s v="ESPAÑA"/>
    <x v="1"/>
    <m/>
    <m/>
    <n v="1"/>
    <m/>
    <m/>
    <m/>
    <m/>
    <m/>
    <m/>
    <m/>
    <m/>
    <m/>
    <m/>
    <m/>
    <m/>
    <m/>
    <n v="1"/>
    <n v="7"/>
  </r>
  <r>
    <s v="2 CDC (ESPAÑA)"/>
    <s v="LOCAL"/>
    <x v="170"/>
    <x v="180"/>
    <s v="FÁBRICA"/>
    <s v="BBVA"/>
    <s v=""/>
    <s v="ESPAÑA"/>
    <x v="1"/>
    <m/>
    <m/>
    <n v="1"/>
    <m/>
    <m/>
    <m/>
    <m/>
    <m/>
    <m/>
    <m/>
    <m/>
    <m/>
    <m/>
    <m/>
    <m/>
    <m/>
    <n v="1"/>
    <n v="7"/>
  </r>
  <r>
    <s v="2 CDC (ESPAÑA)"/>
    <s v="LOCAL"/>
    <x v="170"/>
    <x v="180"/>
    <s v="LUZ"/>
    <s v="BBVA"/>
    <s v=""/>
    <s v="ESPAÑA"/>
    <x v="1"/>
    <m/>
    <m/>
    <n v="1"/>
    <m/>
    <m/>
    <m/>
    <m/>
    <m/>
    <m/>
    <m/>
    <m/>
    <m/>
    <m/>
    <m/>
    <m/>
    <m/>
    <n v="1"/>
    <n v="7"/>
  </r>
  <r>
    <s v="2 CDC (ESPAÑA)"/>
    <s v="LOCAL"/>
    <x v="171"/>
    <x v="181"/>
    <s v="BLACK F*CKING FRIDAY"/>
    <s v="WORTEN"/>
    <s v=""/>
    <s v="ESPAÑA"/>
    <x v="1"/>
    <m/>
    <m/>
    <n v="2"/>
    <m/>
    <m/>
    <m/>
    <m/>
    <m/>
    <m/>
    <m/>
    <m/>
    <m/>
    <m/>
    <m/>
    <m/>
    <m/>
    <n v="2"/>
    <n v="14"/>
  </r>
  <r>
    <s v="2 CDC (ESPAÑA)"/>
    <s v="LOCAL"/>
    <x v="171"/>
    <x v="181"/>
    <s v="EAU D'UARDO"/>
    <s v="KFC"/>
    <s v=""/>
    <s v="ESPAÑA"/>
    <x v="1"/>
    <m/>
    <m/>
    <n v="1"/>
    <n v="1"/>
    <m/>
    <m/>
    <m/>
    <m/>
    <m/>
    <m/>
    <m/>
    <m/>
    <m/>
    <m/>
    <m/>
    <m/>
    <n v="2"/>
    <n v="10"/>
  </r>
  <r>
    <s v="2 CDC (ESPAÑA)"/>
    <s v="LOCAL"/>
    <x v="171"/>
    <x v="181"/>
    <s v="KFC POR AQUÍ"/>
    <s v="KFC"/>
    <s v=""/>
    <s v="ESPAÑA"/>
    <x v="1"/>
    <m/>
    <m/>
    <n v="2"/>
    <n v="1"/>
    <m/>
    <m/>
    <m/>
    <m/>
    <m/>
    <m/>
    <m/>
    <m/>
    <m/>
    <m/>
    <m/>
    <m/>
    <n v="3"/>
    <n v="17"/>
  </r>
  <r>
    <s v="2 CDC (ESPAÑA)"/>
    <s v="LOCAL"/>
    <x v="171"/>
    <x v="181"/>
    <s v="THE RECIPE RUN"/>
    <s v="KFC"/>
    <s v=""/>
    <s v="ESPAÑA"/>
    <x v="1"/>
    <m/>
    <n v="2"/>
    <n v="3"/>
    <m/>
    <m/>
    <m/>
    <m/>
    <m/>
    <m/>
    <m/>
    <m/>
    <m/>
    <m/>
    <m/>
    <m/>
    <m/>
    <n v="5"/>
    <n v="51"/>
  </r>
  <r>
    <s v="2 CDC (ESPAÑA)"/>
    <s v="LOCAL"/>
    <x v="172"/>
    <x v="182"/>
    <s v="ATLÉTICO DE MADRID"/>
    <s v="CLUB ATLÉTICO DE MADRID"/>
    <s v=""/>
    <s v="ESPAÑA"/>
    <x v="1"/>
    <m/>
    <m/>
    <n v="1"/>
    <m/>
    <m/>
    <m/>
    <m/>
    <m/>
    <m/>
    <m/>
    <m/>
    <m/>
    <m/>
    <m/>
    <m/>
    <m/>
    <n v="1"/>
    <n v="7"/>
  </r>
  <r>
    <s v="2 CDC (ESPAÑA)"/>
    <s v="LOCAL"/>
    <x v="172"/>
    <x v="182"/>
    <s v="TAXI"/>
    <s v="CLUB ATLÉTICO DE MADRID"/>
    <s v=""/>
    <s v="ESPAÑA"/>
    <x v="1"/>
    <m/>
    <n v="1"/>
    <m/>
    <n v="1"/>
    <m/>
    <m/>
    <m/>
    <m/>
    <m/>
    <m/>
    <m/>
    <m/>
    <m/>
    <m/>
    <m/>
    <m/>
    <n v="2"/>
    <n v="18"/>
  </r>
  <r>
    <s v="2 CDC (ESPAÑA)"/>
    <s v="LOCAL"/>
    <x v="172"/>
    <x v="182"/>
    <s v="TEATROS"/>
    <s v="ASISA"/>
    <s v=""/>
    <s v="ESPAÑA"/>
    <x v="1"/>
    <m/>
    <m/>
    <m/>
    <n v="1"/>
    <m/>
    <m/>
    <m/>
    <m/>
    <m/>
    <m/>
    <m/>
    <m/>
    <m/>
    <m/>
    <m/>
    <m/>
    <n v="1"/>
    <n v="3"/>
  </r>
  <r>
    <s v="2 CDC (ESPAÑA)"/>
    <s v="LOCAL"/>
    <x v="14"/>
    <x v="183"/>
    <s v="EL PEDIDO MÁS ESPERADO"/>
    <s v="MCDONALD'S"/>
    <s v=""/>
    <s v="ESPAÑA"/>
    <x v="1"/>
    <m/>
    <m/>
    <m/>
    <n v="2"/>
    <m/>
    <m/>
    <m/>
    <m/>
    <m/>
    <m/>
    <m/>
    <m/>
    <m/>
    <m/>
    <m/>
    <m/>
    <n v="2"/>
    <n v="6"/>
  </r>
  <r>
    <s v="2 CDC (ESPAÑA)"/>
    <s v="LOCAL"/>
    <x v="22"/>
    <x v="184"/>
    <s v="HEINZ PASTA SAUCE YEAR 3"/>
    <s v="HEINZ"/>
    <s v=""/>
    <s v="ESPAÑA"/>
    <x v="1"/>
    <m/>
    <m/>
    <m/>
    <n v="1"/>
    <m/>
    <m/>
    <m/>
    <m/>
    <m/>
    <m/>
    <m/>
    <m/>
    <m/>
    <m/>
    <m/>
    <m/>
    <n v="1"/>
    <n v="3"/>
  </r>
  <r>
    <s v="2 CDC (ESPAÑA)"/>
    <s v="LOCAL"/>
    <x v="22"/>
    <x v="184"/>
    <s v="NEW HEINZ TOMATO KETCHUP PASTA SAUCE"/>
    <s v="HEINZ"/>
    <s v=""/>
    <s v="ESPAÑA"/>
    <x v="1"/>
    <m/>
    <m/>
    <n v="1"/>
    <m/>
    <m/>
    <m/>
    <m/>
    <m/>
    <m/>
    <m/>
    <m/>
    <m/>
    <m/>
    <m/>
    <m/>
    <m/>
    <n v="1"/>
    <n v="7"/>
  </r>
  <r>
    <s v="2 CDC (ESPAÑA)"/>
    <s v="LOCAL"/>
    <x v="173"/>
    <x v="185"/>
    <s v="LO QUE NECESITAMOS NUEVO"/>
    <s v="WALLAPOP"/>
    <s v=""/>
    <s v="ESPAÑA"/>
    <x v="1"/>
    <m/>
    <n v="2"/>
    <n v="2"/>
    <m/>
    <m/>
    <m/>
    <m/>
    <m/>
    <m/>
    <m/>
    <m/>
    <m/>
    <m/>
    <m/>
    <m/>
    <m/>
    <n v="4"/>
    <n v="44"/>
  </r>
  <r>
    <s v="2 CDC (ESPAÑA)"/>
    <s v="LOCAL"/>
    <x v="174"/>
    <x v="186"/>
    <s v="EL ROBO DE FIN DE AÑO"/>
    <s v="NETFLIX | ESTRELLA GALICIA"/>
    <s v=""/>
    <s v="ESPAÑA"/>
    <x v="1"/>
    <m/>
    <n v="2"/>
    <m/>
    <m/>
    <m/>
    <m/>
    <m/>
    <m/>
    <m/>
    <m/>
    <m/>
    <m/>
    <m/>
    <m/>
    <m/>
    <m/>
    <n v="2"/>
    <n v="30"/>
  </r>
  <r>
    <s v="2 CDC (ESPAÑA)"/>
    <s v="LOCAL"/>
    <x v="175"/>
    <x v="187"/>
    <s v="RED BULL CLICK"/>
    <s v="RED BULL MEDIA HOUSE"/>
    <s v=""/>
    <s v="ESPAÑA"/>
    <x v="1"/>
    <m/>
    <m/>
    <m/>
    <n v="2"/>
    <m/>
    <m/>
    <m/>
    <m/>
    <m/>
    <m/>
    <m/>
    <m/>
    <m/>
    <m/>
    <m/>
    <m/>
    <n v="2"/>
    <n v="6"/>
  </r>
  <r>
    <s v="2 CDC (ESPAÑA)"/>
    <s v="LOCAL"/>
    <x v="176"/>
    <x v="188"/>
    <s v="PROUDLY SECOND BEST"/>
    <s v="IKEA"/>
    <s v=""/>
    <s v="ESPAÑA"/>
    <x v="1"/>
    <m/>
    <n v="1"/>
    <m/>
    <m/>
    <m/>
    <m/>
    <m/>
    <m/>
    <m/>
    <m/>
    <m/>
    <m/>
    <m/>
    <m/>
    <m/>
    <m/>
    <n v="1"/>
    <n v="15"/>
  </r>
  <r>
    <s v="2 CDC (ESPAÑA)"/>
    <s v="LOCAL"/>
    <x v="177"/>
    <x v="189"/>
    <s v="DOGS WITHOUT BORDERS"/>
    <s v="SFBO SOCIEDAD FRANCO-BRASILEÑA DE ONCOLOGÍA"/>
    <s v=""/>
    <s v="ESPAÑA"/>
    <x v="1"/>
    <m/>
    <m/>
    <n v="1"/>
    <m/>
    <m/>
    <m/>
    <m/>
    <m/>
    <m/>
    <m/>
    <m/>
    <m/>
    <m/>
    <m/>
    <m/>
    <m/>
    <n v="1"/>
    <n v="7"/>
  </r>
  <r>
    <s v="2 CDC (ESPAÑA)"/>
    <s v="LOCAL"/>
    <x v="178"/>
    <x v="190"/>
    <s v="PODCAST TITANIA"/>
    <s v="BANCO SANTANDER"/>
    <s v=""/>
    <s v="ESPAÑA"/>
    <x v="1"/>
    <m/>
    <m/>
    <m/>
    <n v="1"/>
    <m/>
    <m/>
    <m/>
    <m/>
    <m/>
    <m/>
    <m/>
    <m/>
    <m/>
    <m/>
    <m/>
    <m/>
    <n v="1"/>
    <n v="3"/>
  </r>
  <r>
    <s v="2 CDC (ESPAÑA)"/>
    <s v="LOCAL"/>
    <x v="7"/>
    <x v="191"/>
    <s v="NOPACK"/>
    <s v="ESTRELLA GALICIA"/>
    <s v=""/>
    <s v="ESPAÑA"/>
    <x v="1"/>
    <m/>
    <m/>
    <n v="1"/>
    <m/>
    <m/>
    <m/>
    <m/>
    <m/>
    <m/>
    <m/>
    <m/>
    <m/>
    <m/>
    <m/>
    <m/>
    <m/>
    <n v="1"/>
    <n v="7"/>
  </r>
  <r>
    <s v="2 CDC (ESPAÑA)"/>
    <s v="LOCAL"/>
    <x v="179"/>
    <x v="192"/>
    <s v="AJEDREZ"/>
    <s v="FESTIVAL DE CINE FANTÁSTICO DE SITGES"/>
    <s v=""/>
    <s v="ESPAÑA"/>
    <x v="1"/>
    <m/>
    <m/>
    <n v="2"/>
    <m/>
    <m/>
    <m/>
    <m/>
    <m/>
    <m/>
    <m/>
    <m/>
    <m/>
    <m/>
    <m/>
    <m/>
    <m/>
    <n v="2"/>
    <n v="14"/>
  </r>
  <r>
    <s v="2 CDC (ESPAÑA)"/>
    <s v="LOCAL"/>
    <x v="180"/>
    <x v="193"/>
    <s v="UN POCO MÁS CONFUSO"/>
    <s v="BURGER KING"/>
    <s v=""/>
    <s v="ESPAÑA"/>
    <x v="1"/>
    <m/>
    <m/>
    <m/>
    <n v="1"/>
    <m/>
    <m/>
    <m/>
    <m/>
    <m/>
    <m/>
    <m/>
    <m/>
    <m/>
    <m/>
    <m/>
    <m/>
    <n v="1"/>
    <n v="3"/>
  </r>
  <r>
    <s v="9 FESTIVAL DE ANTIGUA (GUATEMALA)"/>
    <s v="LOCAL"/>
    <x v="181"/>
    <x v="194"/>
    <s v="DESPIERTA GUATEMALA"/>
    <s v=""/>
    <s v=""/>
    <s v="GUATEMALA"/>
    <x v="14"/>
    <m/>
    <m/>
    <n v="2"/>
    <n v="2"/>
    <m/>
    <m/>
    <m/>
    <m/>
    <m/>
    <m/>
    <m/>
    <m/>
    <m/>
    <m/>
    <m/>
    <m/>
    <n v="4"/>
    <n v="20"/>
  </r>
  <r>
    <s v="9 FESTIVAL DE ANTIGUA (GUATEMALA)"/>
    <s v="LOCAL"/>
    <x v="181"/>
    <x v="194"/>
    <s v="GIFT BILLBOARD"/>
    <s v=""/>
    <s v=""/>
    <s v="GUATEMALA"/>
    <x v="14"/>
    <m/>
    <m/>
    <m/>
    <n v="2"/>
    <m/>
    <m/>
    <m/>
    <m/>
    <m/>
    <m/>
    <m/>
    <m/>
    <m/>
    <m/>
    <m/>
    <m/>
    <n v="2"/>
    <n v="6"/>
  </r>
  <r>
    <s v="9 FESTIVAL DE ANTIGUA (GUATEMALA)"/>
    <s v="LOCAL"/>
    <x v="42"/>
    <x v="42"/>
    <s v="JETCOINS"/>
    <s v=""/>
    <s v=""/>
    <s v="GUATEMALA"/>
    <x v="8"/>
    <m/>
    <n v="1"/>
    <m/>
    <m/>
    <m/>
    <m/>
    <m/>
    <m/>
    <m/>
    <m/>
    <m/>
    <m/>
    <m/>
    <m/>
    <m/>
    <m/>
    <n v="1"/>
    <n v="15"/>
  </r>
  <r>
    <s v="9 FESTIVAL DE ANTIGUA (GUATEMALA)"/>
    <s v="LOCAL"/>
    <x v="182"/>
    <x v="195"/>
    <s v="+ DE 10 AÑOS DEFENDIENDO TUS 40"/>
    <s v=""/>
    <s v=""/>
    <s v="GUATEMALA"/>
    <x v="14"/>
    <m/>
    <m/>
    <n v="1"/>
    <m/>
    <m/>
    <m/>
    <m/>
    <m/>
    <m/>
    <m/>
    <m/>
    <m/>
    <m/>
    <m/>
    <m/>
    <m/>
    <n v="1"/>
    <n v="7"/>
  </r>
  <r>
    <s v="9 FESTIVAL DE ANTIGUA (GUATEMALA)"/>
    <s v="LOCAL"/>
    <x v="182"/>
    <x v="195"/>
    <s v="CHECHARUNNER BY LITTLE CAESARS"/>
    <s v=""/>
    <s v=""/>
    <s v="GUATEMALA"/>
    <x v="14"/>
    <m/>
    <n v="1"/>
    <n v="2"/>
    <m/>
    <m/>
    <m/>
    <m/>
    <m/>
    <m/>
    <m/>
    <m/>
    <m/>
    <m/>
    <m/>
    <m/>
    <m/>
    <n v="3"/>
    <n v="29"/>
  </r>
  <r>
    <s v="9 FESTIVAL DE ANTIGUA (GUATEMALA)"/>
    <s v="LOCAL"/>
    <x v="103"/>
    <x v="196"/>
    <s v="CERVEZA CORONA - A RIVER OF CHANGE"/>
    <s v=""/>
    <s v=""/>
    <s v="GUATEMALA"/>
    <x v="14"/>
    <m/>
    <m/>
    <m/>
    <n v="1"/>
    <m/>
    <m/>
    <m/>
    <m/>
    <m/>
    <m/>
    <m/>
    <m/>
    <m/>
    <m/>
    <m/>
    <m/>
    <n v="1"/>
    <n v="3"/>
  </r>
  <r>
    <s v="9 FESTIVAL DE ANTIGUA (GUATEMALA)"/>
    <s v="LOCAL"/>
    <x v="103"/>
    <x v="196"/>
    <s v="GOOOL"/>
    <s v=""/>
    <s v=""/>
    <s v="GUATEMALA"/>
    <x v="14"/>
    <m/>
    <n v="1"/>
    <m/>
    <m/>
    <m/>
    <m/>
    <m/>
    <m/>
    <m/>
    <m/>
    <m/>
    <m/>
    <m/>
    <m/>
    <m/>
    <m/>
    <n v="1"/>
    <n v="15"/>
  </r>
  <r>
    <s v="9 FESTIVAL DE ANTIGUA (GUATEMALA)"/>
    <s v="LOCAL"/>
    <x v="103"/>
    <x v="196"/>
    <s v="SMART LEGACY"/>
    <s v=""/>
    <s v=""/>
    <s v="GUATEMALA"/>
    <x v="14"/>
    <m/>
    <n v="2"/>
    <n v="5"/>
    <n v="2"/>
    <m/>
    <m/>
    <m/>
    <m/>
    <m/>
    <m/>
    <m/>
    <m/>
    <m/>
    <m/>
    <m/>
    <m/>
    <n v="9"/>
    <n v="71"/>
  </r>
  <r>
    <s v="9 FESTIVAL DE ANTIGUA (GUATEMALA)"/>
    <s v="LOCAL"/>
    <x v="183"/>
    <x v="197"/>
    <s v="COMO EN CASA"/>
    <s v=""/>
    <s v=""/>
    <s v="GUATEMALA"/>
    <x v="14"/>
    <m/>
    <n v="2"/>
    <m/>
    <n v="1"/>
    <m/>
    <m/>
    <m/>
    <m/>
    <m/>
    <m/>
    <m/>
    <m/>
    <m/>
    <m/>
    <m/>
    <m/>
    <n v="3"/>
    <n v="33"/>
  </r>
  <r>
    <s v="9 FESTIVAL DE ANTIGUA (GUATEMALA)"/>
    <s v="LOCAL"/>
    <x v="183"/>
    <x v="197"/>
    <s v="UN MUNDO CON AROMA A GUATE"/>
    <s v=""/>
    <s v=""/>
    <s v="GUATEMALA"/>
    <x v="14"/>
    <m/>
    <n v="1"/>
    <n v="1"/>
    <m/>
    <m/>
    <m/>
    <m/>
    <m/>
    <m/>
    <m/>
    <m/>
    <m/>
    <m/>
    <m/>
    <m/>
    <m/>
    <n v="2"/>
    <n v="22"/>
  </r>
  <r>
    <s v="9 FESTIVAL DE ANTIGUA (GUATEMALA)"/>
    <s v="LOCAL"/>
    <x v="184"/>
    <x v="198"/>
    <s v="ASPIRINA FORTE NITE"/>
    <s v=""/>
    <s v=""/>
    <s v="GUATEMALA"/>
    <x v="14"/>
    <m/>
    <m/>
    <m/>
    <n v="1"/>
    <m/>
    <m/>
    <m/>
    <m/>
    <m/>
    <m/>
    <m/>
    <m/>
    <m/>
    <m/>
    <m/>
    <m/>
    <n v="1"/>
    <n v="3"/>
  </r>
  <r>
    <s v="9 FESTIVAL DE ANTIGUA (GUATEMALA)"/>
    <s v="LOCAL"/>
    <x v="7"/>
    <x v="199"/>
    <s v="BACK TO SCHOOL - SULA KIDS"/>
    <s v=""/>
    <s v=""/>
    <s v="GUATEMALA"/>
    <x v="15"/>
    <m/>
    <n v="1"/>
    <n v="1"/>
    <m/>
    <m/>
    <m/>
    <m/>
    <m/>
    <m/>
    <m/>
    <m/>
    <m/>
    <m/>
    <m/>
    <m/>
    <m/>
    <n v="2"/>
    <n v="22"/>
  </r>
  <r>
    <s v="9 FESTIVAL DE ANTIGUA (GUATEMALA)"/>
    <s v="LOCAL"/>
    <x v="7"/>
    <x v="199"/>
    <s v="FANS DEL AHORRO"/>
    <s v=""/>
    <s v=""/>
    <s v="GUATEMALA"/>
    <x v="15"/>
    <m/>
    <m/>
    <n v="1"/>
    <m/>
    <m/>
    <m/>
    <m/>
    <m/>
    <m/>
    <m/>
    <m/>
    <m/>
    <m/>
    <m/>
    <m/>
    <m/>
    <n v="1"/>
    <n v="7"/>
  </r>
  <r>
    <s v="9 FESTIVAL DE ANTIGUA (GUATEMALA)"/>
    <s v="LOCAL"/>
    <x v="68"/>
    <x v="69"/>
    <s v="BRONCO GRILL"/>
    <s v=""/>
    <s v=""/>
    <s v="GUATEMALA"/>
    <x v="11"/>
    <m/>
    <m/>
    <n v="1"/>
    <m/>
    <m/>
    <m/>
    <m/>
    <m/>
    <m/>
    <m/>
    <m/>
    <m/>
    <m/>
    <m/>
    <m/>
    <m/>
    <n v="1"/>
    <n v="7"/>
  </r>
  <r>
    <s v="9 FESTIVAL DE ANTIGUA (GUATEMALA)"/>
    <s v="LOCAL"/>
    <x v="68"/>
    <x v="69"/>
    <s v="QUE TU CASA NO TE JODA."/>
    <s v=""/>
    <s v=""/>
    <s v="GUATEMALA"/>
    <x v="11"/>
    <m/>
    <m/>
    <n v="1"/>
    <m/>
    <m/>
    <m/>
    <m/>
    <m/>
    <m/>
    <m/>
    <m/>
    <m/>
    <m/>
    <m/>
    <m/>
    <m/>
    <n v="1"/>
    <n v="7"/>
  </r>
  <r>
    <s v="9 FESTIVAL DE ANTIGUA (GUATEMALA)"/>
    <s v="LOCAL"/>
    <x v="69"/>
    <x v="70"/>
    <s v="BAILESCO"/>
    <s v=""/>
    <s v=""/>
    <s v="GUATEMALA"/>
    <x v="8"/>
    <m/>
    <m/>
    <m/>
    <n v="2"/>
    <m/>
    <m/>
    <m/>
    <m/>
    <m/>
    <m/>
    <m/>
    <m/>
    <m/>
    <m/>
    <m/>
    <m/>
    <n v="2"/>
    <n v="6"/>
  </r>
  <r>
    <s v="9 FESTIVAL DE ANTIGUA (GUATEMALA)"/>
    <s v="LOCAL"/>
    <x v="69"/>
    <x v="70"/>
    <s v="JUGADAS PERDIDAS"/>
    <s v=""/>
    <s v=""/>
    <s v="GUATEMALA"/>
    <x v="8"/>
    <m/>
    <n v="2"/>
    <n v="3"/>
    <m/>
    <m/>
    <m/>
    <m/>
    <m/>
    <m/>
    <m/>
    <m/>
    <m/>
    <m/>
    <m/>
    <m/>
    <m/>
    <n v="5"/>
    <n v="51"/>
  </r>
  <r>
    <s v="9 FESTIVAL DE ANTIGUA (GUATEMALA)"/>
    <s v="LOCAL"/>
    <x v="13"/>
    <x v="200"/>
    <s v="VAPING POISON"/>
    <s v=""/>
    <s v=""/>
    <s v="GUATEMALA"/>
    <x v="11"/>
    <m/>
    <m/>
    <n v="2"/>
    <n v="2"/>
    <m/>
    <m/>
    <m/>
    <m/>
    <m/>
    <m/>
    <m/>
    <m/>
    <m/>
    <m/>
    <m/>
    <m/>
    <n v="4"/>
    <n v="20"/>
  </r>
  <r>
    <s v="9 FESTIVAL DE ANTIGUA (GUATEMALA)"/>
    <s v="LOCAL"/>
    <x v="13"/>
    <x v="108"/>
    <s v="THE BILLBOARD YOU SHOULDN´T BE ABLE TO READ BUT YOU CAN"/>
    <s v=""/>
    <s v=""/>
    <s v="GUATEMALA"/>
    <x v="8"/>
    <m/>
    <m/>
    <n v="2"/>
    <n v="1"/>
    <m/>
    <m/>
    <m/>
    <m/>
    <m/>
    <m/>
    <m/>
    <m/>
    <m/>
    <m/>
    <m/>
    <m/>
    <n v="3"/>
    <n v="17"/>
  </r>
  <r>
    <s v="9 FESTIVAL DE ANTIGUA (GUATEMALA)"/>
    <s v="LOCAL"/>
    <x v="185"/>
    <x v="201"/>
    <s v="FIESTAS RESPONSABLES"/>
    <s v=""/>
    <s v=""/>
    <s v="GUATEMALA"/>
    <x v="14"/>
    <m/>
    <n v="1"/>
    <n v="1"/>
    <m/>
    <m/>
    <m/>
    <m/>
    <m/>
    <m/>
    <m/>
    <m/>
    <m/>
    <m/>
    <m/>
    <m/>
    <m/>
    <n v="2"/>
    <n v="22"/>
  </r>
  <r>
    <s v="9 FESTIVAL DE ANTIGUA (GUATEMALA)"/>
    <s v="LOCAL"/>
    <x v="17"/>
    <x v="202"/>
    <s v="EL PRECIO DEL SOL"/>
    <s v=""/>
    <s v=""/>
    <s v="GUATEMALA"/>
    <x v="16"/>
    <n v="1"/>
    <n v="1"/>
    <m/>
    <m/>
    <m/>
    <m/>
    <m/>
    <m/>
    <m/>
    <m/>
    <m/>
    <m/>
    <m/>
    <m/>
    <m/>
    <m/>
    <n v="2"/>
    <n v="45"/>
  </r>
  <r>
    <s v="9 FESTIVAL DE ANTIGUA (GUATEMALA)"/>
    <s v="LOCAL"/>
    <x v="17"/>
    <x v="203"/>
    <s v="A SIP OF LIFE"/>
    <s v=""/>
    <s v=""/>
    <s v="GUATEMALA"/>
    <x v="14"/>
    <m/>
    <n v="1"/>
    <m/>
    <m/>
    <m/>
    <m/>
    <m/>
    <m/>
    <m/>
    <m/>
    <m/>
    <m/>
    <m/>
    <m/>
    <m/>
    <m/>
    <n v="1"/>
    <n v="15"/>
  </r>
  <r>
    <s v="9 FESTIVAL DE ANTIGUA (GUATEMALA)"/>
    <s v="LOCAL"/>
    <x v="17"/>
    <x v="203"/>
    <s v="CLARO NAVIDAD: BILLY"/>
    <s v=""/>
    <s v=""/>
    <s v="GUATEMALA"/>
    <x v="14"/>
    <m/>
    <m/>
    <n v="1"/>
    <m/>
    <m/>
    <m/>
    <m/>
    <m/>
    <m/>
    <m/>
    <m/>
    <m/>
    <m/>
    <m/>
    <m/>
    <m/>
    <n v="1"/>
    <n v="7"/>
  </r>
  <r>
    <s v="9 FESTIVAL DE ANTIGUA (GUATEMALA)"/>
    <s v="LOCAL"/>
    <x v="17"/>
    <x v="203"/>
    <s v="PENGUIN AUDIOBOOKS"/>
    <s v=""/>
    <s v=""/>
    <s v="GUATEMALA"/>
    <x v="14"/>
    <m/>
    <m/>
    <m/>
    <n v="1"/>
    <m/>
    <m/>
    <m/>
    <m/>
    <m/>
    <m/>
    <m/>
    <m/>
    <m/>
    <m/>
    <m/>
    <m/>
    <n v="1"/>
    <n v="3"/>
  </r>
  <r>
    <s v="9 FESTIVAL DE ANTIGUA (GUATEMALA)"/>
    <s v="LOCAL"/>
    <x v="17"/>
    <x v="203"/>
    <s v="PENGUIN HEARINK STORIES"/>
    <s v=""/>
    <s v=""/>
    <s v="GUATEMALA"/>
    <x v="14"/>
    <m/>
    <m/>
    <n v="1"/>
    <m/>
    <m/>
    <m/>
    <m/>
    <m/>
    <m/>
    <m/>
    <m/>
    <m/>
    <m/>
    <m/>
    <m/>
    <m/>
    <n v="1"/>
    <n v="7"/>
  </r>
  <r>
    <s v="9 FESTIVAL DE ANTIGUA (GUATEMALA)"/>
    <s v="LOCAL"/>
    <x v="17"/>
    <x v="203"/>
    <s v="TINY BILLBOARDS"/>
    <s v=""/>
    <s v=""/>
    <s v="GUATEMALA"/>
    <x v="14"/>
    <m/>
    <m/>
    <n v="1"/>
    <n v="2"/>
    <m/>
    <m/>
    <m/>
    <m/>
    <m/>
    <m/>
    <m/>
    <m/>
    <m/>
    <m/>
    <m/>
    <m/>
    <n v="3"/>
    <n v="13"/>
  </r>
  <r>
    <s v="9 FESTIVAL DE ANTIGUA (GUATEMALA)"/>
    <s v="LOCAL"/>
    <x v="16"/>
    <x v="204"/>
    <s v="SURVIVAL MANUALS"/>
    <s v=""/>
    <s v=""/>
    <s v="GUATEMALA"/>
    <x v="16"/>
    <m/>
    <n v="6"/>
    <n v="1"/>
    <n v="1"/>
    <m/>
    <m/>
    <m/>
    <m/>
    <m/>
    <m/>
    <m/>
    <m/>
    <m/>
    <m/>
    <m/>
    <m/>
    <n v="8"/>
    <n v="100"/>
  </r>
  <r>
    <s v="9 FESTIVAL DE ANTIGUA (GUATEMALA)"/>
    <s v="LOCAL"/>
    <x v="16"/>
    <x v="205"/>
    <s v="CERCA, SIEMPRE."/>
    <s v=""/>
    <s v=""/>
    <s v="GUATEMALA"/>
    <x v="14"/>
    <m/>
    <n v="2"/>
    <m/>
    <n v="1"/>
    <m/>
    <m/>
    <m/>
    <m/>
    <m/>
    <m/>
    <m/>
    <m/>
    <m/>
    <m/>
    <m/>
    <m/>
    <n v="3"/>
    <n v="33"/>
  </r>
  <r>
    <s v="9 FESTIVAL DE ANTIGUA (GUATEMALA)"/>
    <s v="LOCAL"/>
    <x v="16"/>
    <x v="110"/>
    <s v="EL RETORNO DE PINTO"/>
    <s v=""/>
    <s v=""/>
    <s v="GUATEMALA"/>
    <x v="8"/>
    <m/>
    <n v="1"/>
    <m/>
    <n v="1"/>
    <m/>
    <m/>
    <m/>
    <m/>
    <m/>
    <m/>
    <m/>
    <m/>
    <m/>
    <m/>
    <m/>
    <m/>
    <n v="2"/>
    <n v="18"/>
  </r>
  <r>
    <s v="9 FESTIVAL DE ANTIGUA (GUATEMALA)"/>
    <s v="LOCAL"/>
    <x v="16"/>
    <x v="110"/>
    <s v="PONTE EN MIS OJOS"/>
    <s v=""/>
    <s v=""/>
    <s v="GUATEMALA"/>
    <x v="8"/>
    <m/>
    <n v="1"/>
    <m/>
    <m/>
    <m/>
    <m/>
    <m/>
    <m/>
    <m/>
    <m/>
    <m/>
    <m/>
    <m/>
    <m/>
    <m/>
    <m/>
    <n v="1"/>
    <n v="15"/>
  </r>
  <r>
    <s v="9 FESTIVAL DE ANTIGUA (GUATEMALA)"/>
    <s v="LOCAL"/>
    <x v="16"/>
    <x v="110"/>
    <s v="SUPERLIGA DE FÚTBOL 4X4"/>
    <s v=""/>
    <s v=""/>
    <s v="GUATEMALA"/>
    <x v="8"/>
    <m/>
    <n v="1"/>
    <n v="1"/>
    <n v="2"/>
    <m/>
    <m/>
    <m/>
    <m/>
    <m/>
    <m/>
    <m/>
    <m/>
    <m/>
    <m/>
    <m/>
    <m/>
    <n v="4"/>
    <n v="28"/>
  </r>
  <r>
    <s v="9 FESTIVAL DE ANTIGUA (GUATEMALA)"/>
    <s v="LOCAL"/>
    <x v="14"/>
    <x v="206"/>
    <s v="DE GOLPE UN GRAN PROBLEMA "/>
    <s v=""/>
    <s v=""/>
    <s v="GUATEMALA"/>
    <x v="14"/>
    <m/>
    <n v="1"/>
    <m/>
    <m/>
    <m/>
    <m/>
    <m/>
    <m/>
    <m/>
    <m/>
    <m/>
    <m/>
    <m/>
    <m/>
    <m/>
    <m/>
    <n v="1"/>
    <n v="15"/>
  </r>
  <r>
    <s v="9 FESTIVAL DE ANTIGUA (GUATEMALA)"/>
    <s v="LOCAL"/>
    <x v="186"/>
    <x v="207"/>
    <s v="THE SKIN TEST SOAP"/>
    <s v=""/>
    <s v=""/>
    <s v="GUATEMALA"/>
    <x v="17"/>
    <m/>
    <n v="4"/>
    <m/>
    <m/>
    <m/>
    <m/>
    <m/>
    <m/>
    <m/>
    <m/>
    <m/>
    <m/>
    <m/>
    <m/>
    <m/>
    <m/>
    <n v="4"/>
    <n v="60"/>
  </r>
  <r>
    <s v="9 FESTIVAL DE ANTIGUA (GUATEMALA)"/>
    <s v="LOCAL"/>
    <x v="22"/>
    <x v="208"/>
    <s v="LUNA &amp; THE STORK"/>
    <s v=""/>
    <s v=""/>
    <s v="GUATEMALA"/>
    <x v="5"/>
    <m/>
    <m/>
    <n v="1"/>
    <m/>
    <m/>
    <m/>
    <m/>
    <m/>
    <m/>
    <m/>
    <m/>
    <m/>
    <m/>
    <m/>
    <m/>
    <m/>
    <n v="1"/>
    <n v="7"/>
  </r>
  <r>
    <s v="4 CÚSPIDE (PUERTO RICO"/>
    <s v="LOCAL"/>
    <x v="187"/>
    <x v="209"/>
    <s v="THE FIRST BLIND DRIVING INSTRUCTOR"/>
    <s v=""/>
    <s v="TOYOTA SAFETY SENSE"/>
    <s v="PUERTO RICO"/>
    <x v="5"/>
    <m/>
    <n v="1"/>
    <m/>
    <m/>
    <m/>
    <m/>
    <m/>
    <m/>
    <m/>
    <m/>
    <m/>
    <m/>
    <m/>
    <m/>
    <m/>
    <m/>
    <n v="1"/>
    <n v="15"/>
  </r>
  <r>
    <s v="4 CÚSPIDE (PUERTO RICO"/>
    <s v="LOCAL"/>
    <x v="187"/>
    <x v="209"/>
    <s v="VAMPIRO"/>
    <s v=""/>
    <s v="CENTROS DE SERVICIO TOYOTA"/>
    <s v="PUERTO RICO"/>
    <x v="5"/>
    <m/>
    <m/>
    <n v="1"/>
    <n v="1"/>
    <m/>
    <m/>
    <m/>
    <m/>
    <m/>
    <m/>
    <m/>
    <m/>
    <m/>
    <m/>
    <m/>
    <m/>
    <n v="2"/>
    <n v="10"/>
  </r>
  <r>
    <s v="4 CÚSPIDE (PUERTO RICO"/>
    <s v="LOCAL"/>
    <x v="156"/>
    <x v="210"/>
    <s v="CHILDRENS BOOK FOR MEN"/>
    <s v=""/>
    <s v="INSTITUCIONAL"/>
    <s v="PUERTO RICO"/>
    <x v="5"/>
    <m/>
    <m/>
    <m/>
    <n v="1"/>
    <m/>
    <m/>
    <m/>
    <m/>
    <m/>
    <m/>
    <m/>
    <m/>
    <m/>
    <m/>
    <m/>
    <m/>
    <n v="1"/>
    <n v="3"/>
  </r>
  <r>
    <s v="4 CÚSPIDE (PUERTO RICO"/>
    <s v="LOCAL"/>
    <x v="156"/>
    <x v="210"/>
    <s v="CHILDRENS BOOK FOR_x000a_MEN"/>
    <s v=""/>
    <s v="INSTITUCIONAL"/>
    <s v="PUERTO RICO"/>
    <x v="5"/>
    <m/>
    <m/>
    <m/>
    <n v="4"/>
    <m/>
    <m/>
    <m/>
    <m/>
    <m/>
    <m/>
    <m/>
    <m/>
    <m/>
    <m/>
    <m/>
    <m/>
    <n v="4"/>
    <n v="12"/>
  </r>
  <r>
    <s v="4 CÚSPIDE (PUERTO RICO"/>
    <s v="LOCAL"/>
    <x v="156"/>
    <x v="210"/>
    <s v="EL SHOPPERCITO"/>
    <s v=""/>
    <s v="WALMART SHOPPERS"/>
    <s v="PUERTO RICO"/>
    <x v="5"/>
    <m/>
    <m/>
    <m/>
    <n v="2"/>
    <m/>
    <m/>
    <m/>
    <m/>
    <m/>
    <m/>
    <m/>
    <m/>
    <m/>
    <m/>
    <m/>
    <m/>
    <n v="2"/>
    <n v="6"/>
  </r>
  <r>
    <s v="4 CÚSPIDE (PUERTO RICO"/>
    <s v="LOCAL"/>
    <x v="156"/>
    <x v="210"/>
    <s v="LOOP HOTEL"/>
    <s v=""/>
    <s v="CERVEZA LA H"/>
    <s v="PUERTO RICO"/>
    <x v="5"/>
    <m/>
    <n v="2"/>
    <m/>
    <m/>
    <m/>
    <m/>
    <m/>
    <m/>
    <m/>
    <m/>
    <m/>
    <m/>
    <m/>
    <m/>
    <m/>
    <m/>
    <n v="2"/>
    <n v="30"/>
  </r>
  <r>
    <s v="4 CÚSPIDE (PUERTO RICO"/>
    <s v="LOCAL"/>
    <x v="156"/>
    <x v="210"/>
    <s v="MIZANI HERITAGE"/>
    <s v=""/>
    <s v="MIZANI"/>
    <s v="PUERTO RICO"/>
    <x v="5"/>
    <m/>
    <m/>
    <m/>
    <n v="1"/>
    <m/>
    <m/>
    <m/>
    <m/>
    <m/>
    <m/>
    <m/>
    <m/>
    <m/>
    <m/>
    <m/>
    <m/>
    <n v="1"/>
    <n v="3"/>
  </r>
  <r>
    <s v="4 CÚSPIDE (PUERTO RICO"/>
    <s v="LOCAL"/>
    <x v="156"/>
    <x v="210"/>
    <s v="MIZANI HOPE"/>
    <s v=""/>
    <s v="MIZANI"/>
    <s v="PUERTO RICO"/>
    <x v="5"/>
    <m/>
    <m/>
    <m/>
    <n v="1"/>
    <m/>
    <m/>
    <m/>
    <m/>
    <m/>
    <m/>
    <m/>
    <m/>
    <m/>
    <m/>
    <m/>
    <m/>
    <n v="1"/>
    <n v="3"/>
  </r>
  <r>
    <s v="4 CÚSPIDE (PUERTO RICO"/>
    <s v="LOCAL"/>
    <x v="156"/>
    <x v="210"/>
    <s v="MIZANI THE ESCAPE"/>
    <s v=""/>
    <s v="MIZANI"/>
    <s v="PUERTO RICO"/>
    <x v="5"/>
    <m/>
    <m/>
    <n v="1"/>
    <m/>
    <m/>
    <m/>
    <m/>
    <m/>
    <m/>
    <m/>
    <m/>
    <m/>
    <m/>
    <m/>
    <m/>
    <m/>
    <n v="1"/>
    <n v="7"/>
  </r>
  <r>
    <s v="4 CÚSPIDE (PUERTO RICO"/>
    <s v="LOCAL"/>
    <x v="156"/>
    <x v="210"/>
    <s v="MIZANI THE_x000a_GRANDMOTHER"/>
    <s v=""/>
    <s v="MIZANI"/>
    <s v="PUERTO RICO"/>
    <x v="5"/>
    <m/>
    <m/>
    <m/>
    <n v="1"/>
    <m/>
    <m/>
    <m/>
    <m/>
    <m/>
    <m/>
    <m/>
    <m/>
    <m/>
    <m/>
    <m/>
    <m/>
    <n v="1"/>
    <n v="3"/>
  </r>
  <r>
    <s v="4 CÚSPIDE (PUERTO RICO"/>
    <s v="LOCAL"/>
    <x v="156"/>
    <x v="210"/>
    <s v="RIMAS"/>
    <s v=""/>
    <s v="CERVEZA LA H"/>
    <s v="PUERTO RICO"/>
    <x v="5"/>
    <m/>
    <m/>
    <n v="1"/>
    <m/>
    <m/>
    <m/>
    <m/>
    <m/>
    <m/>
    <m/>
    <m/>
    <m/>
    <m/>
    <m/>
    <m/>
    <m/>
    <n v="1"/>
    <n v="7"/>
  </r>
  <r>
    <s v="4 CÚSPIDE (PUERTO RICO"/>
    <s v="LOCAL"/>
    <x v="156"/>
    <x v="210"/>
    <s v="WALMART, PUERTO RICO"/>
    <s v=""/>
    <s v="WALMART SHOPPERS"/>
    <s v="PUERTO RICO"/>
    <x v="5"/>
    <m/>
    <m/>
    <n v="1"/>
    <m/>
    <m/>
    <m/>
    <m/>
    <m/>
    <m/>
    <m/>
    <m/>
    <m/>
    <m/>
    <m/>
    <m/>
    <m/>
    <n v="1"/>
    <n v="7"/>
  </r>
  <r>
    <s v="4 CÚSPIDE (PUERTO RICO"/>
    <s v="LOCAL"/>
    <x v="188"/>
    <x v="211"/>
    <s v="BURGER KING"/>
    <s v=""/>
    <s v="INSTITUCIONAL"/>
    <s v="PUERTO RICO"/>
    <x v="5"/>
    <m/>
    <m/>
    <m/>
    <n v="1"/>
    <m/>
    <m/>
    <m/>
    <m/>
    <m/>
    <m/>
    <m/>
    <m/>
    <m/>
    <m/>
    <m/>
    <m/>
    <n v="1"/>
    <n v="3"/>
  </r>
  <r>
    <s v="4 CÚSPIDE (PUERTO RICO"/>
    <s v="LOCAL"/>
    <x v="188"/>
    <x v="211"/>
    <s v="BURGER KING BURGER KING BURGER KING"/>
    <s v=""/>
    <s v="INSTITUCIONAL"/>
    <s v="PUERTO RICO"/>
    <x v="5"/>
    <m/>
    <m/>
    <m/>
    <n v="1"/>
    <m/>
    <m/>
    <m/>
    <m/>
    <m/>
    <m/>
    <m/>
    <m/>
    <m/>
    <m/>
    <m/>
    <m/>
    <n v="1"/>
    <n v="3"/>
  </r>
  <r>
    <s v="4 CÚSPIDE (PUERTO RICO"/>
    <s v="LOCAL"/>
    <x v="188"/>
    <x v="211"/>
    <s v="BURGER KING BURGER_x000a_KING BURGER KING"/>
    <s v=""/>
    <s v="INSTITUCIONAL"/>
    <s v="PUERTO RICO"/>
    <x v="5"/>
    <m/>
    <m/>
    <n v="1"/>
    <m/>
    <m/>
    <m/>
    <m/>
    <m/>
    <m/>
    <m/>
    <m/>
    <m/>
    <m/>
    <m/>
    <m/>
    <m/>
    <n v="1"/>
    <n v="7"/>
  </r>
  <r>
    <s v="4 CÚSPIDE (PUERTO RICO"/>
    <s v="LOCAL"/>
    <x v="188"/>
    <x v="211"/>
    <s v="FUEGO MENU"/>
    <s v=""/>
    <s v="INSTITUCIONAL"/>
    <s v="PUERTO RICO"/>
    <x v="5"/>
    <m/>
    <m/>
    <n v="1"/>
    <m/>
    <m/>
    <m/>
    <m/>
    <m/>
    <m/>
    <m/>
    <m/>
    <m/>
    <m/>
    <m/>
    <m/>
    <m/>
    <n v="1"/>
    <n v="7"/>
  </r>
  <r>
    <s v="4 CÚSPIDE (PUERTO RICO"/>
    <s v="LOCAL"/>
    <x v="188"/>
    <x v="211"/>
    <s v="LA CASA DE PR"/>
    <s v=""/>
    <s v="INSTITUCIONAL"/>
    <s v="PUERTO RICO"/>
    <x v="5"/>
    <m/>
    <m/>
    <m/>
    <n v="2"/>
    <m/>
    <m/>
    <m/>
    <m/>
    <m/>
    <m/>
    <m/>
    <m/>
    <m/>
    <m/>
    <m/>
    <m/>
    <n v="2"/>
    <n v="6"/>
  </r>
  <r>
    <s v="4 CÚSPIDE (PUERTO RICO"/>
    <s v="LOCAL"/>
    <x v="189"/>
    <x v="212"/>
    <s v="BABY RUSI"/>
    <s v=""/>
    <s v="HADES 66: AK RUSI"/>
    <s v="PUERTO RICO"/>
    <x v="5"/>
    <m/>
    <m/>
    <m/>
    <n v="1"/>
    <m/>
    <m/>
    <m/>
    <m/>
    <m/>
    <m/>
    <m/>
    <m/>
    <m/>
    <m/>
    <m/>
    <m/>
    <n v="1"/>
    <n v="3"/>
  </r>
  <r>
    <s v="4 CÚSPIDE (PUERTO RICO"/>
    <s v="LOCAL"/>
    <x v="189"/>
    <x v="212"/>
    <s v="MEJOR IMPROVISA’O QUE_x000a_ARRODILLA’O"/>
    <s v=""/>
    <s v="CERVEZA RESIDENTE"/>
    <s v="PUERTO RICO"/>
    <x v="5"/>
    <m/>
    <m/>
    <m/>
    <n v="1"/>
    <m/>
    <m/>
    <m/>
    <m/>
    <m/>
    <m/>
    <m/>
    <m/>
    <m/>
    <m/>
    <m/>
    <m/>
    <n v="1"/>
    <n v="3"/>
  </r>
  <r>
    <s v="4 CÚSPIDE (PUERTO RICO"/>
    <s v="LOCAL"/>
    <x v="190"/>
    <x v="213"/>
    <s v="LA CASA DEL HORROR AT_x000a_HOUSE OF PHOBIA"/>
    <s v=""/>
    <s v="INSTITUCIONAL"/>
    <s v="PUERTO RICO"/>
    <x v="5"/>
    <m/>
    <m/>
    <m/>
    <n v="1"/>
    <m/>
    <m/>
    <m/>
    <m/>
    <m/>
    <m/>
    <m/>
    <m/>
    <m/>
    <m/>
    <m/>
    <m/>
    <n v="1"/>
    <n v="3"/>
  </r>
  <r>
    <s v="4 CÚSPIDE (PUERTO RICO"/>
    <s v="LOCAL"/>
    <x v="191"/>
    <x v="214"/>
    <s v="CLÁSICOS DEL FRAUDE_x000a_DEL AMOR"/>
    <s v=""/>
    <s v="LISTOS101"/>
    <s v="PUERTO RICO"/>
    <x v="5"/>
    <m/>
    <n v="1"/>
    <m/>
    <m/>
    <m/>
    <m/>
    <m/>
    <m/>
    <m/>
    <m/>
    <m/>
    <m/>
    <m/>
    <m/>
    <m/>
    <m/>
    <n v="1"/>
    <n v="15"/>
  </r>
  <r>
    <s v="4 CÚSPIDE (PUERTO RICO"/>
    <s v="LOCAL"/>
    <x v="191"/>
    <x v="214"/>
    <s v="CUIDEMOS LAS TETAS"/>
    <s v=""/>
    <s v="SOCIEDAD AMERICANA_x000a_CONTRA EL CANCER"/>
    <s v="PUERTO RICO"/>
    <x v="5"/>
    <m/>
    <n v="1"/>
    <m/>
    <m/>
    <m/>
    <m/>
    <m/>
    <m/>
    <m/>
    <m/>
    <m/>
    <m/>
    <m/>
    <m/>
    <m/>
    <m/>
    <n v="1"/>
    <n v="15"/>
  </r>
  <r>
    <s v="4 CÚSPIDE (PUERTO RICO"/>
    <s v="LOCAL"/>
    <x v="192"/>
    <x v="215"/>
    <s v="ELIJO ESTAR CONTIGO"/>
    <s v=""/>
    <s v="TRIPLE-S ADVANTAGE"/>
    <s v="PUERTO RICO"/>
    <x v="5"/>
    <m/>
    <n v="1"/>
    <m/>
    <m/>
    <m/>
    <m/>
    <m/>
    <m/>
    <m/>
    <m/>
    <m/>
    <m/>
    <m/>
    <m/>
    <m/>
    <m/>
    <n v="1"/>
    <n v="15"/>
  </r>
  <r>
    <s v="4 CÚSPIDE (PUERTO RICO"/>
    <s v="LOCAL"/>
    <x v="13"/>
    <x v="216"/>
    <s v="DELIVERY"/>
    <s v=""/>
    <s v="SPRINTER"/>
    <s v="PUERTO RICO"/>
    <x v="5"/>
    <m/>
    <m/>
    <m/>
    <n v="1"/>
    <m/>
    <m/>
    <m/>
    <m/>
    <m/>
    <m/>
    <m/>
    <m/>
    <m/>
    <m/>
    <m/>
    <m/>
    <n v="1"/>
    <n v="3"/>
  </r>
  <r>
    <s v="4 CÚSPIDE (PUERTO RICO"/>
    <s v="LOCAL"/>
    <x v="13"/>
    <x v="216"/>
    <s v="FOOD TRUCK"/>
    <s v=""/>
    <s v="SPRINTER"/>
    <s v="PUERTO RICO"/>
    <x v="5"/>
    <m/>
    <m/>
    <m/>
    <n v="1"/>
    <m/>
    <m/>
    <m/>
    <m/>
    <m/>
    <m/>
    <m/>
    <m/>
    <m/>
    <m/>
    <m/>
    <m/>
    <n v="1"/>
    <n v="3"/>
  </r>
  <r>
    <s v="4 CÚSPIDE (PUERTO RICO"/>
    <s v="LOCAL"/>
    <x v="13"/>
    <x v="216"/>
    <s v="TRABAJOS"/>
    <s v=""/>
    <s v="SPRINTER"/>
    <s v="PUERTO RICO"/>
    <x v="5"/>
    <m/>
    <m/>
    <m/>
    <n v="1"/>
    <m/>
    <m/>
    <m/>
    <m/>
    <m/>
    <m/>
    <m/>
    <m/>
    <m/>
    <m/>
    <m/>
    <m/>
    <n v="1"/>
    <n v="3"/>
  </r>
  <r>
    <s v="4 CÚSPIDE (PUERTO RICO"/>
    <s v="LOCAL"/>
    <x v="22"/>
    <x v="208"/>
    <s v="8 LIVES"/>
    <s v=""/>
    <s v="DONACION DE ORGANOS"/>
    <s v="PUERTO RICO"/>
    <x v="5"/>
    <m/>
    <m/>
    <m/>
    <n v="1"/>
    <m/>
    <m/>
    <m/>
    <m/>
    <m/>
    <m/>
    <m/>
    <m/>
    <m/>
    <m/>
    <m/>
    <m/>
    <n v="1"/>
    <n v="3"/>
  </r>
  <r>
    <s v="4 CÚSPIDE (PUERTO RICO"/>
    <s v="LOCAL"/>
    <x v="22"/>
    <x v="208"/>
    <s v="ELECTRIC MUSTANG"/>
    <s v=""/>
    <s v="MUSTANG"/>
    <s v="PUERTO RICO"/>
    <x v="5"/>
    <m/>
    <m/>
    <n v="1"/>
    <n v="3"/>
    <m/>
    <m/>
    <m/>
    <m/>
    <m/>
    <m/>
    <m/>
    <m/>
    <m/>
    <m/>
    <m/>
    <m/>
    <n v="4"/>
    <n v="16"/>
  </r>
  <r>
    <s v="4 CÚSPIDE (PUERTO RICO"/>
    <s v="LOCAL"/>
    <x v="22"/>
    <x v="208"/>
    <s v="MCS"/>
    <s v=""/>
    <s v="MCS HEALTHCARE"/>
    <s v="PUERTO RICO"/>
    <x v="5"/>
    <m/>
    <m/>
    <m/>
    <n v="1"/>
    <m/>
    <m/>
    <m/>
    <m/>
    <m/>
    <m/>
    <m/>
    <m/>
    <m/>
    <m/>
    <m/>
    <m/>
    <n v="1"/>
    <n v="3"/>
  </r>
  <r>
    <s v="13 IAB MIXX (MÉXICO)"/>
    <s v="LOCAL"/>
    <x v="193"/>
    <x v="217"/>
    <s v="CORRIDO OF DUTY"/>
    <s v="CALL OF DUTY"/>
    <s v=""/>
    <s v="MÉXICO"/>
    <x v="0"/>
    <m/>
    <n v="1"/>
    <n v="3"/>
    <n v="1"/>
    <m/>
    <m/>
    <m/>
    <m/>
    <m/>
    <m/>
    <m/>
    <m/>
    <m/>
    <m/>
    <m/>
    <m/>
    <n v="5"/>
    <n v="39"/>
  </r>
  <r>
    <s v="13 IAB MIXX (MÉXICO)"/>
    <s v="LOCAL"/>
    <x v="193"/>
    <x v="217"/>
    <s v="NADADORAS"/>
    <s v="TUPPERWARE"/>
    <s v=""/>
    <s v="MÉXICO"/>
    <x v="0"/>
    <m/>
    <m/>
    <n v="1"/>
    <n v="1"/>
    <m/>
    <m/>
    <m/>
    <m/>
    <m/>
    <m/>
    <m/>
    <m/>
    <m/>
    <m/>
    <m/>
    <m/>
    <n v="2"/>
    <n v="10"/>
  </r>
  <r>
    <s v="13 IAB MIXX (MÉXICO)"/>
    <s v="LOCAL"/>
    <x v="1"/>
    <x v="1"/>
    <s v="EL ALEBRIJE"/>
    <s v="FIFA23"/>
    <s v=""/>
    <s v="MÉXICO"/>
    <x v="0"/>
    <m/>
    <m/>
    <m/>
    <n v="1"/>
    <m/>
    <m/>
    <m/>
    <m/>
    <m/>
    <m/>
    <m/>
    <m/>
    <m/>
    <m/>
    <m/>
    <m/>
    <n v="1"/>
    <n v="3"/>
  </r>
  <r>
    <s v="13 IAB MIXX (MÉXICO)"/>
    <s v="LOCAL"/>
    <x v="1"/>
    <x v="1"/>
    <s v="SIEMPRE VIVOS"/>
    <s v="FC24"/>
    <s v=""/>
    <s v="MÉXICO"/>
    <x v="0"/>
    <m/>
    <m/>
    <n v="1"/>
    <m/>
    <m/>
    <m/>
    <m/>
    <m/>
    <m/>
    <m/>
    <m/>
    <m/>
    <m/>
    <m/>
    <m/>
    <m/>
    <n v="1"/>
    <n v="7"/>
  </r>
  <r>
    <s v="13 IAB MIXX (MÉXICO)"/>
    <s v="LOCAL"/>
    <x v="3"/>
    <x v="3"/>
    <s v="V-LAND"/>
    <s v="SABA"/>
    <s v=""/>
    <s v="MÉXICO"/>
    <x v="0"/>
    <m/>
    <m/>
    <n v="1"/>
    <m/>
    <m/>
    <m/>
    <m/>
    <m/>
    <m/>
    <m/>
    <m/>
    <m/>
    <m/>
    <m/>
    <m/>
    <m/>
    <n v="1"/>
    <n v="7"/>
  </r>
  <r>
    <s v="13 IAB MIXX (MÉXICO)"/>
    <s v="LOCAL"/>
    <x v="5"/>
    <x v="5"/>
    <s v="LLUVIA"/>
    <s v="SAVE THE CHILDREN"/>
    <s v=""/>
    <s v="MÉXICO"/>
    <x v="0"/>
    <m/>
    <m/>
    <n v="1"/>
    <m/>
    <m/>
    <m/>
    <m/>
    <m/>
    <m/>
    <m/>
    <m/>
    <m/>
    <m/>
    <m/>
    <m/>
    <m/>
    <n v="1"/>
    <n v="7"/>
  </r>
  <r>
    <s v="13 IAB MIXX (MÉXICO)"/>
    <s v="LOCAL"/>
    <x v="5"/>
    <x v="5"/>
    <s v="TRES"/>
    <s v="REINSERTA A. C."/>
    <s v=""/>
    <s v="MÉXICO"/>
    <x v="0"/>
    <m/>
    <n v="1"/>
    <m/>
    <m/>
    <m/>
    <m/>
    <m/>
    <m/>
    <m/>
    <m/>
    <m/>
    <m/>
    <m/>
    <m/>
    <m/>
    <m/>
    <n v="1"/>
    <n v="15"/>
  </r>
  <r>
    <s v="13 IAB MIXX (MÉXICO)"/>
    <s v="LOCAL"/>
    <x v="6"/>
    <x v="6"/>
    <s v="NETFLIX OJITOS DE HUEVO"/>
    <s v="NETFLIX"/>
    <s v=""/>
    <s v="MÉXICO"/>
    <x v="0"/>
    <m/>
    <m/>
    <n v="1"/>
    <m/>
    <m/>
    <m/>
    <m/>
    <m/>
    <m/>
    <m/>
    <m/>
    <m/>
    <m/>
    <m/>
    <m/>
    <m/>
    <n v="1"/>
    <n v="7"/>
  </r>
  <r>
    <s v="13 IAB MIXX (MÉXICO)"/>
    <s v="LOCAL"/>
    <x v="6"/>
    <x v="6"/>
    <s v="POPEYES 50+"/>
    <s v="POPEYES LOUISIANA KITCHEN, INC"/>
    <s v=""/>
    <s v="MÉXICO"/>
    <x v="0"/>
    <m/>
    <n v="1"/>
    <n v="1"/>
    <m/>
    <m/>
    <m/>
    <m/>
    <m/>
    <m/>
    <m/>
    <m/>
    <m/>
    <m/>
    <m/>
    <m/>
    <m/>
    <n v="2"/>
    <n v="22"/>
  </r>
  <r>
    <s v="13 IAB MIXX (MÉXICO)"/>
    <s v="LOCAL"/>
    <x v="7"/>
    <x v="7"/>
    <s v="BAG FILTRATORS"/>
    <s v="H-E-B"/>
    <s v=""/>
    <s v="MÉXICO"/>
    <x v="0"/>
    <m/>
    <m/>
    <m/>
    <n v="1"/>
    <m/>
    <m/>
    <m/>
    <m/>
    <m/>
    <m/>
    <m/>
    <m/>
    <m/>
    <m/>
    <m/>
    <m/>
    <n v="1"/>
    <n v="3"/>
  </r>
  <r>
    <s v="13 IAB MIXX (MÉXICO)"/>
    <s v="LOCAL"/>
    <x v="194"/>
    <x v="218"/>
    <s v="LA CHINGADA"/>
    <s v="FLAMIN HOT"/>
    <s v=""/>
    <s v="MÉXICO"/>
    <x v="0"/>
    <m/>
    <m/>
    <n v="1"/>
    <m/>
    <m/>
    <m/>
    <m/>
    <m/>
    <m/>
    <m/>
    <m/>
    <m/>
    <m/>
    <m/>
    <m/>
    <m/>
    <n v="1"/>
    <n v="7"/>
  </r>
  <r>
    <s v="13 IAB MIXX (MÉXICO)"/>
    <s v="LOCAL"/>
    <x v="195"/>
    <x v="219"/>
    <s v="LIFELINE"/>
    <s v="SALUD MÓVIL"/>
    <s v=""/>
    <s v="MÉXICO"/>
    <x v="0"/>
    <m/>
    <m/>
    <m/>
    <n v="2"/>
    <m/>
    <m/>
    <m/>
    <m/>
    <m/>
    <m/>
    <m/>
    <m/>
    <m/>
    <m/>
    <m/>
    <m/>
    <n v="2"/>
    <n v="6"/>
  </r>
  <r>
    <s v="13 IAB MIXX (MÉXICO)"/>
    <s v="LOCAL"/>
    <x v="20"/>
    <x v="20"/>
    <s v="LA GRAN GUÍA DE JOCHOS &amp; HAMBURGUESAS"/>
    <s v="BIMBOLLOS Y MEDIAS NOCHES BIMBO"/>
    <s v=""/>
    <s v="MÉXICO"/>
    <x v="0"/>
    <m/>
    <m/>
    <n v="1"/>
    <m/>
    <m/>
    <m/>
    <m/>
    <m/>
    <m/>
    <m/>
    <m/>
    <m/>
    <m/>
    <m/>
    <m/>
    <m/>
    <n v="1"/>
    <n v="7"/>
  </r>
  <r>
    <s v="13 IAB MIXX (MÉXICO)"/>
    <s v="LOCAL"/>
    <x v="195"/>
    <x v="219"/>
    <s v="MUSEO DE LA MENTIRA"/>
    <s v="EL SABUESO"/>
    <s v=""/>
    <s v="MÉXICO"/>
    <x v="0"/>
    <m/>
    <m/>
    <m/>
    <n v="2"/>
    <m/>
    <m/>
    <m/>
    <m/>
    <m/>
    <m/>
    <m/>
    <m/>
    <m/>
    <m/>
    <m/>
    <m/>
    <n v="2"/>
    <n v="6"/>
  </r>
  <r>
    <s v="13 IAB MIXX (MÉXICO)"/>
    <s v="LOCAL"/>
    <x v="13"/>
    <x v="13"/>
    <s v="LIFELINE"/>
    <s v="SALUD MÓVIL"/>
    <s v=""/>
    <s v="MÉXICO"/>
    <x v="0"/>
    <m/>
    <m/>
    <m/>
    <n v="2"/>
    <m/>
    <m/>
    <m/>
    <m/>
    <m/>
    <m/>
    <m/>
    <m/>
    <m/>
    <m/>
    <m/>
    <m/>
    <n v="2"/>
    <n v="6"/>
  </r>
  <r>
    <s v="13 IAB MIXX (MÉXICO)"/>
    <s v="LOCAL"/>
    <x v="13"/>
    <x v="13"/>
    <s v="LA GRAN GUÍA DE JOCHOS &amp; HAMBURGUESAS"/>
    <s v="BIMBOLLOS Y MEDIAS NOCHES BIMBO"/>
    <s v=""/>
    <s v="MÉXICO"/>
    <x v="0"/>
    <m/>
    <m/>
    <n v="1"/>
    <m/>
    <m/>
    <m/>
    <m/>
    <m/>
    <m/>
    <m/>
    <m/>
    <m/>
    <m/>
    <m/>
    <m/>
    <m/>
    <n v="1"/>
    <n v="7"/>
  </r>
  <r>
    <s v="13 IAB MIXX (MÉXICO)"/>
    <s v="LOCAL"/>
    <x v="13"/>
    <x v="13"/>
    <s v="MUSEO DE LA MENTIRA"/>
    <s v="EL SABUESO"/>
    <s v=""/>
    <s v="MÉXICO"/>
    <x v="0"/>
    <m/>
    <m/>
    <m/>
    <n v="2"/>
    <m/>
    <m/>
    <m/>
    <m/>
    <m/>
    <m/>
    <m/>
    <m/>
    <m/>
    <m/>
    <m/>
    <m/>
    <n v="2"/>
    <n v="6"/>
  </r>
  <r>
    <s v="13 IAB MIXX (MÉXICO)"/>
    <s v="LOCAL"/>
    <x v="196"/>
    <x v="220"/>
    <s v="IN THE ZONE"/>
    <s v="ADIDAS Y MERCADO LIBRE"/>
    <s v=""/>
    <s v="MÉXICO"/>
    <x v="0"/>
    <m/>
    <m/>
    <m/>
    <n v="1"/>
    <m/>
    <m/>
    <m/>
    <m/>
    <m/>
    <m/>
    <m/>
    <m/>
    <m/>
    <m/>
    <m/>
    <m/>
    <n v="1"/>
    <n v="3"/>
  </r>
  <r>
    <s v="13 IAB MIXX (MÉXICO)"/>
    <s v="LOCAL"/>
    <x v="196"/>
    <x v="220"/>
    <s v="NADIE SABE"/>
    <s v="SPOTIFY"/>
    <s v=""/>
    <s v="MÉXICO"/>
    <x v="0"/>
    <m/>
    <m/>
    <m/>
    <n v="1"/>
    <m/>
    <m/>
    <m/>
    <m/>
    <m/>
    <m/>
    <m/>
    <m/>
    <m/>
    <m/>
    <m/>
    <m/>
    <n v="1"/>
    <n v="3"/>
  </r>
  <r>
    <s v="13 IAB MIXX (MÉXICO)"/>
    <s v="LOCAL"/>
    <x v="17"/>
    <x v="17"/>
    <s v="YOUTUBE MUSIC MUSEUM"/>
    <s v="YOUTUBE MUSIC"/>
    <s v=""/>
    <s v="MÉXICO"/>
    <x v="0"/>
    <m/>
    <m/>
    <m/>
    <n v="1"/>
    <m/>
    <m/>
    <m/>
    <m/>
    <m/>
    <m/>
    <m/>
    <m/>
    <m/>
    <m/>
    <m/>
    <m/>
    <n v="1"/>
    <n v="3"/>
  </r>
  <r>
    <s v="13 IAB MIXX (MÉXICO)"/>
    <s v="LOCAL"/>
    <x v="197"/>
    <x v="221"/>
    <s v="TAKIS BLUE HEAT"/>
    <s v="TAKIS"/>
    <s v=""/>
    <s v="MÉXICO"/>
    <x v="0"/>
    <m/>
    <m/>
    <m/>
    <n v="1"/>
    <m/>
    <m/>
    <m/>
    <m/>
    <m/>
    <m/>
    <m/>
    <m/>
    <m/>
    <m/>
    <m/>
    <m/>
    <n v="1"/>
    <n v="3"/>
  </r>
  <r>
    <s v="13 IAB MIXX (MÉXICO)"/>
    <s v="LOCAL"/>
    <x v="197"/>
    <x v="221"/>
    <s v="TAKIS BLUE HEAT"/>
    <s v="TAKIS BLUE HEAT"/>
    <s v=""/>
    <s v="MÉXICO"/>
    <x v="0"/>
    <m/>
    <m/>
    <m/>
    <n v="1"/>
    <m/>
    <m/>
    <m/>
    <m/>
    <m/>
    <m/>
    <m/>
    <m/>
    <m/>
    <m/>
    <m/>
    <m/>
    <n v="1"/>
    <n v="3"/>
  </r>
  <r>
    <s v="13 IAB MIXX (MÉXICO)"/>
    <s v="LOCAL"/>
    <x v="198"/>
    <x v="222"/>
    <s v="PEQUEÑOS TESTAMENTO"/>
    <s v="ENTEROGERMINA"/>
    <s v=""/>
    <s v="MÉXICO"/>
    <x v="0"/>
    <m/>
    <m/>
    <m/>
    <n v="1"/>
    <m/>
    <m/>
    <m/>
    <m/>
    <m/>
    <m/>
    <m/>
    <m/>
    <m/>
    <m/>
    <m/>
    <m/>
    <n v="1"/>
    <n v="3"/>
  </r>
  <r>
    <s v="13 IAB MIXX (MÉXICO)"/>
    <s v="LOCAL"/>
    <x v="199"/>
    <x v="223"/>
    <s v="UPSIDE DOWN ISLAND FORTNITE"/>
    <s v="DAIRY QUEEN® MÉXICO"/>
    <s v=""/>
    <s v="MÉXICO"/>
    <x v="0"/>
    <m/>
    <m/>
    <m/>
    <n v="1"/>
    <m/>
    <m/>
    <m/>
    <m/>
    <m/>
    <m/>
    <m/>
    <m/>
    <m/>
    <m/>
    <m/>
    <m/>
    <n v="1"/>
    <n v="3"/>
  </r>
  <r>
    <s v="13 IAB MIXX (MÉXICO)"/>
    <s v="LOCAL"/>
    <x v="200"/>
    <x v="224"/>
    <s v="HACK DE CREMA"/>
    <s v="CREMA ALPURA"/>
    <s v=""/>
    <s v="MÉXICO"/>
    <x v="0"/>
    <m/>
    <m/>
    <m/>
    <n v="1"/>
    <m/>
    <m/>
    <m/>
    <m/>
    <m/>
    <m/>
    <m/>
    <m/>
    <m/>
    <m/>
    <m/>
    <m/>
    <n v="1"/>
    <n v="3"/>
  </r>
  <r>
    <s v="13 IAB MIXX (MÉXICO)"/>
    <s v="LOCAL"/>
    <x v="14"/>
    <x v="14"/>
    <s v="ES FRAUDE"/>
    <s v="BBVA"/>
    <s v=""/>
    <s v="MÉXICO"/>
    <x v="0"/>
    <m/>
    <m/>
    <n v="1"/>
    <m/>
    <m/>
    <m/>
    <m/>
    <m/>
    <m/>
    <m/>
    <m/>
    <m/>
    <m/>
    <m/>
    <m/>
    <m/>
    <n v="1"/>
    <n v="7"/>
  </r>
  <r>
    <s v="13 IAB MIXX (MÉXICO)"/>
    <s v="LOCAL"/>
    <x v="14"/>
    <x v="14"/>
    <s v="ES FRAUDE"/>
    <s v="BBVA"/>
    <s v=""/>
    <s v="MÉXICO"/>
    <x v="0"/>
    <m/>
    <m/>
    <m/>
    <n v="1"/>
    <m/>
    <m/>
    <m/>
    <m/>
    <m/>
    <m/>
    <m/>
    <m/>
    <m/>
    <m/>
    <m/>
    <m/>
    <n v="1"/>
    <n v="3"/>
  </r>
  <r>
    <s v="6. DIENTE (ARGENTINA)"/>
    <s v="LOCAL"/>
    <x v="194"/>
    <x v="218"/>
    <s v="LA CHINGADA"/>
    <s v=""/>
    <s v=""/>
    <s v="ARGENTINA"/>
    <x v="0"/>
    <m/>
    <m/>
    <n v="1"/>
    <m/>
    <m/>
    <m/>
    <m/>
    <m/>
    <m/>
    <m/>
    <m/>
    <m/>
    <m/>
    <m/>
    <m/>
    <m/>
    <n v="1"/>
    <n v="7"/>
  </r>
  <r>
    <s v="12 IAB MIXX (COLOMBIA)"/>
    <s v="LOCAL"/>
    <x v="201"/>
    <x v="225"/>
    <s v="CONTENT HUB"/>
    <s v="TEAM REMOTO"/>
    <s v=""/>
    <s v="COLOMBIA"/>
    <x v="9"/>
    <m/>
    <m/>
    <m/>
    <n v="1"/>
    <m/>
    <m/>
    <m/>
    <m/>
    <m/>
    <m/>
    <m/>
    <m/>
    <m/>
    <m/>
    <m/>
    <m/>
    <n v="1"/>
    <n v="3"/>
  </r>
  <r>
    <s v="12 IAB MIXX (COLOMBIA)"/>
    <s v="LOCAL"/>
    <x v="202"/>
    <x v="226"/>
    <s v="PLATOS DE TEMPORADA"/>
    <s v="BANCOLOMBIA"/>
    <s v=""/>
    <s v="COLOMBIA"/>
    <x v="9"/>
    <m/>
    <n v="1"/>
    <m/>
    <m/>
    <m/>
    <m/>
    <m/>
    <m/>
    <m/>
    <m/>
    <m/>
    <m/>
    <m/>
    <m/>
    <m/>
    <m/>
    <n v="1"/>
    <n v="15"/>
  </r>
  <r>
    <s v="12 IAB MIXX (COLOMBIA)"/>
    <s v="LOCAL"/>
    <x v="203"/>
    <x v="227"/>
    <s v="SENIOR ZAPPING: LA GENERACIÓN SENIOR CAMBIÓ DE CANAL_x000a_"/>
    <s v="NESTLÉ COLOMBIA"/>
    <s v=""/>
    <s v="COLOMBIA"/>
    <x v="9"/>
    <m/>
    <m/>
    <n v="1"/>
    <m/>
    <m/>
    <m/>
    <m/>
    <m/>
    <m/>
    <m/>
    <m/>
    <m/>
    <m/>
    <m/>
    <m/>
    <m/>
    <n v="1"/>
    <n v="7"/>
  </r>
  <r>
    <s v="12 IAB MIXX (COLOMBIA)"/>
    <s v="LOCAL"/>
    <x v="204"/>
    <x v="228"/>
    <s v="FINANZAS EN JEANS PARA JÓVENES COLOMBIANOS"/>
    <s v="DAVIVIENDA"/>
    <s v=""/>
    <s v="COLOMBIA"/>
    <x v="9"/>
    <m/>
    <m/>
    <n v="1"/>
    <m/>
    <m/>
    <m/>
    <m/>
    <m/>
    <m/>
    <m/>
    <m/>
    <m/>
    <m/>
    <m/>
    <m/>
    <m/>
    <n v="1"/>
    <n v="7"/>
  </r>
  <r>
    <s v="12 IAB MIXX (COLOMBIA)"/>
    <s v="LOCAL"/>
    <x v="204"/>
    <x v="228"/>
    <s v="AUDICIONES #LAJOVEN, CON EL FLOW DE LO CLÁSICO"/>
    <s v="FUNDACIÓN BOLÍVAR DAVIVIENDA / GRUPO BOLÍVAR"/>
    <s v=""/>
    <s v="COLOMBIA"/>
    <x v="9"/>
    <m/>
    <n v="1"/>
    <m/>
    <m/>
    <m/>
    <m/>
    <m/>
    <m/>
    <m/>
    <m/>
    <m/>
    <m/>
    <m/>
    <m/>
    <m/>
    <m/>
    <n v="1"/>
    <n v="15"/>
  </r>
  <r>
    <s v="12 IAB MIXX (COLOMBIA)"/>
    <s v="LOCAL"/>
    <x v="204"/>
    <x v="228"/>
    <s v="¡BÁJESE DE ESA NUBE Y SÚBASE A ESA NAVE!"/>
    <s v="DAVIVIENDA"/>
    <s v=""/>
    <s v="COLOMBIA"/>
    <x v="9"/>
    <m/>
    <m/>
    <n v="1"/>
    <m/>
    <m/>
    <m/>
    <m/>
    <m/>
    <m/>
    <m/>
    <m/>
    <m/>
    <m/>
    <m/>
    <m/>
    <m/>
    <n v="1"/>
    <n v="7"/>
  </r>
  <r>
    <s v="12 IAB MIXX (COLOMBIA)"/>
    <s v="LOCAL"/>
    <x v="204"/>
    <x v="228"/>
    <s v="LA APP DE SEGUROS QUE PUEDES USAR SIN TENER UN SEGURO_x000a_"/>
    <s v="SEGUROS BOLÍVAR"/>
    <s v=""/>
    <s v="COLOMBIA"/>
    <x v="9"/>
    <m/>
    <m/>
    <m/>
    <n v="1"/>
    <m/>
    <m/>
    <m/>
    <m/>
    <m/>
    <m/>
    <m/>
    <m/>
    <m/>
    <m/>
    <m/>
    <m/>
    <n v="1"/>
    <n v="3"/>
  </r>
  <r>
    <s v="12 IAB MIXX (COLOMBIA)"/>
    <s v="LOCAL"/>
    <x v="204"/>
    <x v="228"/>
    <s v="FINANZAS EN JEANS PARA JÓVENES COLOMBIANOS_x000a_"/>
    <s v="DAVIVIENDA"/>
    <s v=""/>
    <s v="COLOMBIA"/>
    <x v="9"/>
    <m/>
    <m/>
    <n v="1"/>
    <m/>
    <m/>
    <m/>
    <m/>
    <m/>
    <m/>
    <m/>
    <m/>
    <m/>
    <m/>
    <m/>
    <m/>
    <m/>
    <n v="1"/>
    <n v="7"/>
  </r>
  <r>
    <s v="12 IAB MIXX (COLOMBIA)"/>
    <s v="LOCAL"/>
    <x v="204"/>
    <x v="228"/>
    <s v="GALERÍA DEL TERROR"/>
    <s v="SEGUROS BOLÍVAR"/>
    <s v=""/>
    <s v="COLOMBIA"/>
    <x v="9"/>
    <m/>
    <m/>
    <n v="1"/>
    <m/>
    <m/>
    <m/>
    <m/>
    <m/>
    <m/>
    <m/>
    <m/>
    <m/>
    <m/>
    <m/>
    <m/>
    <m/>
    <n v="1"/>
    <n v="7"/>
  </r>
  <r>
    <s v="12 IAB MIXX (COLOMBIA)"/>
    <s v="LOCAL"/>
    <x v="204"/>
    <x v="228"/>
    <s v="NON FUNGIBLE TALENTS: MÁS ALLÁ DEL METAVERSO”_x000a_2"/>
    <s v="DAVIVIENDA"/>
    <s v=""/>
    <s v="COLOMBIA"/>
    <x v="9"/>
    <m/>
    <m/>
    <n v="1"/>
    <m/>
    <m/>
    <m/>
    <m/>
    <m/>
    <m/>
    <m/>
    <m/>
    <m/>
    <m/>
    <m/>
    <m/>
    <m/>
    <n v="1"/>
    <n v="7"/>
  </r>
  <r>
    <s v="12 IAB MIXX (COLOMBIA)"/>
    <s v="LOCAL"/>
    <x v="13"/>
    <x v="229"/>
    <s v="CAMBIANDO CONTIGO"/>
    <s v="BANCO DE BOGOTÁ"/>
    <s v=""/>
    <s v="COLOMBIA"/>
    <x v="9"/>
    <m/>
    <m/>
    <n v="1"/>
    <m/>
    <m/>
    <m/>
    <m/>
    <m/>
    <m/>
    <m/>
    <m/>
    <m/>
    <m/>
    <m/>
    <m/>
    <m/>
    <n v="1"/>
    <n v="7"/>
  </r>
  <r>
    <s v="12 IAB MIXX (COLOMBIA)"/>
    <s v="LOCAL"/>
    <x v="13"/>
    <x v="229"/>
    <s v="¿QUÉ PASÓ EN LA FIESTA DEL BANCO DE BOGOTÁ?”"/>
    <s v="BANCO DE BOGOTÁ"/>
    <s v=""/>
    <s v="COLOMBIA"/>
    <x v="9"/>
    <m/>
    <m/>
    <n v="1"/>
    <m/>
    <m/>
    <m/>
    <m/>
    <m/>
    <m/>
    <m/>
    <m/>
    <m/>
    <m/>
    <m/>
    <m/>
    <m/>
    <n v="1"/>
    <n v="7"/>
  </r>
  <r>
    <s v="12 IAB MIXX (COLOMBIA)"/>
    <s v="LOCAL"/>
    <x v="16"/>
    <x v="230"/>
    <s v="DOMINO'S, LLEGANDO SIN MIEDO A DONDE SEA"/>
    <s v="DOMINO'S COLOMBIA"/>
    <s v=""/>
    <s v="COLOMBIA"/>
    <x v="9"/>
    <m/>
    <m/>
    <m/>
    <n v="1"/>
    <m/>
    <m/>
    <m/>
    <m/>
    <m/>
    <m/>
    <m/>
    <m/>
    <m/>
    <m/>
    <m/>
    <m/>
    <n v="1"/>
    <n v="3"/>
  </r>
  <r>
    <s v="12 IAB MIXX (COLOMBIA)"/>
    <s v="LOCAL"/>
    <x v="16"/>
    <x v="230"/>
    <s v="ESTE  SE DA GARRA"/>
    <s v="AB INBEV BAVARIA"/>
    <s v=""/>
    <s v="COLOMBIA"/>
    <x v="9"/>
    <m/>
    <m/>
    <m/>
    <n v="1"/>
    <m/>
    <m/>
    <m/>
    <m/>
    <m/>
    <m/>
    <m/>
    <m/>
    <m/>
    <m/>
    <m/>
    <m/>
    <n v="1"/>
    <n v="3"/>
  </r>
  <r>
    <s v="12 IAB MIXX (COLOMBIA)"/>
    <s v="LOCAL"/>
    <x v="16"/>
    <x v="230"/>
    <s v="PIZZA PARTY: LA ACTUALIZACIÓN DE FORTNITE QUE DOMINO’S APROVECHÓ, PARA ENTRAR AL JUEGO"/>
    <s v="DOMINO'S COLOMBIA"/>
    <s v=""/>
    <s v="COLOMBIA"/>
    <x v="9"/>
    <m/>
    <n v="2"/>
    <m/>
    <m/>
    <m/>
    <m/>
    <m/>
    <m/>
    <m/>
    <m/>
    <m/>
    <m/>
    <m/>
    <m/>
    <m/>
    <m/>
    <n v="2"/>
    <n v="30"/>
  </r>
  <r>
    <s v="12 IAB MIXX (COLOMBIA)"/>
    <s v="LOCAL"/>
    <x v="16"/>
    <x v="230"/>
    <s v="TODOS QUIEREN ELEGIR SU CAFÉ, PERO NOS SUS GOBERNANTES"/>
    <s v="STARBUCKS COLOMBIA"/>
    <s v=""/>
    <s v="COLOMBIA"/>
    <x v="9"/>
    <m/>
    <m/>
    <n v="1"/>
    <m/>
    <m/>
    <m/>
    <m/>
    <m/>
    <m/>
    <m/>
    <m/>
    <m/>
    <m/>
    <m/>
    <m/>
    <m/>
    <n v="1"/>
    <n v="7"/>
  </r>
  <r>
    <s v="12 IAB MIXX (COLOMBIA)"/>
    <s v="LOCAL"/>
    <x v="16"/>
    <x v="230"/>
    <s v="UN  SOBRE CÓMO HACER FAMOSAS A LAS PERSONAS CORRECTAS"/>
    <s v="AB INBEV BAVARIA"/>
    <s v=""/>
    <s v="COLOMBIA"/>
    <x v="9"/>
    <m/>
    <n v="1"/>
    <n v="1"/>
    <m/>
    <m/>
    <m/>
    <m/>
    <m/>
    <m/>
    <m/>
    <m/>
    <m/>
    <m/>
    <m/>
    <m/>
    <m/>
    <n v="2"/>
    <n v="22"/>
  </r>
  <r>
    <s v="12 IAB MIXX (COLOMBIA)"/>
    <s v="LOCAL"/>
    <x v="16"/>
    <x v="230"/>
    <s v="PIZZA PARTY: LA ACTUALIZACIÓN DE FORTNITE QUE DOMINO’S APROVECHÓ, PARA ENTRAR AL JUEGO_x000a_"/>
    <s v="DOMINO'S COLOMBIA"/>
    <s v=""/>
    <s v="COLOMBIA"/>
    <x v="9"/>
    <m/>
    <m/>
    <n v="1"/>
    <n v="1"/>
    <m/>
    <m/>
    <m/>
    <m/>
    <m/>
    <m/>
    <m/>
    <m/>
    <m/>
    <m/>
    <m/>
    <m/>
    <n v="2"/>
    <n v="10"/>
  </r>
  <r>
    <s v="12 IAB MIXX (COLOMBIA)"/>
    <s v="LOCAL"/>
    <x v="16"/>
    <x v="230"/>
    <s v="CREANDO UN NUEVO MUNDO PARA CONECTAR CON TU MEJOR VERSIÓN"/>
    <s v="AB INBEV BAVARIA"/>
    <s v=""/>
    <s v="COLOMBIA"/>
    <x v="9"/>
    <m/>
    <n v="1"/>
    <m/>
    <m/>
    <m/>
    <m/>
    <m/>
    <m/>
    <m/>
    <m/>
    <m/>
    <m/>
    <m/>
    <m/>
    <m/>
    <m/>
    <n v="1"/>
    <n v="15"/>
  </r>
  <r>
    <s v="12 IAB MIXX (COLOMBIA)"/>
    <s v="LOCAL"/>
    <x v="16"/>
    <x v="230"/>
    <s v="EL NUEVO DESPEGUE DE LA COMIDA ABORDO_x000a_"/>
    <s v="WINGO"/>
    <s v=""/>
    <s v="COLOMBIA"/>
    <x v="9"/>
    <m/>
    <m/>
    <m/>
    <n v="1"/>
    <m/>
    <m/>
    <m/>
    <m/>
    <m/>
    <m/>
    <m/>
    <m/>
    <m/>
    <m/>
    <m/>
    <m/>
    <n v="1"/>
    <n v="3"/>
  </r>
  <r>
    <s v="12 IAB MIXX (COLOMBIA)"/>
    <s v="LOCAL"/>
    <x v="16"/>
    <x v="230"/>
    <s v="UN  SOBRE CÓMO HACER FAMOSAS A LAS PERSONAS CORRECTAS_x000a_"/>
    <s v="AB INBEV BAVARIA"/>
    <s v=""/>
    <s v="COLOMBIA"/>
    <x v="9"/>
    <m/>
    <n v="1"/>
    <m/>
    <n v="1"/>
    <m/>
    <m/>
    <m/>
    <m/>
    <m/>
    <m/>
    <m/>
    <m/>
    <m/>
    <m/>
    <m/>
    <m/>
    <n v="2"/>
    <n v="18"/>
  </r>
  <r>
    <s v="12 IAB MIXX (COLOMBIA)"/>
    <s v="LOCAL"/>
    <x v="16"/>
    <x v="230"/>
    <s v="TODOS QUIEREN ELEGIR SU CAFÉ, PERO NOS SUS GOBERNANTES_x000a_"/>
    <s v="STARBUCKS COLOMBIA"/>
    <s v=""/>
    <s v="COLOMBIA"/>
    <x v="9"/>
    <m/>
    <n v="1"/>
    <m/>
    <m/>
    <m/>
    <m/>
    <m/>
    <m/>
    <m/>
    <m/>
    <m/>
    <m/>
    <m/>
    <m/>
    <m/>
    <m/>
    <n v="1"/>
    <n v="15"/>
  </r>
  <r>
    <s v="12 IAB MIXX (COLOMBIA)"/>
    <s v="LOCAL"/>
    <x v="16"/>
    <x v="230"/>
    <s v="TODOS QUIEREN ELEGIR SU CAFÉ, PERO NOS SUS GOBERNANTES”_x000a_2"/>
    <s v="STARBUCKS COLOMBIA"/>
    <s v=""/>
    <s v="COLOMBIA"/>
    <x v="9"/>
    <m/>
    <n v="1"/>
    <m/>
    <m/>
    <m/>
    <m/>
    <m/>
    <m/>
    <m/>
    <m/>
    <m/>
    <m/>
    <m/>
    <m/>
    <m/>
    <m/>
    <n v="1"/>
    <n v="15"/>
  </r>
  <r>
    <s v="12 IAB MIXX (COLOMBIA)"/>
    <s v="LOCAL"/>
    <x v="205"/>
    <x v="231"/>
    <s v="ONCOLÓGICO_x000a_"/>
    <s v="OICA OBSERVATORIO INTERINSTITUCIONALDE CÁNCER DE ADULTOS"/>
    <s v=""/>
    <s v="COLOMBIA"/>
    <x v="9"/>
    <m/>
    <m/>
    <m/>
    <n v="1"/>
    <m/>
    <m/>
    <m/>
    <m/>
    <m/>
    <m/>
    <m/>
    <m/>
    <m/>
    <m/>
    <m/>
    <m/>
    <n v="1"/>
    <n v="3"/>
  </r>
  <r>
    <s v="12 IAB MIXX (COLOMBIA)"/>
    <s v="LOCAL"/>
    <x v="206"/>
    <x v="232"/>
    <s v="BUFFEATE_x000a_"/>
    <s v="BANCOLOMBIA"/>
    <s v=""/>
    <s v="COLOMBIA"/>
    <x v="9"/>
    <m/>
    <n v="1"/>
    <m/>
    <m/>
    <m/>
    <m/>
    <m/>
    <m/>
    <m/>
    <m/>
    <m/>
    <m/>
    <m/>
    <m/>
    <m/>
    <m/>
    <n v="1"/>
    <n v="15"/>
  </r>
  <r>
    <s v="12 IAB MIXX (COLOMBIA)"/>
    <s v="LOCAL"/>
    <x v="206"/>
    <x v="232"/>
    <s v="ZONA GAMING_x000a_"/>
    <s v="BANCOLOMBIA"/>
    <s v=""/>
    <s v="COLOMBIA"/>
    <x v="9"/>
    <m/>
    <m/>
    <n v="1"/>
    <m/>
    <m/>
    <m/>
    <m/>
    <m/>
    <m/>
    <m/>
    <m/>
    <m/>
    <m/>
    <m/>
    <m/>
    <m/>
    <n v="1"/>
    <n v="7"/>
  </r>
  <r>
    <s v="12 IAB MIXX (COLOMBIA)"/>
    <s v="LOCAL"/>
    <x v="207"/>
    <x v="233"/>
    <s v="TRIDENT X: EL HACK DE LOS SNACKS"/>
    <s v="MONDELEZ"/>
    <s v=""/>
    <s v="COLOMBIA"/>
    <x v="9"/>
    <m/>
    <m/>
    <n v="1"/>
    <m/>
    <m/>
    <m/>
    <m/>
    <m/>
    <m/>
    <m/>
    <m/>
    <m/>
    <m/>
    <m/>
    <m/>
    <m/>
    <n v="1"/>
    <n v="7"/>
  </r>
  <r>
    <s v="12 IAB MIXX (COLOMBIA)"/>
    <s v="LOCAL"/>
    <x v="22"/>
    <x v="234"/>
    <s v="BILLBOARD LABEL_x000a_"/>
    <s v="BUFFALO WINGS COLOMBIA"/>
    <s v=""/>
    <s v="COLOMBIA"/>
    <x v="9"/>
    <m/>
    <m/>
    <n v="2"/>
    <m/>
    <m/>
    <m/>
    <m/>
    <m/>
    <m/>
    <m/>
    <m/>
    <m/>
    <m/>
    <m/>
    <m/>
    <m/>
    <n v="2"/>
    <n v="14"/>
  </r>
  <r>
    <s v="12 IAB MIXX (COLOMBIA)"/>
    <s v="LOCAL"/>
    <x v="109"/>
    <x v="235"/>
    <s v="GANA CON CLASE: EL PRIMER LOYALTY AUTOSOSTENIBLE PARA CENTENNIALS Y ALFAS_x000a_"/>
    <s v="ABINBEV"/>
    <s v=""/>
    <s v="COLOMBIA"/>
    <x v="9"/>
    <m/>
    <n v="1"/>
    <m/>
    <m/>
    <m/>
    <m/>
    <m/>
    <m/>
    <m/>
    <m/>
    <m/>
    <m/>
    <m/>
    <m/>
    <m/>
    <m/>
    <n v="1"/>
    <n v="15"/>
  </r>
  <r>
    <s v="11 IAB MIXX (CHILE)"/>
    <s v="LOCAL"/>
    <x v="182"/>
    <x v="236"/>
    <s v="CAPTURA LA NOCHE"/>
    <s v="SAMSUNG"/>
    <s v=""/>
    <s v="CHILE"/>
    <x v="18"/>
    <m/>
    <n v="1"/>
    <n v="1"/>
    <m/>
    <m/>
    <m/>
    <m/>
    <m/>
    <m/>
    <m/>
    <m/>
    <m/>
    <m/>
    <m/>
    <m/>
    <m/>
    <n v="2"/>
    <n v="22"/>
  </r>
  <r>
    <s v="11 IAB MIXX (CHILE)"/>
    <s v="LOCAL"/>
    <x v="208"/>
    <x v="237"/>
    <s v="DORITOS/TU LINE UP LOLLA"/>
    <s v="PEPSICO"/>
    <s v=""/>
    <s v="CHILE"/>
    <x v="18"/>
    <m/>
    <n v="1"/>
    <m/>
    <m/>
    <m/>
    <m/>
    <m/>
    <m/>
    <m/>
    <m/>
    <m/>
    <m/>
    <m/>
    <m/>
    <m/>
    <m/>
    <n v="1"/>
    <n v="15"/>
  </r>
  <r>
    <s v="11 IAB MIXX (CHILE)"/>
    <s v="LOCAL"/>
    <x v="209"/>
    <x v="238"/>
    <s v="MUJERES VALIOSAS"/>
    <s v="CASA DE MONEDA DE CHILE"/>
    <s v=""/>
    <s v="CHILE"/>
    <x v="18"/>
    <m/>
    <n v="1"/>
    <m/>
    <m/>
    <m/>
    <m/>
    <m/>
    <m/>
    <m/>
    <m/>
    <m/>
    <m/>
    <m/>
    <m/>
    <m/>
    <m/>
    <n v="1"/>
    <n v="15"/>
  </r>
  <r>
    <s v="11 IAB MIXX (CHILE)"/>
    <s v="LOCAL"/>
    <x v="209"/>
    <x v="238"/>
    <s v="PINCHA AQUÍ AHORA"/>
    <s v="UNICEF"/>
    <s v=""/>
    <s v="CHILE"/>
    <x v="18"/>
    <m/>
    <n v="2"/>
    <m/>
    <n v="1"/>
    <m/>
    <m/>
    <m/>
    <m/>
    <m/>
    <m/>
    <m/>
    <m/>
    <m/>
    <m/>
    <m/>
    <m/>
    <n v="3"/>
    <n v="33"/>
  </r>
  <r>
    <s v="11 IAB MIXX (CHILE)"/>
    <s v="LOCAL"/>
    <x v="210"/>
    <x v="239"/>
    <s v="FALATOQUERS"/>
    <s v="FALABELLA"/>
    <s v=""/>
    <s v="CHILE"/>
    <x v="18"/>
    <m/>
    <m/>
    <n v="1"/>
    <m/>
    <m/>
    <m/>
    <m/>
    <m/>
    <m/>
    <m/>
    <m/>
    <m/>
    <m/>
    <m/>
    <m/>
    <m/>
    <n v="1"/>
    <n v="7"/>
  </r>
  <r>
    <s v="11 IAB MIXX (CHILE)"/>
    <s v="LOCAL"/>
    <x v="211"/>
    <x v="240"/>
    <s v="COOL BANKER"/>
    <s v="SCOTIA"/>
    <s v=""/>
    <s v="CHILE"/>
    <x v="18"/>
    <m/>
    <m/>
    <m/>
    <n v="1"/>
    <m/>
    <m/>
    <m/>
    <m/>
    <m/>
    <m/>
    <m/>
    <m/>
    <m/>
    <m/>
    <m/>
    <m/>
    <n v="1"/>
    <n v="3"/>
  </r>
  <r>
    <s v="11 IAB MIXX (CHILE)"/>
    <s v="LOCAL"/>
    <x v="211"/>
    <x v="240"/>
    <s v="LÍDERES DEL MAÑANA"/>
    <s v="SCOTIA"/>
    <s v=""/>
    <s v="CHILE"/>
    <x v="18"/>
    <m/>
    <m/>
    <n v="1"/>
    <m/>
    <m/>
    <m/>
    <m/>
    <m/>
    <m/>
    <m/>
    <m/>
    <m/>
    <m/>
    <m/>
    <m/>
    <m/>
    <n v="1"/>
    <n v="7"/>
  </r>
  <r>
    <s v="11 IAB MIXX (CHILE)"/>
    <s v="LOCAL"/>
    <x v="211"/>
    <x v="240"/>
    <s v="SCOTIAZERO"/>
    <s v="SCOTIA"/>
    <s v=""/>
    <s v="CHILE"/>
    <x v="18"/>
    <m/>
    <m/>
    <m/>
    <n v="1"/>
    <m/>
    <m/>
    <m/>
    <m/>
    <m/>
    <m/>
    <m/>
    <m/>
    <m/>
    <m/>
    <m/>
    <m/>
    <n v="1"/>
    <n v="3"/>
  </r>
  <r>
    <s v="11 IAB MIXX (CHILE)"/>
    <s v="LOCAL"/>
    <x v="212"/>
    <x v="241"/>
    <s v="EL REAL VALOR DE LA NAVIDAD"/>
    <s v="CAJA LOS ANDES"/>
    <s v=""/>
    <s v="CHILE"/>
    <x v="18"/>
    <m/>
    <m/>
    <m/>
    <n v="1"/>
    <m/>
    <m/>
    <m/>
    <m/>
    <m/>
    <m/>
    <m/>
    <m/>
    <m/>
    <m/>
    <m/>
    <m/>
    <n v="1"/>
    <n v="3"/>
  </r>
  <r>
    <s v="11 IAB MIXX (CHILE)"/>
    <s v="LOCAL"/>
    <x v="212"/>
    <x v="241"/>
    <s v="TU PIEL ES ARTE"/>
    <s v="FUNDACIÓN PADECE"/>
    <s v=""/>
    <s v="CHILE"/>
    <x v="18"/>
    <m/>
    <m/>
    <m/>
    <n v="1"/>
    <m/>
    <m/>
    <m/>
    <m/>
    <m/>
    <m/>
    <m/>
    <m/>
    <m/>
    <m/>
    <m/>
    <m/>
    <n v="1"/>
    <n v="3"/>
  </r>
  <r>
    <s v="11 IAB MIXX (CHILE)"/>
    <s v="LOCAL"/>
    <x v="213"/>
    <x v="242"/>
    <s v="CYBER MONDAY_x000a_SALCOBRAND"/>
    <s v="SALCOBRAND"/>
    <s v=""/>
    <s v="CHILE"/>
    <x v="18"/>
    <m/>
    <m/>
    <m/>
    <n v="1"/>
    <m/>
    <m/>
    <m/>
    <m/>
    <m/>
    <m/>
    <m/>
    <m/>
    <m/>
    <m/>
    <m/>
    <m/>
    <n v="1"/>
    <n v="3"/>
  </r>
  <r>
    <s v="11 IAB MIXX (CHILE)"/>
    <s v="LOCAL"/>
    <x v="214"/>
    <x v="243"/>
    <s v="EL PODER DE TU_x000a_PERMISO"/>
    <s v="BALLOON LATAM"/>
    <s v=""/>
    <s v="CHILE"/>
    <x v="18"/>
    <m/>
    <m/>
    <m/>
    <n v="1"/>
    <m/>
    <m/>
    <m/>
    <m/>
    <m/>
    <m/>
    <m/>
    <m/>
    <m/>
    <m/>
    <m/>
    <m/>
    <n v="1"/>
    <n v="3"/>
  </r>
  <r>
    <s v="20 FESTIVAL LA VARA (REPÚBLICA DOMINICANA)"/>
    <s v="LOCAL"/>
    <x v="215"/>
    <x v="244"/>
    <s v="PLÁTANO POWER"/>
    <s v="CERVEZA PRESIDENTE"/>
    <s v=""/>
    <s v="REPÚBLICA DOMINICANA"/>
    <x v="17"/>
    <m/>
    <m/>
    <m/>
    <n v="1"/>
    <m/>
    <m/>
    <m/>
    <m/>
    <m/>
    <m/>
    <m/>
    <m/>
    <m/>
    <m/>
    <m/>
    <m/>
    <n v="1"/>
    <n v="3"/>
  </r>
  <r>
    <s v="20 FESTIVAL LA VARA (REPÚBLICA DOMINICANA)"/>
    <s v="LOCAL"/>
    <x v="17"/>
    <x v="245"/>
    <s v="EL PESO DEL BULLYING"/>
    <s v="JUMBO"/>
    <s v=""/>
    <s v="REPÚBLICA DOMINICANA"/>
    <x v="17"/>
    <m/>
    <m/>
    <n v="1"/>
    <n v="3"/>
    <m/>
    <m/>
    <m/>
    <m/>
    <m/>
    <m/>
    <m/>
    <m/>
    <m/>
    <m/>
    <m/>
    <m/>
    <n v="4"/>
    <n v="16"/>
  </r>
  <r>
    <s v="20 FESTIVAL LA VARA (REPÚBLICA DOMINICANA)"/>
    <s v="LOCAL"/>
    <x v="17"/>
    <x v="245"/>
    <s v="SAMPLING BILLBOARD"/>
    <s v="CAFÉ KORA"/>
    <s v=""/>
    <s v="REPÚBLICA DOMINICANA"/>
    <x v="17"/>
    <m/>
    <n v="1"/>
    <m/>
    <m/>
    <m/>
    <m/>
    <m/>
    <m/>
    <m/>
    <m/>
    <m/>
    <m/>
    <m/>
    <m/>
    <m/>
    <m/>
    <n v="1"/>
    <n v="15"/>
  </r>
  <r>
    <s v="20 FESTIVAL LA VARA (REPÚBLICA DOMINICANA)"/>
    <s v="LOCAL"/>
    <x v="216"/>
    <x v="246"/>
    <s v="SIN BOLAS NO HAY JUEGO"/>
    <s v="FARMACIA CAROL"/>
    <s v=""/>
    <s v="REPÚBLICA DOMINICANA"/>
    <x v="17"/>
    <m/>
    <m/>
    <n v="5"/>
    <n v="4"/>
    <m/>
    <m/>
    <m/>
    <m/>
    <m/>
    <m/>
    <m/>
    <m/>
    <m/>
    <m/>
    <m/>
    <m/>
    <n v="9"/>
    <n v="47"/>
  </r>
  <r>
    <s v="20 FESTIVAL LA VARA (REPÚBLICA DOMINICANA)"/>
    <s v="LOCAL"/>
    <x v="216"/>
    <x v="246"/>
    <s v="SIN BOLAS NO HAY JUEGO "/>
    <s v="FARMACIA CAROL"/>
    <s v=""/>
    <s v="REPÚBLICA DOMINICANA"/>
    <x v="17"/>
    <m/>
    <m/>
    <m/>
    <n v="1"/>
    <m/>
    <m/>
    <m/>
    <m/>
    <m/>
    <m/>
    <m/>
    <m/>
    <m/>
    <m/>
    <m/>
    <m/>
    <n v="1"/>
    <n v="3"/>
  </r>
  <r>
    <s v="20 FESTIVAL LA VARA (REPÚBLICA DOMINICANA)"/>
    <s v="LOCAL"/>
    <x v="125"/>
    <x v="247"/>
    <s v="LOS VERSOS NO CONTADOS"/>
    <s v="CERVEZA PRESIDENTE"/>
    <s v=""/>
    <s v="REPÚBLICA DOMINICANA"/>
    <x v="17"/>
    <m/>
    <m/>
    <n v="1"/>
    <n v="1"/>
    <m/>
    <m/>
    <m/>
    <m/>
    <m/>
    <m/>
    <m/>
    <m/>
    <m/>
    <m/>
    <m/>
    <m/>
    <n v="2"/>
    <n v="10"/>
  </r>
  <r>
    <s v="20 FESTIVAL LA VARA (REPÚBLICA DOMINICANA)"/>
    <s v="LOCAL"/>
    <x v="186"/>
    <x v="207"/>
    <s v="JASON"/>
    <s v="IMPACTA BY FOA"/>
    <s v=""/>
    <s v="REPÚBLICA DOMINICANA"/>
    <x v="17"/>
    <m/>
    <m/>
    <n v="1"/>
    <n v="1"/>
    <m/>
    <m/>
    <m/>
    <m/>
    <m/>
    <m/>
    <m/>
    <m/>
    <m/>
    <m/>
    <m/>
    <m/>
    <n v="2"/>
    <n v="10"/>
  </r>
  <r>
    <s v="20 FESTIVAL LA VARA (REPÚBLICA DOMINICANA)"/>
    <s v="LOCAL"/>
    <x v="186"/>
    <x v="207"/>
    <s v="NÁUFRAGOS, JASON Y ZOMBI"/>
    <s v="IMPACTA BY FOA"/>
    <s v=""/>
    <s v="REPÚBLICA DOMINICANA"/>
    <x v="17"/>
    <m/>
    <m/>
    <m/>
    <n v="1"/>
    <m/>
    <m/>
    <m/>
    <m/>
    <m/>
    <m/>
    <m/>
    <m/>
    <m/>
    <m/>
    <m/>
    <m/>
    <n v="1"/>
    <n v="3"/>
  </r>
  <r>
    <s v="20 FESTIVAL LA VARA (REPÚBLICA DOMINICANA)"/>
    <s v="LOCAL"/>
    <x v="186"/>
    <x v="207"/>
    <s v="SAMPLING BILLBOARD"/>
    <s v="CAFÉ KORA"/>
    <s v=""/>
    <s v="REPÚBLICA DOMINICANA"/>
    <x v="17"/>
    <m/>
    <n v="1"/>
    <n v="4"/>
    <n v="2"/>
    <m/>
    <m/>
    <m/>
    <m/>
    <m/>
    <m/>
    <m/>
    <m/>
    <m/>
    <m/>
    <m/>
    <m/>
    <n v="7"/>
    <n v="49"/>
  </r>
  <r>
    <s v="20 FESTIVAL LA VARA (REPÚBLICA DOMINICANA)"/>
    <s v="LOCAL"/>
    <x v="186"/>
    <x v="207"/>
    <s v="TENEMOS UN VINO PARA ESO"/>
    <s v="EL CATADOR"/>
    <s v=""/>
    <s v="REPÚBLICA DOMINICANA"/>
    <x v="17"/>
    <m/>
    <m/>
    <m/>
    <n v="1"/>
    <m/>
    <m/>
    <m/>
    <m/>
    <m/>
    <m/>
    <m/>
    <m/>
    <m/>
    <m/>
    <m/>
    <m/>
    <n v="1"/>
    <n v="3"/>
  </r>
  <r>
    <s v="20 FESTIVAL LA VARA (REPÚBLICA DOMINICANA)"/>
    <s v="LOCAL"/>
    <x v="186"/>
    <x v="207"/>
    <s v="THE SKIN TEST SOAP"/>
    <s v="AMADITA LABORATORIOS CLINICOS"/>
    <s v=""/>
    <s v="REPÚBLICA DOMINICANA"/>
    <x v="17"/>
    <m/>
    <n v="2"/>
    <m/>
    <m/>
    <m/>
    <m/>
    <m/>
    <m/>
    <m/>
    <m/>
    <m/>
    <m/>
    <m/>
    <m/>
    <m/>
    <m/>
    <n v="2"/>
    <n v="30"/>
  </r>
  <r>
    <s v="20 FESTIVAL LA VARA (REPÚBLICA DOMINICANA)"/>
    <s v="LOCAL"/>
    <x v="186"/>
    <x v="207"/>
    <s v="THE SKIN TEST SOAP"/>
    <s v="AMADITA LABORATORIOS CLÍNICOS"/>
    <s v=""/>
    <s v="REPÚBLICA DOMINICANA"/>
    <x v="17"/>
    <m/>
    <n v="2"/>
    <n v="2"/>
    <n v="5"/>
    <m/>
    <m/>
    <m/>
    <m/>
    <m/>
    <m/>
    <m/>
    <m/>
    <m/>
    <m/>
    <m/>
    <m/>
    <n v="9"/>
    <n v="59"/>
  </r>
  <r>
    <s v="20 FESTIVAL LA VARA (REPÚBLICA DOMINICANA)"/>
    <s v="LOCAL"/>
    <x v="186"/>
    <x v="207"/>
    <s v="ZOMBIS"/>
    <s v="IMPACTA BY FOA"/>
    <s v=""/>
    <s v="REPÚBLICA DOMINICANA"/>
    <x v="17"/>
    <m/>
    <m/>
    <m/>
    <n v="1"/>
    <m/>
    <m/>
    <m/>
    <m/>
    <m/>
    <m/>
    <m/>
    <m/>
    <m/>
    <m/>
    <m/>
    <m/>
    <n v="1"/>
    <n v="3"/>
  </r>
  <r>
    <s v="FIAP 2024"/>
    <s v="FIAP 2024"/>
    <x v="217"/>
    <x v="248"/>
    <s v="PEPSI MEALS BOLIVIA"/>
    <s v="PEPSI "/>
    <s v=""/>
    <s v="BOLIVIA"/>
    <x v="6"/>
    <m/>
    <m/>
    <m/>
    <m/>
    <m/>
    <m/>
    <m/>
    <m/>
    <m/>
    <n v="1"/>
    <m/>
    <m/>
    <m/>
    <m/>
    <m/>
    <m/>
    <n v="1"/>
    <n v="1"/>
  </r>
  <r>
    <s v="FIAP 2024"/>
    <s v="FIAP 2024"/>
    <x v="217"/>
    <x v="248"/>
    <s v="PEPSI MEALS BOLIVIA "/>
    <s v="PEPSI "/>
    <s v=""/>
    <s v="BOLIVIA"/>
    <x v="6"/>
    <m/>
    <m/>
    <m/>
    <m/>
    <m/>
    <m/>
    <m/>
    <m/>
    <m/>
    <n v="1"/>
    <m/>
    <m/>
    <m/>
    <m/>
    <m/>
    <m/>
    <n v="1"/>
    <n v="1"/>
  </r>
  <r>
    <s v="FIAP 2024"/>
    <s v="FIAP 2024"/>
    <x v="218"/>
    <x v="249"/>
    <s v="LATE"/>
    <s v="MEMORIAL SLOAN KETTERING CANCER CENTER"/>
    <s v=""/>
    <s v="ESTADOS UNIDOS"/>
    <x v="7"/>
    <m/>
    <m/>
    <m/>
    <m/>
    <m/>
    <m/>
    <m/>
    <n v="3"/>
    <n v="1"/>
    <m/>
    <m/>
    <m/>
    <m/>
    <m/>
    <m/>
    <m/>
    <n v="4"/>
    <n v="24"/>
  </r>
  <r>
    <s v="FIAP 2024"/>
    <s v="FIAP 2024"/>
    <x v="218"/>
    <x v="249"/>
    <s v="RUM BETTER WITH PEPSI"/>
    <s v="PEPSI"/>
    <s v=""/>
    <s v="ESTADOS UNIDOS"/>
    <x v="7"/>
    <m/>
    <m/>
    <m/>
    <m/>
    <m/>
    <m/>
    <n v="2"/>
    <n v="1"/>
    <m/>
    <m/>
    <m/>
    <m/>
    <m/>
    <m/>
    <m/>
    <m/>
    <n v="3"/>
    <n v="37"/>
  </r>
  <r>
    <s v="FIAP 2024"/>
    <s v="FIAP 2024"/>
    <x v="218"/>
    <x v="249"/>
    <s v="WRONG CANDIDATES"/>
    <s v="CHANGE THE REF"/>
    <s v=""/>
    <s v="ESTADOS UNIDOS"/>
    <x v="7"/>
    <m/>
    <m/>
    <m/>
    <m/>
    <m/>
    <m/>
    <m/>
    <m/>
    <m/>
    <n v="1"/>
    <m/>
    <m/>
    <m/>
    <m/>
    <m/>
    <m/>
    <n v="1"/>
    <n v="1"/>
  </r>
  <r>
    <s v="FIAP 2024"/>
    <s v="FIAP 2024"/>
    <x v="218"/>
    <x v="249"/>
    <s v="WRONG CANDIDATES "/>
    <s v="CHANGE THE REF"/>
    <s v=""/>
    <s v="ESTADOS UNIDOS"/>
    <x v="7"/>
    <m/>
    <m/>
    <m/>
    <m/>
    <m/>
    <m/>
    <n v="2"/>
    <m/>
    <m/>
    <n v="1"/>
    <m/>
    <m/>
    <m/>
    <m/>
    <m/>
    <m/>
    <n v="3"/>
    <n v="31"/>
  </r>
  <r>
    <s v="FIAP 2024"/>
    <s v="FIAP 2024"/>
    <x v="219"/>
    <x v="250"/>
    <s v="BLACK LIGHTS"/>
    <s v="BRADESCO SEGUROS, EMPREGUE AFRO/GOMA, MUSEU AFRO-UFBA"/>
    <s v=""/>
    <s v="BRASIL"/>
    <x v="4"/>
    <m/>
    <m/>
    <m/>
    <m/>
    <m/>
    <m/>
    <m/>
    <n v="2"/>
    <n v="1"/>
    <m/>
    <m/>
    <m/>
    <m/>
    <m/>
    <m/>
    <m/>
    <n v="3"/>
    <n v="17"/>
  </r>
  <r>
    <s v="FIAP 2024"/>
    <s v="FIAP 2024"/>
    <x v="219"/>
    <x v="250"/>
    <s v="ERRATA AT 88"/>
    <s v="JOHNNIE WALKER"/>
    <s v=""/>
    <s v="BRASIL"/>
    <x v="4"/>
    <m/>
    <m/>
    <m/>
    <m/>
    <m/>
    <m/>
    <n v="2"/>
    <n v="1"/>
    <m/>
    <m/>
    <m/>
    <m/>
    <m/>
    <m/>
    <m/>
    <m/>
    <n v="3"/>
    <n v="37"/>
  </r>
  <r>
    <s v="FIAP 2024"/>
    <s v="FIAP 2024"/>
    <x v="219"/>
    <x v="250"/>
    <s v="TORMENTA"/>
    <s v="O BOTICÁRIO"/>
    <s v=""/>
    <s v="BRASIL"/>
    <x v="4"/>
    <m/>
    <m/>
    <m/>
    <m/>
    <m/>
    <m/>
    <n v="2"/>
    <m/>
    <m/>
    <m/>
    <m/>
    <m/>
    <m/>
    <m/>
    <m/>
    <m/>
    <n v="2"/>
    <n v="30"/>
  </r>
  <r>
    <s v="FIAP 2024"/>
    <s v="FIAP 2024"/>
    <x v="219"/>
    <x v="250"/>
    <s v="VW 70 YEARS CAMPAIGN"/>
    <s v="VOLKSWAGEN"/>
    <s v=""/>
    <s v="BRASIL"/>
    <x v="4"/>
    <m/>
    <m/>
    <m/>
    <m/>
    <m/>
    <m/>
    <n v="3"/>
    <m/>
    <m/>
    <m/>
    <m/>
    <m/>
    <m/>
    <m/>
    <m/>
    <m/>
    <n v="3"/>
    <n v="45"/>
  </r>
  <r>
    <s v="FIAP 2024"/>
    <s v="FIAP 2024"/>
    <x v="220"/>
    <x v="251"/>
    <s v="BANCOLOMBIA - ¿CREES QUE TU MAMÁ PODRÍA NOTAR SI TUS MENSAJES LOS ESCRIBIÓ CHATGPT?"/>
    <s v="BANCOLOMBIA "/>
    <s v=""/>
    <s v="VENEZUELA"/>
    <x v="19"/>
    <m/>
    <m/>
    <m/>
    <m/>
    <m/>
    <m/>
    <m/>
    <m/>
    <n v="1"/>
    <m/>
    <m/>
    <m/>
    <m/>
    <m/>
    <m/>
    <m/>
    <n v="1"/>
    <n v="3"/>
  </r>
  <r>
    <s v="FIAP 2024"/>
    <s v="FIAP 2024"/>
    <x v="221"/>
    <x v="252"/>
    <s v="OPERACIÓN GRAFFITI"/>
    <s v="OCÉANO FM"/>
    <s v=""/>
    <s v="URUGUAY"/>
    <x v="20"/>
    <m/>
    <m/>
    <m/>
    <m/>
    <m/>
    <m/>
    <m/>
    <m/>
    <n v="2"/>
    <n v="1"/>
    <m/>
    <m/>
    <m/>
    <m/>
    <m/>
    <m/>
    <n v="3"/>
    <n v="7"/>
  </r>
  <r>
    <s v="FIAP 2024"/>
    <s v="FIAP 2024"/>
    <x v="221"/>
    <x v="252"/>
    <s v="SPOTIBYE"/>
    <s v="OCÉANO FM"/>
    <s v=""/>
    <s v="URUGUAY"/>
    <x v="20"/>
    <m/>
    <m/>
    <m/>
    <m/>
    <m/>
    <m/>
    <m/>
    <m/>
    <m/>
    <n v="1"/>
    <m/>
    <m/>
    <m/>
    <m/>
    <m/>
    <m/>
    <n v="1"/>
    <n v="1"/>
  </r>
  <r>
    <s v="FIAP 2024"/>
    <s v="FIAP 2024"/>
    <x v="222"/>
    <x v="253"/>
    <s v="GANADO SEGURO"/>
    <s v="ZURICH"/>
    <s v=""/>
    <s v="ECUADOR"/>
    <x v="3"/>
    <m/>
    <m/>
    <m/>
    <m/>
    <m/>
    <m/>
    <m/>
    <m/>
    <m/>
    <n v="1"/>
    <m/>
    <m/>
    <m/>
    <m/>
    <m/>
    <m/>
    <n v="1"/>
    <n v="1"/>
  </r>
  <r>
    <s v="FIAP 2024"/>
    <s v="FIAP 2024"/>
    <x v="222"/>
    <x v="253"/>
    <s v="SOUNDLOAD TUTORIALS"/>
    <s v="BANCO GENERAL RUMIÑAHUI"/>
    <s v=""/>
    <s v="ECUADOR"/>
    <x v="3"/>
    <m/>
    <m/>
    <m/>
    <m/>
    <m/>
    <m/>
    <m/>
    <n v="1"/>
    <m/>
    <m/>
    <m/>
    <m/>
    <m/>
    <m/>
    <m/>
    <m/>
    <n v="1"/>
    <n v="7"/>
  </r>
  <r>
    <s v="FIAP 2024"/>
    <s v="FIAP 2024"/>
    <x v="222"/>
    <x v="253"/>
    <s v="SOUNDLOAD TUTORIALS "/>
    <s v="BANCO GENERAL RUMIÑAHUI"/>
    <s v=""/>
    <s v="ECUADOR"/>
    <x v="3"/>
    <m/>
    <m/>
    <m/>
    <m/>
    <m/>
    <m/>
    <m/>
    <m/>
    <m/>
    <n v="1"/>
    <m/>
    <m/>
    <m/>
    <m/>
    <m/>
    <m/>
    <n v="1"/>
    <n v="1"/>
  </r>
  <r>
    <s v="FIAP 2024"/>
    <s v="FIAP 2024"/>
    <x v="187"/>
    <x v="209"/>
    <s v="JOSÉ FELICIANO: EL PRIMER INSTRUCTOR DE MANEJO CIEGO."/>
    <s v="TOYOTA"/>
    <s v=""/>
    <s v="PUERTO RICO"/>
    <x v="5"/>
    <m/>
    <m/>
    <m/>
    <m/>
    <m/>
    <m/>
    <m/>
    <m/>
    <n v="1"/>
    <m/>
    <m/>
    <m/>
    <m/>
    <m/>
    <m/>
    <m/>
    <n v="1"/>
    <n v="3"/>
  </r>
  <r>
    <s v="FIAP 2024"/>
    <s v="FIAP 2024"/>
    <x v="187"/>
    <x v="209"/>
    <s v="JOSÉ FELICIANO: EL PRIMER INSTRUCTOR DE MANEJO CIEGO. "/>
    <s v="TOYOTA"/>
    <s v=""/>
    <s v="PUERTO RICO"/>
    <x v="5"/>
    <m/>
    <m/>
    <m/>
    <m/>
    <m/>
    <m/>
    <m/>
    <m/>
    <n v="1"/>
    <m/>
    <m/>
    <m/>
    <m/>
    <m/>
    <m/>
    <m/>
    <n v="1"/>
    <n v="3"/>
  </r>
  <r>
    <s v="FIAP 2024"/>
    <s v="FIAP 2024"/>
    <x v="1"/>
    <x v="254"/>
    <s v="LA VIOLENCIA NO SE TAPA"/>
    <s v="COORDINADORA PAZ PARA LA MUJER"/>
    <s v=""/>
    <s v="PUERTO RICO"/>
    <x v="5"/>
    <m/>
    <m/>
    <m/>
    <m/>
    <m/>
    <m/>
    <m/>
    <m/>
    <n v="2"/>
    <m/>
    <m/>
    <m/>
    <m/>
    <m/>
    <m/>
    <m/>
    <n v="2"/>
    <n v="6"/>
  </r>
  <r>
    <s v="FIAP 2024"/>
    <s v="FIAP 2024"/>
    <x v="223"/>
    <x v="255"/>
    <s v="HEINZ LYCOPENE MAKEUP"/>
    <s v="HEINZ"/>
    <s v=""/>
    <s v="CHILE"/>
    <x v="18"/>
    <m/>
    <m/>
    <m/>
    <m/>
    <m/>
    <m/>
    <m/>
    <m/>
    <m/>
    <n v="1"/>
    <m/>
    <m/>
    <m/>
    <m/>
    <m/>
    <m/>
    <n v="1"/>
    <n v="1"/>
  </r>
  <r>
    <s v="FIAP 2024"/>
    <s v="FIAP 2024"/>
    <x v="7"/>
    <x v="256"/>
    <s v="AIR WICK E-SCENTS"/>
    <s v="AIR WICK (BOM AR)"/>
    <s v=""/>
    <s v="BRASIL"/>
    <x v="4"/>
    <m/>
    <m/>
    <m/>
    <m/>
    <m/>
    <m/>
    <m/>
    <m/>
    <n v="1"/>
    <m/>
    <m/>
    <m/>
    <m/>
    <m/>
    <m/>
    <m/>
    <n v="1"/>
    <n v="3"/>
  </r>
  <r>
    <s v="FIAP 2024"/>
    <s v="FIAP 2024"/>
    <x v="7"/>
    <x v="256"/>
    <s v="CRÉDITO EN LOS CRÉDITOS"/>
    <s v="SANTANDER"/>
    <s v=""/>
    <s v="BRASIL"/>
    <x v="4"/>
    <m/>
    <m/>
    <m/>
    <m/>
    <m/>
    <m/>
    <m/>
    <m/>
    <n v="1"/>
    <n v="1"/>
    <m/>
    <m/>
    <m/>
    <m/>
    <m/>
    <m/>
    <n v="2"/>
    <n v="4"/>
  </r>
  <r>
    <s v="FIAP 2024"/>
    <s v="FIAP 2024"/>
    <x v="7"/>
    <x v="256"/>
    <s v="FEEL EVERYTHING "/>
    <s v="OLLA"/>
    <s v=""/>
    <s v="BRASIL"/>
    <x v="4"/>
    <m/>
    <m/>
    <m/>
    <m/>
    <m/>
    <m/>
    <m/>
    <m/>
    <m/>
    <n v="1"/>
    <m/>
    <m/>
    <m/>
    <m/>
    <m/>
    <m/>
    <n v="1"/>
    <n v="1"/>
  </r>
  <r>
    <s v="FIAP 2024"/>
    <s v="FIAP 2024"/>
    <x v="7"/>
    <x v="256"/>
    <s v="TIENDA SEGURA"/>
    <s v="TIM BRASIL"/>
    <s v=""/>
    <s v="BRASIL"/>
    <x v="4"/>
    <m/>
    <m/>
    <m/>
    <m/>
    <m/>
    <m/>
    <m/>
    <n v="2"/>
    <m/>
    <m/>
    <m/>
    <m/>
    <m/>
    <m/>
    <m/>
    <m/>
    <n v="2"/>
    <n v="14"/>
  </r>
  <r>
    <s v="FIAP 2024"/>
    <s v="FIAP 2024"/>
    <x v="224"/>
    <x v="257"/>
    <s v="THE GENDER DISCOUNT"/>
    <s v="SANTANDER "/>
    <s v=""/>
    <s v="BRASIL"/>
    <x v="4"/>
    <m/>
    <m/>
    <m/>
    <m/>
    <m/>
    <m/>
    <n v="2"/>
    <m/>
    <m/>
    <m/>
    <m/>
    <m/>
    <m/>
    <m/>
    <m/>
    <m/>
    <n v="2"/>
    <n v="30"/>
  </r>
  <r>
    <s v="FIAP 2024"/>
    <s v="FIAP 2024"/>
    <x v="7"/>
    <x v="256"/>
    <s v="THE GENDER DISCOUNT"/>
    <s v="SANTANDER "/>
    <s v=""/>
    <s v="BRASIL"/>
    <x v="4"/>
    <m/>
    <m/>
    <m/>
    <m/>
    <m/>
    <m/>
    <n v="2"/>
    <m/>
    <m/>
    <m/>
    <m/>
    <m/>
    <m/>
    <m/>
    <m/>
    <m/>
    <n v="2"/>
    <n v="30"/>
  </r>
  <r>
    <s v="FIAP 2024"/>
    <s v="FIAP 2024"/>
    <x v="225"/>
    <x v="258"/>
    <s v="THE GREAT BREAK IN THE SKY"/>
    <s v="NESTLÉ"/>
    <s v=""/>
    <s v="ECUADOR"/>
    <x v="3"/>
    <m/>
    <m/>
    <m/>
    <m/>
    <m/>
    <m/>
    <m/>
    <m/>
    <m/>
    <n v="1"/>
    <m/>
    <m/>
    <m/>
    <m/>
    <m/>
    <m/>
    <n v="1"/>
    <n v="1"/>
  </r>
  <r>
    <s v="FIAP 2024"/>
    <s v="FIAP 2024"/>
    <x v="226"/>
    <x v="259"/>
    <s v="CHANGING THE GAME"/>
    <s v="WORLD WILDLIFE FUND"/>
    <s v=""/>
    <s v="URUGUAY"/>
    <x v="20"/>
    <m/>
    <m/>
    <m/>
    <m/>
    <m/>
    <m/>
    <m/>
    <m/>
    <n v="1"/>
    <m/>
    <m/>
    <m/>
    <m/>
    <m/>
    <m/>
    <m/>
    <n v="1"/>
    <n v="3"/>
  </r>
  <r>
    <s v="FIAP 2024"/>
    <s v="FIAP 2024"/>
    <x v="45"/>
    <x v="45"/>
    <s v="BEER CARD "/>
    <s v="CLUB COLOMBIA"/>
    <s v=""/>
    <s v="COLOMBIA"/>
    <x v="9"/>
    <m/>
    <m/>
    <m/>
    <m/>
    <m/>
    <m/>
    <n v="1"/>
    <m/>
    <m/>
    <n v="3"/>
    <m/>
    <m/>
    <m/>
    <m/>
    <m/>
    <m/>
    <n v="4"/>
    <n v="18"/>
  </r>
  <r>
    <s v="FIAP 2024"/>
    <s v="FIAP 2024"/>
    <x v="45"/>
    <x v="45"/>
    <s v="LA MAMÁ PERFECTA"/>
    <s v="HUGGIES"/>
    <s v=""/>
    <s v="COLOMBIA"/>
    <x v="9"/>
    <m/>
    <m/>
    <m/>
    <m/>
    <m/>
    <m/>
    <m/>
    <m/>
    <m/>
    <n v="1"/>
    <m/>
    <m/>
    <m/>
    <m/>
    <m/>
    <m/>
    <n v="1"/>
    <n v="1"/>
  </r>
  <r>
    <s v="FIAP 2024"/>
    <s v="FIAP 2024"/>
    <x v="45"/>
    <x v="45"/>
    <s v="SENTENCIA"/>
    <s v="GRAN ACUERDO VENEZUELA"/>
    <s v=""/>
    <s v="COLOMBIA"/>
    <x v="9"/>
    <m/>
    <m/>
    <m/>
    <m/>
    <m/>
    <m/>
    <m/>
    <m/>
    <m/>
    <n v="1"/>
    <m/>
    <m/>
    <m/>
    <m/>
    <m/>
    <m/>
    <n v="1"/>
    <n v="1"/>
  </r>
  <r>
    <s v="FIAP 2024"/>
    <s v="FIAP 2024"/>
    <x v="152"/>
    <x v="160"/>
    <s v="MENTAL HEALTH DAY  "/>
    <s v=" POWERADE"/>
    <s v=""/>
    <s v="ESPAÑA"/>
    <x v="1"/>
    <m/>
    <m/>
    <m/>
    <m/>
    <m/>
    <m/>
    <m/>
    <m/>
    <n v="1"/>
    <m/>
    <m/>
    <m/>
    <m/>
    <m/>
    <m/>
    <m/>
    <n v="1"/>
    <n v="3"/>
  </r>
  <r>
    <s v="FIAP 2024"/>
    <s v="FIAP 2024"/>
    <x v="152"/>
    <x v="160"/>
    <s v="MENTAL HEALTH DAY  "/>
    <s v="POWERADE"/>
    <s v=""/>
    <s v="ESPAÑA"/>
    <x v="1"/>
    <m/>
    <m/>
    <m/>
    <m/>
    <m/>
    <m/>
    <m/>
    <m/>
    <m/>
    <n v="1"/>
    <m/>
    <m/>
    <m/>
    <m/>
    <m/>
    <m/>
    <n v="1"/>
    <n v="1"/>
  </r>
  <r>
    <s v="FIAP 2024"/>
    <s v="FIAP 2024"/>
    <x v="227"/>
    <x v="260"/>
    <s v="ESAS NO ERAN HISTORIAS "/>
    <s v="BLIZZARD"/>
    <s v=""/>
    <s v="ESTADOS UNIDOS"/>
    <x v="7"/>
    <m/>
    <m/>
    <m/>
    <m/>
    <m/>
    <m/>
    <m/>
    <m/>
    <m/>
    <n v="3"/>
    <m/>
    <m/>
    <m/>
    <m/>
    <m/>
    <m/>
    <n v="3"/>
    <n v="3"/>
  </r>
  <r>
    <s v="FIAP 2024"/>
    <s v="FIAP 2024"/>
    <x v="227"/>
    <x v="260"/>
    <s v="TRADUCTORES, LA HISTORIA AÚN NO CONTADA DE LOS NIÑOS QUE DAN VOZ A UNA GENERACIÓN"/>
    <s v="U.S. BANK "/>
    <s v=""/>
    <s v="ESTADOS UNIDOS"/>
    <x v="7"/>
    <m/>
    <m/>
    <m/>
    <m/>
    <m/>
    <m/>
    <m/>
    <m/>
    <n v="1"/>
    <m/>
    <m/>
    <m/>
    <m/>
    <m/>
    <m/>
    <m/>
    <n v="1"/>
    <n v="3"/>
  </r>
  <r>
    <s v="FIAP 2024"/>
    <s v="FIAP 2024"/>
    <x v="228"/>
    <x v="261"/>
    <s v="MONUMENTOS A LA CORRUPCIÓN"/>
    <s v="HELP INTERNATIONAL"/>
    <s v=""/>
    <s v="GUATEMALA"/>
    <x v="14"/>
    <m/>
    <m/>
    <m/>
    <m/>
    <m/>
    <m/>
    <m/>
    <m/>
    <m/>
    <n v="1"/>
    <m/>
    <m/>
    <m/>
    <m/>
    <m/>
    <m/>
    <n v="1"/>
    <n v="1"/>
  </r>
  <r>
    <s v="FIAP 2024"/>
    <s v="FIAP 2024"/>
    <x v="155"/>
    <x v="163"/>
    <s v="AJEDREZ / PAREJA"/>
    <s v="SITGES- FESTIVAL INTERNACIONAL DE CINE FANTÁSTICO DE CATALUÑA"/>
    <s v=""/>
    <s v="ESPAÑA"/>
    <x v="1"/>
    <m/>
    <m/>
    <m/>
    <m/>
    <m/>
    <m/>
    <n v="1"/>
    <m/>
    <m/>
    <m/>
    <m/>
    <m/>
    <m/>
    <m/>
    <m/>
    <m/>
    <n v="1"/>
    <n v="15"/>
  </r>
  <r>
    <s v="FIAP 2024"/>
    <s v="FIAP 2024"/>
    <x v="122"/>
    <x v="127"/>
    <s v="SIGHTWALKS - VEREDAS QUE GUÍAN"/>
    <s v="CEMENTO SOL"/>
    <s v=""/>
    <s v="PERÚ"/>
    <x v="10"/>
    <m/>
    <m/>
    <m/>
    <m/>
    <n v="3"/>
    <m/>
    <n v="3"/>
    <m/>
    <m/>
    <m/>
    <m/>
    <m/>
    <m/>
    <m/>
    <m/>
    <m/>
    <n v="6"/>
    <n v="135"/>
  </r>
  <r>
    <s v="FIAP 2024"/>
    <s v="FIAP 2024"/>
    <x v="229"/>
    <x v="262"/>
    <s v="SIMPLETV HOT PACK"/>
    <s v="SIMPLETV"/>
    <s v=""/>
    <s v="VENEZUELA"/>
    <x v="19"/>
    <m/>
    <m/>
    <m/>
    <m/>
    <m/>
    <m/>
    <m/>
    <m/>
    <m/>
    <n v="3"/>
    <m/>
    <m/>
    <m/>
    <m/>
    <m/>
    <m/>
    <n v="3"/>
    <n v="3"/>
  </r>
  <r>
    <s v="FIAP 2024"/>
    <s v="FIAP 2024"/>
    <x v="230"/>
    <x v="263"/>
    <s v="ARRIVALS"/>
    <s v="TOYOTA"/>
    <s v=""/>
    <s v="ESTADOS UNIDOS"/>
    <x v="7"/>
    <m/>
    <m/>
    <m/>
    <m/>
    <m/>
    <m/>
    <m/>
    <m/>
    <m/>
    <n v="1"/>
    <m/>
    <m/>
    <m/>
    <m/>
    <m/>
    <m/>
    <n v="1"/>
    <n v="1"/>
  </r>
  <r>
    <s v="FIAP 2024"/>
    <s v="FIAP 2024"/>
    <x v="230"/>
    <x v="263"/>
    <s v="THERAPY RINGS"/>
    <s v="MINDY"/>
    <s v=""/>
    <s v="ESTADOS UNIDOS"/>
    <x v="7"/>
    <m/>
    <m/>
    <m/>
    <m/>
    <m/>
    <m/>
    <m/>
    <m/>
    <n v="1"/>
    <n v="1"/>
    <m/>
    <m/>
    <m/>
    <m/>
    <m/>
    <m/>
    <n v="2"/>
    <n v="4"/>
  </r>
  <r>
    <s v="FIAP 2024"/>
    <s v="FIAP 2024"/>
    <x v="230"/>
    <x v="263"/>
    <s v="TOWING SPONSORS"/>
    <s v="TOYOTA"/>
    <s v=""/>
    <s v="ESTADOS UNIDOS"/>
    <x v="7"/>
    <m/>
    <m/>
    <m/>
    <m/>
    <m/>
    <m/>
    <m/>
    <n v="1"/>
    <m/>
    <m/>
    <m/>
    <m/>
    <m/>
    <m/>
    <m/>
    <m/>
    <n v="1"/>
    <n v="7"/>
  </r>
  <r>
    <s v="FIAP 2024"/>
    <s v="FIAP 2024"/>
    <x v="230"/>
    <x v="263"/>
    <s v="TOWING SPONSORS "/>
    <s v="TOYOTA"/>
    <s v=""/>
    <s v="ESTADOS UNIDOS"/>
    <x v="7"/>
    <m/>
    <m/>
    <m/>
    <m/>
    <m/>
    <m/>
    <m/>
    <m/>
    <n v="1"/>
    <m/>
    <m/>
    <m/>
    <m/>
    <m/>
    <m/>
    <m/>
    <n v="1"/>
    <n v="3"/>
  </r>
  <r>
    <s v="FIAP 2024"/>
    <s v="FIAP 2024"/>
    <x v="174"/>
    <x v="186"/>
    <s v="EL ROBO DE FIN DE AÑO"/>
    <s v="NETFLIX Y ESTRELLA GALICIA"/>
    <s v=""/>
    <s v="ESPAÑA"/>
    <x v="1"/>
    <m/>
    <m/>
    <m/>
    <m/>
    <m/>
    <m/>
    <n v="1"/>
    <m/>
    <m/>
    <m/>
    <m/>
    <m/>
    <m/>
    <m/>
    <m/>
    <m/>
    <n v="1"/>
    <n v="15"/>
  </r>
  <r>
    <s v="FIAP 2024"/>
    <s v="FIAP 2024"/>
    <x v="174"/>
    <x v="186"/>
    <s v="NADIE MUEVE LA NIEVE COMO GRISELDA"/>
    <s v="NETFLIX"/>
    <s v=""/>
    <s v="ESPAÑA"/>
    <x v="1"/>
    <m/>
    <m/>
    <m/>
    <m/>
    <m/>
    <m/>
    <m/>
    <m/>
    <m/>
    <n v="1"/>
    <m/>
    <m/>
    <m/>
    <m/>
    <m/>
    <m/>
    <n v="1"/>
    <n v="1"/>
  </r>
  <r>
    <s v="FIAP 2024"/>
    <s v="FIAP 2024"/>
    <x v="3"/>
    <x v="264"/>
    <s v="BAR"/>
    <s v="FUNDACIÓN MUTUA"/>
    <s v=""/>
    <s v="ESPAÑA"/>
    <x v="1"/>
    <m/>
    <m/>
    <m/>
    <m/>
    <m/>
    <m/>
    <m/>
    <m/>
    <n v="1"/>
    <m/>
    <m/>
    <m/>
    <m/>
    <m/>
    <m/>
    <m/>
    <n v="1"/>
    <n v="3"/>
  </r>
  <r>
    <s v="FIAP 2024"/>
    <s v="FIAP 2024"/>
    <x v="182"/>
    <x v="236"/>
    <s v="CAPTURA LA NOCHE"/>
    <s v="SAMSUNG"/>
    <s v=""/>
    <s v="CHILE"/>
    <x v="18"/>
    <m/>
    <m/>
    <m/>
    <m/>
    <m/>
    <m/>
    <m/>
    <m/>
    <m/>
    <n v="1"/>
    <m/>
    <m/>
    <m/>
    <m/>
    <m/>
    <m/>
    <n v="1"/>
    <n v="1"/>
  </r>
  <r>
    <s v="FIAP 2024"/>
    <s v="FIAP 2024"/>
    <x v="231"/>
    <x v="265"/>
    <s v="EL GIMNASIO DEL DESPECHO"/>
    <s v="BHB GYM"/>
    <s v=""/>
    <s v="COLOMBIA"/>
    <x v="9"/>
    <m/>
    <m/>
    <m/>
    <m/>
    <m/>
    <m/>
    <m/>
    <m/>
    <n v="1"/>
    <m/>
    <m/>
    <m/>
    <m/>
    <m/>
    <m/>
    <m/>
    <n v="1"/>
    <n v="3"/>
  </r>
  <r>
    <s v="FIAP 2024"/>
    <s v="FIAP 2024"/>
    <x v="232"/>
    <x v="266"/>
    <s v="POSSIBLE DREAMS"/>
    <s v="CONTINENTAL"/>
    <s v=""/>
    <s v="BRASIL"/>
    <x v="4"/>
    <m/>
    <m/>
    <m/>
    <m/>
    <m/>
    <m/>
    <m/>
    <m/>
    <m/>
    <n v="1"/>
    <m/>
    <m/>
    <m/>
    <m/>
    <m/>
    <m/>
    <n v="1"/>
    <n v="1"/>
  </r>
  <r>
    <s v="FIAP 2024"/>
    <s v="FIAP 2024"/>
    <x v="233"/>
    <x v="267"/>
    <s v="NOBODY SHOULD DIE AT XMAS"/>
    <s v="OPEN ARMS"/>
    <s v=""/>
    <s v="ESPAÑA"/>
    <x v="1"/>
    <m/>
    <m/>
    <m/>
    <m/>
    <m/>
    <m/>
    <m/>
    <n v="2"/>
    <n v="2"/>
    <m/>
    <m/>
    <m/>
    <m/>
    <m/>
    <m/>
    <m/>
    <n v="4"/>
    <n v="20"/>
  </r>
  <r>
    <s v="FIAP 2024"/>
    <s v="FIAP 2024"/>
    <x v="103"/>
    <x v="196"/>
    <s v="CORONA RIVER OF CHANGE "/>
    <s v="CORONA "/>
    <s v=""/>
    <s v="GUATEMALA"/>
    <x v="14"/>
    <m/>
    <m/>
    <m/>
    <m/>
    <m/>
    <m/>
    <m/>
    <m/>
    <m/>
    <n v="1"/>
    <m/>
    <m/>
    <m/>
    <m/>
    <m/>
    <m/>
    <n v="1"/>
    <n v="1"/>
  </r>
  <r>
    <s v="FIAP 2024"/>
    <s v="FIAP 2024"/>
    <x v="103"/>
    <x v="196"/>
    <s v="CORONA RIVER OF CHANGE  "/>
    <s v="CORONA "/>
    <s v=""/>
    <s v="GUATEMALA"/>
    <x v="14"/>
    <m/>
    <m/>
    <m/>
    <m/>
    <m/>
    <m/>
    <m/>
    <m/>
    <m/>
    <n v="1"/>
    <m/>
    <m/>
    <m/>
    <m/>
    <m/>
    <m/>
    <n v="1"/>
    <n v="1"/>
  </r>
  <r>
    <s v="FIAP 2024"/>
    <s v="FIAP 2024"/>
    <x v="103"/>
    <x v="196"/>
    <s v="CORONA RIVER OF CHANGE   "/>
    <s v="CORONA "/>
    <s v=""/>
    <s v="GUATEMALA"/>
    <x v="14"/>
    <m/>
    <m/>
    <m/>
    <m/>
    <m/>
    <m/>
    <m/>
    <m/>
    <n v="1"/>
    <m/>
    <m/>
    <m/>
    <m/>
    <m/>
    <m/>
    <m/>
    <n v="1"/>
    <n v="3"/>
  </r>
  <r>
    <s v="FIAP 2024"/>
    <s v="FIAP 2024"/>
    <x v="103"/>
    <x v="196"/>
    <s v="CORONA RIVER OF CHANGE    "/>
    <s v="CORONA "/>
    <s v=""/>
    <s v="GUATEMALA"/>
    <x v="14"/>
    <m/>
    <m/>
    <m/>
    <m/>
    <m/>
    <m/>
    <m/>
    <m/>
    <m/>
    <n v="1"/>
    <m/>
    <m/>
    <m/>
    <m/>
    <m/>
    <m/>
    <n v="1"/>
    <n v="1"/>
  </r>
  <r>
    <s v="FIAP 2024"/>
    <s v="FIAP 2024"/>
    <x v="103"/>
    <x v="196"/>
    <s v="SMART LEGACY"/>
    <s v="SMART LEGACY"/>
    <s v=""/>
    <s v="GUATEMALA"/>
    <x v="14"/>
    <m/>
    <m/>
    <m/>
    <m/>
    <m/>
    <m/>
    <m/>
    <n v="1"/>
    <n v="1"/>
    <n v="2"/>
    <m/>
    <m/>
    <m/>
    <m/>
    <m/>
    <m/>
    <n v="4"/>
    <n v="12"/>
  </r>
  <r>
    <s v="FIAP 2024"/>
    <s v="FIAP 2024"/>
    <x v="103"/>
    <x v="196"/>
    <s v="GOOOL"/>
    <s v="BANCO INDUSTRIAL"/>
    <s v=""/>
    <s v="GUATEMALA"/>
    <x v="14"/>
    <m/>
    <m/>
    <m/>
    <m/>
    <m/>
    <m/>
    <m/>
    <m/>
    <m/>
    <n v="1"/>
    <m/>
    <m/>
    <m/>
    <m/>
    <m/>
    <m/>
    <n v="1"/>
    <n v="1"/>
  </r>
  <r>
    <s v="FIAP 2024"/>
    <s v="FIAP 2024"/>
    <x v="158"/>
    <x v="166"/>
    <s v="399 AÑOS DESPUÉS"/>
    <s v="UNIVERSIDAD DE ALCALÁ"/>
    <s v=""/>
    <s v="ESPAÑA"/>
    <x v="1"/>
    <m/>
    <m/>
    <m/>
    <m/>
    <m/>
    <m/>
    <n v="1"/>
    <m/>
    <m/>
    <m/>
    <m/>
    <m/>
    <m/>
    <m/>
    <m/>
    <m/>
    <n v="1"/>
    <n v="15"/>
  </r>
  <r>
    <s v="FIAP 2024"/>
    <s v="FIAP 2024"/>
    <x v="158"/>
    <x v="166"/>
    <s v="ESTE ANUNCIO TE CUIDA"/>
    <s v="ABANCA SEGUROS"/>
    <s v=""/>
    <s v="ESPAÑA"/>
    <x v="1"/>
    <m/>
    <m/>
    <m/>
    <m/>
    <m/>
    <m/>
    <n v="1"/>
    <m/>
    <m/>
    <m/>
    <m/>
    <m/>
    <m/>
    <m/>
    <m/>
    <m/>
    <n v="1"/>
    <n v="15"/>
  </r>
  <r>
    <s v="FIAP 2024"/>
    <s v="FIAP 2024"/>
    <x v="124"/>
    <x v="129"/>
    <s v="CÁNCER ANTES DEL CÁNCER"/>
    <s v="FUNDACIÓN PERUANA DE CÁNCER"/>
    <s v=""/>
    <s v="PERÚ"/>
    <x v="10"/>
    <m/>
    <m/>
    <m/>
    <m/>
    <m/>
    <m/>
    <n v="2"/>
    <m/>
    <m/>
    <m/>
    <m/>
    <m/>
    <m/>
    <m/>
    <m/>
    <m/>
    <n v="2"/>
    <n v="30"/>
  </r>
  <r>
    <s v="FIAP 2024"/>
    <s v="FIAP 2024"/>
    <x v="124"/>
    <x v="129"/>
    <s v="CÁNCER ANTES DEL CÁNCER"/>
    <s v="PONLE CORAZÓN"/>
    <s v=""/>
    <s v="PERÚ"/>
    <x v="10"/>
    <m/>
    <m/>
    <m/>
    <m/>
    <n v="1"/>
    <m/>
    <n v="1"/>
    <m/>
    <m/>
    <m/>
    <m/>
    <m/>
    <m/>
    <m/>
    <m/>
    <m/>
    <n v="2"/>
    <n v="45"/>
  </r>
  <r>
    <s v="FIAP 2024"/>
    <s v="FIAP 2024"/>
    <x v="124"/>
    <x v="129"/>
    <s v="RENT YOUR SUNSET"/>
    <s v="CORONA"/>
    <s v=""/>
    <s v="PERÚ"/>
    <x v="10"/>
    <m/>
    <m/>
    <m/>
    <m/>
    <m/>
    <m/>
    <m/>
    <m/>
    <n v="1"/>
    <m/>
    <m/>
    <m/>
    <m/>
    <m/>
    <m/>
    <m/>
    <n v="1"/>
    <n v="3"/>
  </r>
  <r>
    <s v="FIAP 2024"/>
    <s v="FIAP 2024"/>
    <x v="124"/>
    <x v="129"/>
    <s v="RENT YOUR SUNSET "/>
    <s v="CORONA"/>
    <s v=""/>
    <s v="PERÚ"/>
    <x v="10"/>
    <m/>
    <m/>
    <m/>
    <m/>
    <m/>
    <m/>
    <m/>
    <n v="1"/>
    <m/>
    <m/>
    <m/>
    <m/>
    <m/>
    <m/>
    <m/>
    <m/>
    <n v="1"/>
    <n v="7"/>
  </r>
  <r>
    <s v="FIAP 2024"/>
    <s v="FIAP 2024"/>
    <x v="189"/>
    <x v="212"/>
    <s v="BABY RUSI"/>
    <s v="HADES 66 "/>
    <s v=""/>
    <s v="PUERTO RICO"/>
    <x v="5"/>
    <m/>
    <m/>
    <m/>
    <m/>
    <m/>
    <m/>
    <m/>
    <m/>
    <m/>
    <n v="1"/>
    <m/>
    <m/>
    <m/>
    <m/>
    <m/>
    <m/>
    <n v="1"/>
    <n v="1"/>
  </r>
  <r>
    <s v="FIAP 2024"/>
    <s v="FIAP 2024"/>
    <x v="189"/>
    <x v="212"/>
    <s v="BABY RUSI "/>
    <s v="HADES 66 "/>
    <s v=""/>
    <s v="PUERTO RICO"/>
    <x v="5"/>
    <m/>
    <m/>
    <m/>
    <m/>
    <m/>
    <m/>
    <m/>
    <m/>
    <m/>
    <n v="1"/>
    <m/>
    <m/>
    <m/>
    <m/>
    <m/>
    <m/>
    <n v="1"/>
    <n v="1"/>
  </r>
  <r>
    <s v="FIAP 2024"/>
    <s v="FIAP 2024"/>
    <x v="189"/>
    <x v="212"/>
    <s v="MEJOR IMPROVISA'O QUE ARRODILLA'O"/>
    <s v="CERVEZA RESIDENTE"/>
    <s v=""/>
    <s v="PUERTO RICO"/>
    <x v="5"/>
    <m/>
    <m/>
    <m/>
    <m/>
    <m/>
    <m/>
    <m/>
    <m/>
    <m/>
    <n v="1"/>
    <m/>
    <m/>
    <m/>
    <m/>
    <m/>
    <m/>
    <n v="1"/>
    <n v="1"/>
  </r>
  <r>
    <s v="FIAP 2024"/>
    <s v="FIAP 2024"/>
    <x v="64"/>
    <x v="268"/>
    <s v="ADOGTION POSTERS"/>
    <s v="ATREVIA"/>
    <s v=""/>
    <s v="PERÚ"/>
    <x v="10"/>
    <m/>
    <m/>
    <m/>
    <m/>
    <m/>
    <m/>
    <m/>
    <m/>
    <m/>
    <n v="1"/>
    <m/>
    <m/>
    <m/>
    <m/>
    <m/>
    <m/>
    <n v="1"/>
    <n v="1"/>
  </r>
  <r>
    <s v="FIAP 2024"/>
    <s v="FIAP 2024"/>
    <x v="234"/>
    <x v="269"/>
    <s v="MCFISH, O REGRESSO"/>
    <s v="MCDONALD’S"/>
    <s v=""/>
    <s v="BRASIL"/>
    <x v="4"/>
    <m/>
    <m/>
    <m/>
    <m/>
    <m/>
    <m/>
    <m/>
    <m/>
    <m/>
    <n v="1"/>
    <m/>
    <m/>
    <m/>
    <m/>
    <m/>
    <m/>
    <n v="1"/>
    <n v="1"/>
  </r>
  <r>
    <s v="FIAP 2024"/>
    <s v="FIAP 2024"/>
    <x v="235"/>
    <x v="270"/>
    <s v="CAKES - REAL IS BACK"/>
    <s v="GOT MILK?"/>
    <s v=""/>
    <s v="ESTADOS UNIDOS"/>
    <x v="7"/>
    <m/>
    <m/>
    <m/>
    <m/>
    <m/>
    <m/>
    <m/>
    <m/>
    <m/>
    <n v="1"/>
    <m/>
    <m/>
    <m/>
    <m/>
    <m/>
    <m/>
    <n v="1"/>
    <n v="1"/>
  </r>
  <r>
    <s v="FIAP 2024"/>
    <s v="FIAP 2024"/>
    <x v="236"/>
    <x v="271"/>
    <s v="PELOTA DE HIELO – JUNTOS POR EL PLANETA"/>
    <s v="CLUBE ATLÉTICO MINEIRO"/>
    <s v=""/>
    <s v="BRASIL"/>
    <x v="4"/>
    <m/>
    <m/>
    <m/>
    <m/>
    <m/>
    <m/>
    <m/>
    <m/>
    <m/>
    <n v="1"/>
    <m/>
    <m/>
    <m/>
    <m/>
    <m/>
    <m/>
    <n v="1"/>
    <n v="1"/>
  </r>
  <r>
    <s v="FIAP 2024"/>
    <s v="FIAP 2024"/>
    <x v="237"/>
    <x v="272"/>
    <s v="PRINGLES DIAMOND "/>
    <s v="PRINGLES"/>
    <s v=""/>
    <s v="MÉXICO"/>
    <x v="0"/>
    <m/>
    <m/>
    <m/>
    <m/>
    <m/>
    <m/>
    <m/>
    <m/>
    <m/>
    <n v="1"/>
    <m/>
    <m/>
    <m/>
    <m/>
    <m/>
    <m/>
    <n v="1"/>
    <n v="1"/>
  </r>
  <r>
    <s v="FIAP 2024"/>
    <s v="FIAP 2024"/>
    <x v="238"/>
    <x v="273"/>
    <s v="MESAS INESPERADAS"/>
    <s v="STELLA ARTOIS"/>
    <s v=""/>
    <s v="ARGENTINA"/>
    <x v="2"/>
    <m/>
    <m/>
    <m/>
    <m/>
    <m/>
    <m/>
    <m/>
    <m/>
    <n v="1"/>
    <n v="1"/>
    <m/>
    <m/>
    <m/>
    <m/>
    <m/>
    <m/>
    <n v="2"/>
    <n v="4"/>
  </r>
  <r>
    <s v="FIAP 2024"/>
    <s v="FIAP 2024"/>
    <x v="112"/>
    <x v="116"/>
    <s v="4G LANDSCAPES"/>
    <s v="CLARO"/>
    <s v=""/>
    <s v="ECUADOR"/>
    <x v="3"/>
    <m/>
    <m/>
    <m/>
    <m/>
    <m/>
    <m/>
    <m/>
    <m/>
    <m/>
    <n v="1"/>
    <m/>
    <m/>
    <m/>
    <m/>
    <m/>
    <m/>
    <n v="1"/>
    <n v="1"/>
  </r>
  <r>
    <s v="FIAP 2024"/>
    <s v="FIAP 2024"/>
    <x v="112"/>
    <x v="116"/>
    <s v="ADOPTION IS TIMELESS"/>
    <s v="PETSTATION"/>
    <s v=""/>
    <s v="ECUADOR"/>
    <x v="3"/>
    <m/>
    <m/>
    <m/>
    <m/>
    <m/>
    <m/>
    <m/>
    <m/>
    <m/>
    <n v="1"/>
    <m/>
    <m/>
    <m/>
    <m/>
    <m/>
    <m/>
    <n v="1"/>
    <n v="1"/>
  </r>
  <r>
    <s v="FIAP 2024"/>
    <s v="FIAP 2024"/>
    <x v="7"/>
    <x v="256"/>
    <s v="REPRINTING NICA"/>
    <s v="LA PRENSA "/>
    <s v=""/>
    <s v="BRASIL"/>
    <x v="4"/>
    <m/>
    <m/>
    <m/>
    <m/>
    <m/>
    <m/>
    <n v="1"/>
    <m/>
    <m/>
    <m/>
    <m/>
    <m/>
    <m/>
    <m/>
    <m/>
    <m/>
    <n v="1"/>
    <n v="15"/>
  </r>
  <r>
    <s v="FIAP 2024"/>
    <s v="FIAP 2024"/>
    <x v="7"/>
    <x v="256"/>
    <s v="REPRINTING NICA "/>
    <s v="LA PRENSA "/>
    <s v=""/>
    <s v="BRASIL"/>
    <x v="4"/>
    <m/>
    <m/>
    <m/>
    <m/>
    <m/>
    <m/>
    <n v="1"/>
    <m/>
    <m/>
    <m/>
    <m/>
    <m/>
    <m/>
    <m/>
    <m/>
    <m/>
    <n v="1"/>
    <n v="15"/>
  </r>
  <r>
    <s v="FIAP 2024"/>
    <s v="FIAP 2024"/>
    <x v="68"/>
    <x v="69"/>
    <s v="BANNER HUMANO"/>
    <s v="PANAFOTO"/>
    <s v=""/>
    <s v="PANAMÁ"/>
    <x v="11"/>
    <m/>
    <m/>
    <m/>
    <m/>
    <m/>
    <m/>
    <m/>
    <m/>
    <m/>
    <n v="1"/>
    <m/>
    <m/>
    <m/>
    <m/>
    <m/>
    <m/>
    <n v="1"/>
    <n v="1"/>
  </r>
  <r>
    <s v="FIAP 2024"/>
    <s v="FIAP 2024"/>
    <x v="68"/>
    <x v="69"/>
    <s v="BANNER HUMANO "/>
    <s v="PANAFOTO"/>
    <s v=""/>
    <s v="PANAMÁ"/>
    <x v="11"/>
    <m/>
    <m/>
    <m/>
    <m/>
    <m/>
    <m/>
    <m/>
    <m/>
    <n v="1"/>
    <m/>
    <m/>
    <m/>
    <m/>
    <m/>
    <m/>
    <m/>
    <n v="1"/>
    <n v="3"/>
  </r>
  <r>
    <s v="FIAP 2024"/>
    <s v="FIAP 2024"/>
    <x v="68"/>
    <x v="69"/>
    <s v="CARBONE"/>
    <s v="CARBONE"/>
    <s v=""/>
    <s v="PANAMÁ"/>
    <x v="11"/>
    <m/>
    <m/>
    <m/>
    <m/>
    <m/>
    <m/>
    <m/>
    <m/>
    <m/>
    <n v="1"/>
    <m/>
    <m/>
    <m/>
    <m/>
    <m/>
    <m/>
    <n v="1"/>
    <n v="1"/>
  </r>
  <r>
    <s v="FIAP 2024"/>
    <s v="FIAP 2024"/>
    <x v="210"/>
    <x v="239"/>
    <s v="FALATOQUERS"/>
    <s v="FALABELLA"/>
    <s v=""/>
    <s v="CHILE"/>
    <x v="18"/>
    <m/>
    <m/>
    <m/>
    <m/>
    <m/>
    <m/>
    <m/>
    <m/>
    <m/>
    <n v="1"/>
    <m/>
    <m/>
    <m/>
    <m/>
    <m/>
    <m/>
    <n v="1"/>
    <n v="1"/>
  </r>
  <r>
    <s v="FIAP 2024"/>
    <s v="FIAP 2024"/>
    <x v="69"/>
    <x v="70"/>
    <s v="BAILESCO "/>
    <s v="BAMBOO"/>
    <s v=""/>
    <s v="COSTA RICA"/>
    <x v="8"/>
    <m/>
    <m/>
    <m/>
    <m/>
    <m/>
    <m/>
    <m/>
    <m/>
    <m/>
    <n v="2"/>
    <m/>
    <m/>
    <m/>
    <m/>
    <m/>
    <m/>
    <n v="2"/>
    <n v="2"/>
  </r>
  <r>
    <s v="FIAP 2024"/>
    <s v="FIAP 2024"/>
    <x v="69"/>
    <x v="70"/>
    <s v="JUGADAS PERDIDAS"/>
    <s v="IMPERIAL"/>
    <s v=""/>
    <s v="COSTA RICA"/>
    <x v="8"/>
    <m/>
    <m/>
    <m/>
    <m/>
    <m/>
    <m/>
    <n v="1"/>
    <n v="4"/>
    <n v="1"/>
    <n v="1"/>
    <m/>
    <m/>
    <m/>
    <m/>
    <m/>
    <m/>
    <n v="7"/>
    <n v="47"/>
  </r>
  <r>
    <s v="FIAP 2024"/>
    <s v="FIAP 2024"/>
    <x v="69"/>
    <x v="70"/>
    <s v="JUGADAS PERDIDAS "/>
    <s v="IMPERIAL"/>
    <s v=""/>
    <s v="COSTA RICA"/>
    <x v="8"/>
    <m/>
    <m/>
    <m/>
    <m/>
    <m/>
    <m/>
    <m/>
    <n v="2"/>
    <m/>
    <m/>
    <m/>
    <m/>
    <m/>
    <m/>
    <m/>
    <m/>
    <n v="2"/>
    <n v="14"/>
  </r>
  <r>
    <s v="FIAP 2024"/>
    <s v="FIAP 2024"/>
    <x v="190"/>
    <x v="213"/>
    <s v="AMOR A TODAS LUCES"/>
    <s v="WINDMAR HOME"/>
    <s v=""/>
    <s v="PUERTO RICO"/>
    <x v="5"/>
    <m/>
    <m/>
    <m/>
    <m/>
    <m/>
    <m/>
    <m/>
    <m/>
    <m/>
    <n v="2"/>
    <m/>
    <m/>
    <m/>
    <m/>
    <m/>
    <m/>
    <n v="2"/>
    <n v="2"/>
  </r>
  <r>
    <s v="FIAP 2024"/>
    <s v="FIAP 2024"/>
    <x v="190"/>
    <x v="213"/>
    <s v="LA CASA DEL HORROR AT HOUSE OF PHOBIA"/>
    <s v="WINDMAR HOME"/>
    <s v=""/>
    <s v="PUERTO RICO"/>
    <x v="5"/>
    <m/>
    <m/>
    <m/>
    <m/>
    <m/>
    <m/>
    <m/>
    <m/>
    <n v="1"/>
    <m/>
    <m/>
    <m/>
    <m/>
    <m/>
    <m/>
    <m/>
    <n v="1"/>
    <n v="3"/>
  </r>
  <r>
    <s v="FIAP 2024"/>
    <s v="FIAP 2024"/>
    <x v="239"/>
    <x v="274"/>
    <s v="CERTIFIED HEINZ"/>
    <s v="HEINZ"/>
    <s v=""/>
    <s v="PERÚ"/>
    <x v="10"/>
    <m/>
    <m/>
    <m/>
    <m/>
    <m/>
    <m/>
    <m/>
    <n v="1"/>
    <m/>
    <m/>
    <m/>
    <m/>
    <m/>
    <m/>
    <m/>
    <m/>
    <n v="1"/>
    <n v="7"/>
  </r>
  <r>
    <s v="FIAP 2024"/>
    <s v="FIAP 2024"/>
    <x v="71"/>
    <x v="72"/>
    <s v="38 MOMENTOS"/>
    <s v="PARTIDO POPULAR DE SEVILLA"/>
    <s v=""/>
    <s v="ESPAÑA"/>
    <x v="1"/>
    <m/>
    <m/>
    <m/>
    <m/>
    <m/>
    <m/>
    <m/>
    <m/>
    <m/>
    <n v="1"/>
    <m/>
    <m/>
    <m/>
    <m/>
    <m/>
    <m/>
    <n v="1"/>
    <n v="1"/>
  </r>
  <r>
    <s v="FIAP 2024"/>
    <s v="FIAP 2024"/>
    <x v="8"/>
    <x v="8"/>
    <s v="NADA MAS MEXICANO"/>
    <s v="OJO DE TIGRE/ TEQUILA DEFRENTE"/>
    <s v=""/>
    <s v="MÉXICO"/>
    <x v="0"/>
    <m/>
    <m/>
    <m/>
    <m/>
    <m/>
    <m/>
    <m/>
    <n v="1"/>
    <m/>
    <n v="1"/>
    <m/>
    <m/>
    <m/>
    <m/>
    <m/>
    <m/>
    <n v="2"/>
    <n v="8"/>
  </r>
  <r>
    <s v="FIAP 2024"/>
    <s v="FIAP 2024"/>
    <x v="8"/>
    <x v="8"/>
    <s v="NADA MÁS MEXICANO"/>
    <s v="OJO DE TIGRE/ TEQUILA DEFRENTE"/>
    <s v=""/>
    <s v="MÉXICO"/>
    <x v="0"/>
    <m/>
    <m/>
    <m/>
    <m/>
    <m/>
    <m/>
    <m/>
    <n v="1"/>
    <m/>
    <m/>
    <m/>
    <m/>
    <m/>
    <m/>
    <m/>
    <m/>
    <n v="1"/>
    <n v="7"/>
  </r>
  <r>
    <s v="FIAP 2024"/>
    <s v="FIAP 2024"/>
    <x v="73"/>
    <x v="74"/>
    <s v="ROLLER RADIO COASTER"/>
    <s v="PARQUE DE LA COSTA"/>
    <s v=""/>
    <s v="ARGENTINA"/>
    <x v="2"/>
    <m/>
    <m/>
    <m/>
    <m/>
    <m/>
    <m/>
    <n v="1"/>
    <n v="1"/>
    <n v="2"/>
    <m/>
    <m/>
    <m/>
    <m/>
    <m/>
    <m/>
    <m/>
    <n v="4"/>
    <n v="28"/>
  </r>
  <r>
    <s v="FIAP 2024"/>
    <s v="FIAP 2024"/>
    <x v="9"/>
    <x v="275"/>
    <s v="AJEDREZ / PAREJA"/>
    <s v="SITGES- FESTIVAL INTERNACIONAL DE CINE FANTÁSTICO DE CATALUÑA"/>
    <s v=""/>
    <s v="ESPAÑA"/>
    <x v="1"/>
    <m/>
    <m/>
    <m/>
    <m/>
    <m/>
    <m/>
    <m/>
    <n v="1"/>
    <n v="1"/>
    <m/>
    <m/>
    <m/>
    <m/>
    <m/>
    <m/>
    <m/>
    <n v="2"/>
    <n v="10"/>
  </r>
  <r>
    <s v="FIAP 2024"/>
    <s v="FIAP 2024"/>
    <x v="9"/>
    <x v="275"/>
    <s v="BRAZALETES DE ESPERANZA"/>
    <s v="ASOCIACIÓN ESPAÑOLA CONTRA EL CÁNCER"/>
    <s v=""/>
    <s v="ESPAÑA"/>
    <x v="1"/>
    <m/>
    <m/>
    <m/>
    <m/>
    <m/>
    <m/>
    <m/>
    <n v="1"/>
    <m/>
    <n v="1"/>
    <m/>
    <m/>
    <m/>
    <m/>
    <m/>
    <m/>
    <n v="2"/>
    <n v="8"/>
  </r>
  <r>
    <s v="FIAP 2024"/>
    <s v="FIAP 2024"/>
    <x v="9"/>
    <x v="275"/>
    <s v="EL MEJOR EQUIPO DE MÉXICO"/>
    <s v="SKY"/>
    <s v=""/>
    <s v="ESPAÑA"/>
    <x v="1"/>
    <m/>
    <m/>
    <m/>
    <m/>
    <m/>
    <m/>
    <m/>
    <m/>
    <n v="1"/>
    <m/>
    <m/>
    <m/>
    <m/>
    <m/>
    <m/>
    <m/>
    <n v="1"/>
    <n v="3"/>
  </r>
  <r>
    <s v="FIAP 2024"/>
    <s v="FIAP 2024"/>
    <x v="9"/>
    <x v="275"/>
    <s v="EN NUESTRAS MANOS"/>
    <s v="STEPBYWATER"/>
    <s v=""/>
    <s v="ESPAÑA"/>
    <x v="1"/>
    <m/>
    <m/>
    <m/>
    <m/>
    <m/>
    <m/>
    <m/>
    <m/>
    <n v="1"/>
    <m/>
    <m/>
    <m/>
    <m/>
    <m/>
    <m/>
    <m/>
    <n v="1"/>
    <n v="3"/>
  </r>
  <r>
    <s v="FIAP 2024"/>
    <s v="FIAP 2024"/>
    <x v="9"/>
    <x v="275"/>
    <s v="EN NUESTRAS MANOS "/>
    <s v="STEPBYWATER"/>
    <s v=""/>
    <s v="ESPAÑA"/>
    <x v="1"/>
    <m/>
    <m/>
    <m/>
    <m/>
    <m/>
    <m/>
    <n v="1"/>
    <m/>
    <m/>
    <n v="1"/>
    <m/>
    <m/>
    <m/>
    <m/>
    <m/>
    <m/>
    <n v="2"/>
    <n v="16"/>
  </r>
  <r>
    <s v="FIAP 2024"/>
    <s v="FIAP 2024"/>
    <x v="9"/>
    <x v="275"/>
    <s v="PASEADORES DE NIÑOS"/>
    <s v="MULTIÓPTICAS"/>
    <s v=""/>
    <s v="ESPAÑA"/>
    <x v="1"/>
    <m/>
    <m/>
    <m/>
    <m/>
    <m/>
    <m/>
    <n v="1"/>
    <m/>
    <m/>
    <n v="2"/>
    <m/>
    <m/>
    <m/>
    <m/>
    <m/>
    <m/>
    <n v="3"/>
    <n v="17"/>
  </r>
  <r>
    <s v="FIAP 2024"/>
    <s v="FIAP 2024"/>
    <x v="9"/>
    <x v="9"/>
    <s v="PASEADORES DE NIÑOS"/>
    <s v="MULTIÓPTICAS"/>
    <s v=""/>
    <s v="MÉXICO"/>
    <x v="0"/>
    <m/>
    <m/>
    <m/>
    <m/>
    <m/>
    <m/>
    <m/>
    <m/>
    <m/>
    <n v="1"/>
    <m/>
    <m/>
    <m/>
    <m/>
    <m/>
    <m/>
    <n v="1"/>
    <n v="1"/>
  </r>
  <r>
    <s v="FIAP 2024"/>
    <s v="FIAP 2024"/>
    <x v="9"/>
    <x v="275"/>
    <s v="RAINBOT"/>
    <s v="PRIDE CONNECTION MÉXICO"/>
    <s v=""/>
    <s v="ESPAÑA"/>
    <x v="1"/>
    <m/>
    <m/>
    <m/>
    <m/>
    <m/>
    <m/>
    <m/>
    <m/>
    <n v="1"/>
    <m/>
    <m/>
    <m/>
    <m/>
    <m/>
    <m/>
    <m/>
    <n v="1"/>
    <n v="3"/>
  </r>
  <r>
    <s v="FIAP 2024"/>
    <s v="FIAP 2024"/>
    <x v="81"/>
    <x v="276"/>
    <s v="LAS COSAS DE LA EDAD"/>
    <s v="ALZHEIMER'S ASSOCIATION"/>
    <s v=""/>
    <s v="ESTADOS UNIDOS"/>
    <x v="7"/>
    <m/>
    <m/>
    <m/>
    <m/>
    <m/>
    <m/>
    <m/>
    <m/>
    <m/>
    <n v="3"/>
    <m/>
    <m/>
    <m/>
    <m/>
    <m/>
    <m/>
    <n v="3"/>
    <n v="3"/>
  </r>
  <r>
    <s v="FIAP 2024"/>
    <s v="FIAP 2024"/>
    <x v="81"/>
    <x v="276"/>
    <s v="LAS COSAS DE LA EDAD"/>
    <s v="ALZHEIMER'S AWARENESS"/>
    <s v=""/>
    <s v="ESTADOS UNIDOS"/>
    <x v="7"/>
    <m/>
    <m/>
    <m/>
    <m/>
    <m/>
    <m/>
    <m/>
    <m/>
    <m/>
    <n v="1"/>
    <m/>
    <m/>
    <m/>
    <m/>
    <m/>
    <m/>
    <n v="1"/>
    <n v="1"/>
  </r>
  <r>
    <s v="FIAP 2024"/>
    <s v="FIAP 2024"/>
    <x v="81"/>
    <x v="276"/>
    <s v="VIEJOS CUENTOS"/>
    <s v="IONIQ"/>
    <s v=""/>
    <s v="ESTADOS UNIDOS"/>
    <x v="7"/>
    <m/>
    <m/>
    <m/>
    <m/>
    <m/>
    <m/>
    <m/>
    <m/>
    <m/>
    <n v="2"/>
    <m/>
    <m/>
    <m/>
    <m/>
    <m/>
    <m/>
    <n v="2"/>
    <n v="2"/>
  </r>
  <r>
    <s v="FIAP 2024"/>
    <s v="FIAP 2024"/>
    <x v="191"/>
    <x v="214"/>
    <s v="CLÁSICOS DEL FRAUDE DEL AMOR "/>
    <s v="ORIENTAL"/>
    <s v=""/>
    <s v="PUERTO RICO"/>
    <x v="5"/>
    <m/>
    <m/>
    <m/>
    <m/>
    <m/>
    <m/>
    <m/>
    <n v="1"/>
    <m/>
    <m/>
    <m/>
    <m/>
    <m/>
    <m/>
    <m/>
    <m/>
    <n v="1"/>
    <n v="7"/>
  </r>
  <r>
    <s v="FIAP 2024"/>
    <s v="FIAP 2024"/>
    <x v="191"/>
    <x v="214"/>
    <s v="CUIDEMOS LAS TETAS"/>
    <s v="SOCIEDAD AMERICANA CONTRA EL CÁNCER"/>
    <s v=""/>
    <s v="PUERTO RICO"/>
    <x v="5"/>
    <m/>
    <m/>
    <m/>
    <m/>
    <m/>
    <m/>
    <m/>
    <m/>
    <m/>
    <n v="2"/>
    <m/>
    <m/>
    <m/>
    <m/>
    <m/>
    <m/>
    <n v="2"/>
    <n v="2"/>
  </r>
  <r>
    <s v="FIAP 2024"/>
    <s v="FIAP 2024"/>
    <x v="191"/>
    <x v="214"/>
    <s v="CUIDEMOS LAS TETAS "/>
    <s v="SOCIEDAD AMERICANA CONTRA EL CÁNCER"/>
    <s v=""/>
    <s v="PUERTO RICO"/>
    <x v="5"/>
    <m/>
    <m/>
    <m/>
    <m/>
    <m/>
    <m/>
    <m/>
    <n v="1"/>
    <n v="1"/>
    <m/>
    <m/>
    <m/>
    <m/>
    <m/>
    <m/>
    <m/>
    <n v="2"/>
    <n v="10"/>
  </r>
  <r>
    <s v="FIAP 2024"/>
    <s v="FIAP 2024"/>
    <x v="139"/>
    <x v="147"/>
    <s v="EL ARTE INSPIRA AL ARTE"/>
    <s v="OVER ALL"/>
    <s v=""/>
    <s v="PARAGUAY"/>
    <x v="13"/>
    <m/>
    <m/>
    <m/>
    <m/>
    <m/>
    <m/>
    <m/>
    <m/>
    <m/>
    <n v="1"/>
    <m/>
    <m/>
    <m/>
    <m/>
    <m/>
    <m/>
    <n v="1"/>
    <n v="1"/>
  </r>
  <r>
    <s v="FIAP 2024"/>
    <s v="FIAP 2024"/>
    <x v="139"/>
    <x v="147"/>
    <s v="EL ARTE INSPIRA AL ARTE"/>
    <s v="OVER ALL "/>
    <s v=""/>
    <s v="PARAGUAY"/>
    <x v="13"/>
    <m/>
    <m/>
    <m/>
    <m/>
    <m/>
    <m/>
    <m/>
    <m/>
    <m/>
    <n v="1"/>
    <m/>
    <m/>
    <m/>
    <m/>
    <m/>
    <m/>
    <n v="1"/>
    <n v="1"/>
  </r>
  <r>
    <s v="FIAP 2024"/>
    <s v="FIAP 2024"/>
    <x v="139"/>
    <x v="147"/>
    <s v="EL ASADITO MÁS LARGO"/>
    <s v="PILSEN"/>
    <s v=""/>
    <s v="PARAGUAY"/>
    <x v="13"/>
    <m/>
    <m/>
    <m/>
    <m/>
    <m/>
    <m/>
    <m/>
    <m/>
    <m/>
    <n v="2"/>
    <m/>
    <m/>
    <m/>
    <m/>
    <m/>
    <m/>
    <n v="2"/>
    <n v="2"/>
  </r>
  <r>
    <s v="FIAP 2024"/>
    <s v="FIAP 2024"/>
    <x v="11"/>
    <x v="277"/>
    <s v="30% OF THE TRUTH"/>
    <s v="SOMOS TODAS MARIAS"/>
    <s v=""/>
    <s v="BRASIL"/>
    <x v="4"/>
    <m/>
    <m/>
    <m/>
    <m/>
    <m/>
    <m/>
    <m/>
    <m/>
    <m/>
    <n v="2"/>
    <m/>
    <m/>
    <m/>
    <m/>
    <m/>
    <m/>
    <n v="2"/>
    <n v="2"/>
  </r>
  <r>
    <s v="FIAP 2024"/>
    <s v="FIAP 2024"/>
    <x v="11"/>
    <x v="277"/>
    <s v="REAL HORROR"/>
    <s v="APAV - ASSOCIAÇÃO PORTUGUESA DE APOIO À VÍTIMA"/>
    <s v=""/>
    <s v="BRASIL"/>
    <x v="4"/>
    <m/>
    <m/>
    <m/>
    <m/>
    <m/>
    <m/>
    <m/>
    <n v="1"/>
    <m/>
    <m/>
    <m/>
    <m/>
    <m/>
    <m/>
    <m/>
    <m/>
    <n v="1"/>
    <n v="7"/>
  </r>
  <r>
    <s v="FIAP 2024"/>
    <s v="FIAP 2024"/>
    <x v="11"/>
    <x v="277"/>
    <s v="REAL HORROR "/>
    <s v="APAV - ASSOCIAÇÃO PORTUGUESA DE APOIO À VÍTIMA"/>
    <s v=""/>
    <s v="BRASIL"/>
    <x v="4"/>
    <m/>
    <m/>
    <m/>
    <m/>
    <m/>
    <m/>
    <m/>
    <n v="1"/>
    <n v="1"/>
    <m/>
    <m/>
    <m/>
    <m/>
    <m/>
    <m/>
    <m/>
    <n v="2"/>
    <n v="10"/>
  </r>
  <r>
    <s v="FIAP 2024"/>
    <s v="FIAP 2024"/>
    <x v="11"/>
    <x v="277"/>
    <s v="REAL HORROR  "/>
    <s v="APAV - ASSOCIAÇÃO PORTUGUESA DE APOIO À VÍTIMA"/>
    <s v=""/>
    <s v="BRASIL"/>
    <x v="4"/>
    <m/>
    <m/>
    <m/>
    <m/>
    <m/>
    <m/>
    <m/>
    <n v="1"/>
    <m/>
    <m/>
    <m/>
    <m/>
    <m/>
    <m/>
    <m/>
    <m/>
    <n v="1"/>
    <n v="7"/>
  </r>
  <r>
    <s v="FIAP 2024"/>
    <s v="FIAP 2024"/>
    <x v="11"/>
    <x v="11"/>
    <s v="CONTRATOS  "/>
    <s v="STABILO"/>
    <s v=""/>
    <s v="MÉXICO"/>
    <x v="0"/>
    <m/>
    <m/>
    <m/>
    <m/>
    <m/>
    <m/>
    <m/>
    <n v="1"/>
    <m/>
    <m/>
    <m/>
    <m/>
    <m/>
    <m/>
    <m/>
    <m/>
    <n v="1"/>
    <n v="7"/>
  </r>
  <r>
    <s v="FIAP 2024"/>
    <s v="FIAP 2024"/>
    <x v="11"/>
    <x v="11"/>
    <s v="STAY ALIVE OWNERS MANUAL"/>
    <s v="JEEP"/>
    <s v=""/>
    <s v="MÉXICO"/>
    <x v="0"/>
    <m/>
    <m/>
    <m/>
    <m/>
    <m/>
    <m/>
    <m/>
    <m/>
    <n v="1"/>
    <m/>
    <m/>
    <m/>
    <m/>
    <m/>
    <m/>
    <m/>
    <n v="1"/>
    <n v="3"/>
  </r>
  <r>
    <s v="FIAP 2024"/>
    <s v="FIAP 2024"/>
    <x v="11"/>
    <x v="11"/>
    <s v="TRÁILERS TUMBADOS "/>
    <s v="CINEMEX "/>
    <s v=""/>
    <s v="MÉXICO"/>
    <x v="0"/>
    <m/>
    <m/>
    <m/>
    <m/>
    <m/>
    <m/>
    <n v="1"/>
    <n v="1"/>
    <n v="1"/>
    <n v="2"/>
    <m/>
    <m/>
    <m/>
    <m/>
    <m/>
    <m/>
    <n v="5"/>
    <n v="27"/>
  </r>
  <r>
    <s v="FIAP 2024"/>
    <s v="FIAP 2024"/>
    <x v="11"/>
    <x v="11"/>
    <s v="TRÁILERS TUMBADOS  "/>
    <s v="CINEMEX "/>
    <s v=""/>
    <s v="MÉXICO"/>
    <x v="0"/>
    <m/>
    <m/>
    <m/>
    <m/>
    <m/>
    <m/>
    <m/>
    <m/>
    <m/>
    <n v="1"/>
    <m/>
    <m/>
    <m/>
    <m/>
    <m/>
    <m/>
    <n v="1"/>
    <n v="1"/>
  </r>
  <r>
    <s v="FIAP 2024"/>
    <s v="FIAP 2024"/>
    <x v="240"/>
    <x v="278"/>
    <s v="LA CENA QUE ELEGÍ"/>
    <s v="FELGTBIQ+ (FEDERACIÓN ESTATAL DE LESBIANAS, GAIS, TRANS, BISEXUALES, INTERSEXUALES Y MÁS)"/>
    <s v=""/>
    <s v="ESPAÑA"/>
    <x v="1"/>
    <m/>
    <m/>
    <m/>
    <m/>
    <m/>
    <m/>
    <m/>
    <m/>
    <n v="1"/>
    <m/>
    <m/>
    <m/>
    <m/>
    <m/>
    <m/>
    <m/>
    <n v="1"/>
    <n v="3"/>
  </r>
  <r>
    <s v="FIAP 2024"/>
    <s v="FIAP 2024"/>
    <x v="240"/>
    <x v="278"/>
    <s v="LA CENA QUE ELEGÍ "/>
    <s v="FELGTBIQ+ (FEDERACIÓN ESTATAL DE LESBIANAS, GAIS, TRANS, BISEXUALES, INTERSEXUALES Y MÁS)"/>
    <s v=""/>
    <s v="ESPAÑA"/>
    <x v="1"/>
    <m/>
    <m/>
    <m/>
    <m/>
    <m/>
    <m/>
    <m/>
    <m/>
    <m/>
    <n v="1"/>
    <m/>
    <m/>
    <m/>
    <m/>
    <m/>
    <m/>
    <n v="1"/>
    <n v="1"/>
  </r>
  <r>
    <s v="FIAP 2024"/>
    <s v="FIAP 2024"/>
    <x v="13"/>
    <x v="279"/>
    <s v="ENTRENADORES DE INCONFORMISMO"/>
    <s v="CAIXABANK"/>
    <s v=""/>
    <s v="ESPAÑA"/>
    <x v="1"/>
    <m/>
    <m/>
    <m/>
    <m/>
    <m/>
    <m/>
    <m/>
    <n v="1"/>
    <m/>
    <n v="1"/>
    <m/>
    <m/>
    <m/>
    <m/>
    <m/>
    <m/>
    <n v="2"/>
    <n v="8"/>
  </r>
  <r>
    <s v="FIAP 2024"/>
    <s v="FIAP 2024"/>
    <x v="13"/>
    <x v="279"/>
    <s v="PROFESORES DE INCONFORMISMO"/>
    <s v="CAIXABANK"/>
    <s v=""/>
    <s v="ESPAÑA"/>
    <x v="1"/>
    <m/>
    <m/>
    <m/>
    <m/>
    <m/>
    <m/>
    <m/>
    <n v="1"/>
    <m/>
    <m/>
    <m/>
    <m/>
    <m/>
    <m/>
    <m/>
    <m/>
    <n v="1"/>
    <n v="7"/>
  </r>
  <r>
    <s v="FIAP 2024"/>
    <s v="FIAP 2024"/>
    <x v="13"/>
    <x v="108"/>
    <s v="THE BILLBOARD YOU SHOULDN'T BE ABLE TO READ BUT YOU CAN"/>
    <s v="GOLLO MOTORS"/>
    <s v=""/>
    <s v="COSTA RICA"/>
    <x v="8"/>
    <m/>
    <m/>
    <m/>
    <m/>
    <m/>
    <m/>
    <m/>
    <m/>
    <m/>
    <n v="1"/>
    <m/>
    <m/>
    <m/>
    <m/>
    <m/>
    <m/>
    <n v="1"/>
    <n v="1"/>
  </r>
  <r>
    <s v="FIAP 2024"/>
    <s v="FIAP 2024"/>
    <x v="13"/>
    <x v="108"/>
    <s v="THE BILLBOARD YOU SHOULDN'T BE ABLE TO READ BUT YOU CAN "/>
    <s v="GOLLO MOTORS"/>
    <s v=""/>
    <s v="COSTA RICA"/>
    <x v="8"/>
    <m/>
    <m/>
    <m/>
    <m/>
    <m/>
    <m/>
    <m/>
    <n v="1"/>
    <m/>
    <n v="2"/>
    <m/>
    <m/>
    <m/>
    <m/>
    <m/>
    <m/>
    <n v="3"/>
    <n v="9"/>
  </r>
  <r>
    <s v="FIAP 2024"/>
    <s v="FIAP 2024"/>
    <x v="13"/>
    <x v="108"/>
    <s v="THE BILLBOARD YOU SHOULDN'T BE ABLE TO READ BUT YOU CAN  "/>
    <s v="GOLLO MOTORS"/>
    <s v=""/>
    <s v="COSTA RICA"/>
    <x v="8"/>
    <m/>
    <m/>
    <m/>
    <m/>
    <m/>
    <m/>
    <m/>
    <m/>
    <n v="1"/>
    <n v="1"/>
    <m/>
    <m/>
    <m/>
    <m/>
    <m/>
    <m/>
    <n v="2"/>
    <n v="4"/>
  </r>
  <r>
    <s v="FIAP 2024"/>
    <s v="FIAP 2024"/>
    <x v="196"/>
    <x v="280"/>
    <s v="IN THE ZONE"/>
    <s v="ADIDAS"/>
    <s v=""/>
    <s v="ARGENTINA"/>
    <x v="2"/>
    <m/>
    <m/>
    <m/>
    <m/>
    <m/>
    <m/>
    <m/>
    <m/>
    <m/>
    <n v="1"/>
    <m/>
    <m/>
    <m/>
    <m/>
    <m/>
    <m/>
    <n v="1"/>
    <n v="1"/>
  </r>
  <r>
    <s v="FIAP 2024"/>
    <s v="FIAP 2024"/>
    <x v="196"/>
    <x v="280"/>
    <s v="IN THE ZONE "/>
    <s v="ADIDAS"/>
    <s v=""/>
    <s v="ARGENTINA"/>
    <x v="2"/>
    <m/>
    <m/>
    <m/>
    <m/>
    <m/>
    <m/>
    <m/>
    <m/>
    <m/>
    <n v="1"/>
    <m/>
    <m/>
    <m/>
    <m/>
    <m/>
    <m/>
    <n v="1"/>
    <n v="1"/>
  </r>
  <r>
    <s v="FIAP 2024"/>
    <s v="FIAP 2024"/>
    <x v="241"/>
    <x v="281"/>
    <s v="2.7 DEGREES"/>
    <s v="EL TIEMPO LATINO"/>
    <s v=""/>
    <s v="ESTADOS UNIDOS"/>
    <x v="7"/>
    <m/>
    <m/>
    <m/>
    <m/>
    <m/>
    <m/>
    <m/>
    <m/>
    <m/>
    <n v="1"/>
    <m/>
    <m/>
    <m/>
    <m/>
    <m/>
    <m/>
    <n v="1"/>
    <n v="1"/>
  </r>
  <r>
    <s v="FIAP 2024"/>
    <s v="FIAP 2024"/>
    <x v="241"/>
    <x v="281"/>
    <s v="SEE A DOG. ADOPT A DOG."/>
    <s v="PAWS4YOU"/>
    <s v=""/>
    <s v="ESTADOS UNIDOS"/>
    <x v="7"/>
    <m/>
    <m/>
    <m/>
    <m/>
    <m/>
    <m/>
    <m/>
    <m/>
    <m/>
    <n v="1"/>
    <m/>
    <m/>
    <m/>
    <m/>
    <m/>
    <m/>
    <n v="1"/>
    <n v="1"/>
  </r>
  <r>
    <s v="FIAP 2024"/>
    <s v="FIAP 2024"/>
    <x v="242"/>
    <x v="282"/>
    <s v="POLYREADERS"/>
    <s v="SPOTIFY"/>
    <s v=""/>
    <s v="MÉXICO"/>
    <x v="0"/>
    <m/>
    <m/>
    <m/>
    <m/>
    <m/>
    <m/>
    <m/>
    <n v="1"/>
    <n v="1"/>
    <m/>
    <m/>
    <m/>
    <m/>
    <m/>
    <m/>
    <m/>
    <n v="2"/>
    <n v="10"/>
  </r>
  <r>
    <s v="FIAP 2024"/>
    <s v="FIAP 2024"/>
    <x v="242"/>
    <x v="282"/>
    <s v="SOUNDS OF NATURE"/>
    <s v="SPOTIFY"/>
    <s v=""/>
    <s v="MÉXICO"/>
    <x v="0"/>
    <m/>
    <m/>
    <m/>
    <m/>
    <m/>
    <m/>
    <m/>
    <m/>
    <m/>
    <n v="1"/>
    <m/>
    <m/>
    <m/>
    <m/>
    <m/>
    <m/>
    <n v="1"/>
    <n v="1"/>
  </r>
  <r>
    <s v="FIAP 2024"/>
    <s v="FIAP 2024"/>
    <x v="212"/>
    <x v="241"/>
    <s v="EL REAL VALOR DE LA NAVIDAD"/>
    <s v="CAJA LOS ANDES"/>
    <s v=""/>
    <s v="CHILE"/>
    <x v="18"/>
    <m/>
    <m/>
    <m/>
    <m/>
    <m/>
    <m/>
    <m/>
    <m/>
    <m/>
    <n v="1"/>
    <m/>
    <m/>
    <m/>
    <m/>
    <m/>
    <m/>
    <n v="1"/>
    <n v="1"/>
  </r>
  <r>
    <s v="FIAP 2024"/>
    <s v="FIAP 2024"/>
    <x v="212"/>
    <x v="241"/>
    <s v="TU PIEL ES ARTE"/>
    <s v="AUSPICIADO POR PFIZER"/>
    <s v=""/>
    <s v="CHILE"/>
    <x v="18"/>
    <m/>
    <m/>
    <m/>
    <m/>
    <m/>
    <m/>
    <m/>
    <m/>
    <n v="1"/>
    <m/>
    <m/>
    <m/>
    <m/>
    <m/>
    <m/>
    <m/>
    <n v="1"/>
    <n v="3"/>
  </r>
  <r>
    <s v="FIAP 2024"/>
    <s v="FIAP 2024"/>
    <x v="185"/>
    <x v="201"/>
    <s v="FIESTAS RESPONSABLES"/>
    <s v="CUBATA"/>
    <s v=""/>
    <s v="GUATEMALA"/>
    <x v="14"/>
    <m/>
    <m/>
    <m/>
    <m/>
    <m/>
    <m/>
    <m/>
    <m/>
    <m/>
    <n v="2"/>
    <m/>
    <m/>
    <m/>
    <m/>
    <m/>
    <m/>
    <n v="2"/>
    <n v="2"/>
  </r>
  <r>
    <s v="FIAP 2024"/>
    <s v="FIAP 2024"/>
    <x v="166"/>
    <x v="175"/>
    <s v="¿ESTO ES AMOR? REFORMA"/>
    <s v="NOSPA POLAND"/>
    <s v=""/>
    <s v="ESPAÑA"/>
    <x v="1"/>
    <m/>
    <m/>
    <m/>
    <m/>
    <m/>
    <m/>
    <m/>
    <m/>
    <n v="1"/>
    <m/>
    <m/>
    <m/>
    <m/>
    <m/>
    <m/>
    <m/>
    <n v="1"/>
    <n v="3"/>
  </r>
  <r>
    <s v="FIAP 2024"/>
    <s v="FIAP 2024"/>
    <x v="166"/>
    <x v="175"/>
    <s v="FASHION CRAMPS"/>
    <s v="BUSCOPAN"/>
    <s v=""/>
    <s v="ESPAÑA"/>
    <x v="1"/>
    <m/>
    <m/>
    <m/>
    <m/>
    <m/>
    <m/>
    <m/>
    <m/>
    <n v="1"/>
    <m/>
    <m/>
    <m/>
    <m/>
    <m/>
    <m/>
    <m/>
    <n v="1"/>
    <n v="3"/>
  </r>
  <r>
    <s v="FIAP 2024"/>
    <s v="FIAP 2024"/>
    <x v="166"/>
    <x v="175"/>
    <s v="FASHION CRAMPS "/>
    <s v="BUSCOPAN"/>
    <s v=""/>
    <s v="ESPAÑA"/>
    <x v="1"/>
    <m/>
    <m/>
    <m/>
    <m/>
    <m/>
    <m/>
    <m/>
    <m/>
    <n v="1"/>
    <m/>
    <m/>
    <m/>
    <m/>
    <m/>
    <m/>
    <m/>
    <n v="1"/>
    <n v="3"/>
  </r>
  <r>
    <s v="FIAP 2024"/>
    <s v="FIAP 2024"/>
    <x v="166"/>
    <x v="175"/>
    <s v="READY PLAYER MOM"/>
    <s v="ENTEROGERMINA"/>
    <s v=""/>
    <s v="ESPAÑA"/>
    <x v="1"/>
    <m/>
    <m/>
    <m/>
    <m/>
    <m/>
    <m/>
    <n v="1"/>
    <m/>
    <m/>
    <m/>
    <m/>
    <m/>
    <m/>
    <m/>
    <m/>
    <m/>
    <n v="1"/>
    <n v="15"/>
  </r>
  <r>
    <s v="FIAP 2024"/>
    <s v="FIAP 2024"/>
    <x v="166"/>
    <x v="175"/>
    <s v="READY PLAYER MOM "/>
    <s v="ENTEROGERMINA"/>
    <s v=""/>
    <s v="ESPAÑA"/>
    <x v="1"/>
    <m/>
    <m/>
    <m/>
    <m/>
    <m/>
    <m/>
    <m/>
    <m/>
    <n v="1"/>
    <m/>
    <m/>
    <m/>
    <m/>
    <m/>
    <m/>
    <m/>
    <n v="1"/>
    <n v="3"/>
  </r>
  <r>
    <s v="FIAP 2024"/>
    <s v="FIAP 2024"/>
    <x v="166"/>
    <x v="175"/>
    <s v="TALKING SHIT"/>
    <s v="SANOFI"/>
    <s v=""/>
    <s v="ESPAÑA"/>
    <x v="1"/>
    <m/>
    <m/>
    <m/>
    <m/>
    <m/>
    <m/>
    <m/>
    <n v="1"/>
    <m/>
    <m/>
    <m/>
    <m/>
    <m/>
    <m/>
    <m/>
    <m/>
    <n v="1"/>
    <n v="7"/>
  </r>
  <r>
    <s v="FIAP 2024"/>
    <s v="FIAP 2024"/>
    <x v="166"/>
    <x v="175"/>
    <s v="TALKING SHIT "/>
    <s v="SANOFI"/>
    <s v=""/>
    <s v="ESPAÑA"/>
    <x v="1"/>
    <m/>
    <m/>
    <m/>
    <m/>
    <m/>
    <m/>
    <m/>
    <n v="1"/>
    <m/>
    <m/>
    <m/>
    <m/>
    <m/>
    <m/>
    <m/>
    <m/>
    <n v="1"/>
    <n v="7"/>
  </r>
  <r>
    <s v="FIAP 2024"/>
    <s v="FIAP 2024"/>
    <x v="166"/>
    <x v="175"/>
    <s v="UN AMOR SIN ETIQUETAS"/>
    <s v="CAMPOFRÍO VEGALIA"/>
    <s v=""/>
    <s v="ESPAÑA"/>
    <x v="1"/>
    <m/>
    <m/>
    <m/>
    <m/>
    <m/>
    <m/>
    <m/>
    <n v="1"/>
    <m/>
    <m/>
    <m/>
    <m/>
    <m/>
    <m/>
    <m/>
    <m/>
    <n v="1"/>
    <n v="7"/>
  </r>
  <r>
    <s v="FIAP 2024"/>
    <s v="FIAP 2024"/>
    <x v="16"/>
    <x v="120"/>
    <s v="BARCELONISTAS DE NACIMIENTO"/>
    <s v="PILSENER"/>
    <s v=""/>
    <s v="ECUADOR"/>
    <x v="3"/>
    <m/>
    <m/>
    <m/>
    <m/>
    <m/>
    <m/>
    <m/>
    <n v="1"/>
    <m/>
    <n v="1"/>
    <m/>
    <m/>
    <m/>
    <m/>
    <m/>
    <m/>
    <n v="2"/>
    <n v="8"/>
  </r>
  <r>
    <s v="FIAP 2024"/>
    <s v="FIAP 2024"/>
    <x v="16"/>
    <x v="120"/>
    <s v="CATCH THE REFEREE"/>
    <s v="DISCOVER"/>
    <s v=""/>
    <s v="ECUADOR"/>
    <x v="3"/>
    <m/>
    <m/>
    <m/>
    <m/>
    <m/>
    <m/>
    <m/>
    <n v="1"/>
    <n v="2"/>
    <m/>
    <m/>
    <m/>
    <m/>
    <m/>
    <m/>
    <m/>
    <n v="3"/>
    <n v="13"/>
  </r>
  <r>
    <s v="FIAP 2024"/>
    <s v="FIAP 2024"/>
    <x v="16"/>
    <x v="120"/>
    <s v="CHEERS TO YOU MARK"/>
    <s v="PILSENER"/>
    <s v=""/>
    <s v="ECUADOR"/>
    <x v="3"/>
    <m/>
    <m/>
    <m/>
    <m/>
    <m/>
    <m/>
    <m/>
    <m/>
    <n v="1"/>
    <m/>
    <m/>
    <m/>
    <m/>
    <m/>
    <m/>
    <m/>
    <n v="1"/>
    <n v="3"/>
  </r>
  <r>
    <s v="FIAP 2024"/>
    <s v="FIAP 2024"/>
    <x v="16"/>
    <x v="120"/>
    <s v="COLOR BLIND BURGER"/>
    <s v="NOFORK"/>
    <s v=""/>
    <s v="ECUADOR"/>
    <x v="3"/>
    <m/>
    <m/>
    <m/>
    <m/>
    <m/>
    <m/>
    <m/>
    <m/>
    <m/>
    <n v="1"/>
    <m/>
    <m/>
    <m/>
    <m/>
    <m/>
    <m/>
    <n v="1"/>
    <n v="1"/>
  </r>
  <r>
    <s v="FIAP 2024"/>
    <s v="FIAP 2024"/>
    <x v="16"/>
    <x v="120"/>
    <s v="DRUNKEN CODES"/>
    <s v="TADA"/>
    <s v=""/>
    <s v="ECUADOR"/>
    <x v="3"/>
    <m/>
    <m/>
    <m/>
    <m/>
    <m/>
    <m/>
    <m/>
    <m/>
    <n v="1"/>
    <m/>
    <m/>
    <m/>
    <m/>
    <m/>
    <m/>
    <m/>
    <n v="1"/>
    <n v="3"/>
  </r>
  <r>
    <s v="FIAP 2024"/>
    <s v="FIAP 2024"/>
    <x v="16"/>
    <x v="120"/>
    <s v="DRUNKEN CODES "/>
    <s v="TADA APP"/>
    <s v=""/>
    <s v="ECUADOR"/>
    <x v="3"/>
    <m/>
    <m/>
    <m/>
    <m/>
    <m/>
    <m/>
    <m/>
    <m/>
    <m/>
    <n v="1"/>
    <m/>
    <m/>
    <m/>
    <m/>
    <m/>
    <m/>
    <n v="1"/>
    <n v="1"/>
  </r>
  <r>
    <s v="FIAP 2024"/>
    <s v="FIAP 2024"/>
    <x v="16"/>
    <x v="120"/>
    <s v="IN THE VOICE OF THE FARMERS"/>
    <s v="BANCO PICHINCHA"/>
    <s v=""/>
    <s v="ECUADOR"/>
    <x v="3"/>
    <m/>
    <m/>
    <m/>
    <m/>
    <m/>
    <m/>
    <m/>
    <m/>
    <m/>
    <n v="2"/>
    <m/>
    <m/>
    <m/>
    <m/>
    <m/>
    <m/>
    <n v="2"/>
    <n v="2"/>
  </r>
  <r>
    <s v="FIAP 2024"/>
    <s v="FIAP 2024"/>
    <x v="16"/>
    <x v="120"/>
    <s v="IT´S NOT MYTH IT´S REAL"/>
    <s v="PYCCA"/>
    <s v=""/>
    <s v="ECUADOR"/>
    <x v="3"/>
    <m/>
    <m/>
    <m/>
    <m/>
    <m/>
    <m/>
    <m/>
    <m/>
    <m/>
    <n v="1"/>
    <m/>
    <m/>
    <m/>
    <m/>
    <m/>
    <m/>
    <n v="1"/>
    <n v="1"/>
  </r>
  <r>
    <s v="FIAP 2024"/>
    <s v="FIAP 2024"/>
    <x v="16"/>
    <x v="120"/>
    <s v="OWNERS CODE"/>
    <s v="PEPSI "/>
    <s v=""/>
    <s v="ECUADOR"/>
    <x v="3"/>
    <m/>
    <m/>
    <m/>
    <m/>
    <m/>
    <m/>
    <m/>
    <m/>
    <n v="1"/>
    <m/>
    <m/>
    <m/>
    <m/>
    <m/>
    <m/>
    <m/>
    <n v="1"/>
    <n v="3"/>
  </r>
  <r>
    <s v="FIAP 2024"/>
    <s v="FIAP 2024"/>
    <x v="16"/>
    <x v="120"/>
    <s v="PILSENNER"/>
    <s v="PILSENER"/>
    <s v=""/>
    <s v="ECUADOR"/>
    <x v="3"/>
    <m/>
    <m/>
    <m/>
    <m/>
    <m/>
    <m/>
    <m/>
    <m/>
    <m/>
    <n v="1"/>
    <m/>
    <m/>
    <m/>
    <m/>
    <m/>
    <m/>
    <n v="1"/>
    <n v="1"/>
  </r>
  <r>
    <s v="FIAP 2024"/>
    <s v="FIAP 2024"/>
    <x v="16"/>
    <x v="120"/>
    <s v="SE DICE LA TRI"/>
    <s v="PILSENER"/>
    <s v=""/>
    <s v="ECUADOR"/>
    <x v="3"/>
    <m/>
    <m/>
    <m/>
    <m/>
    <m/>
    <m/>
    <m/>
    <m/>
    <m/>
    <n v="2"/>
    <m/>
    <m/>
    <m/>
    <m/>
    <m/>
    <m/>
    <n v="2"/>
    <n v="2"/>
  </r>
  <r>
    <s v="FIAP 2024"/>
    <s v="FIAP 2024"/>
    <x v="16"/>
    <x v="120"/>
    <s v="SPOT THE RED FLAGS"/>
    <s v="PILSENER"/>
    <s v=""/>
    <s v="ECUADOR"/>
    <x v="3"/>
    <m/>
    <m/>
    <m/>
    <m/>
    <m/>
    <m/>
    <m/>
    <n v="3"/>
    <n v="4"/>
    <m/>
    <m/>
    <m/>
    <m/>
    <m/>
    <m/>
    <m/>
    <n v="7"/>
    <n v="33"/>
  </r>
  <r>
    <s v="FIAP 2024"/>
    <s v="FIAP 2024"/>
    <x v="16"/>
    <x v="120"/>
    <s v="TASTE PALETTE"/>
    <s v="DINERS CLUB"/>
    <s v=""/>
    <s v="ECUADOR"/>
    <x v="3"/>
    <m/>
    <m/>
    <m/>
    <m/>
    <m/>
    <m/>
    <m/>
    <m/>
    <n v="2"/>
    <m/>
    <m/>
    <m/>
    <m/>
    <m/>
    <m/>
    <m/>
    <n v="2"/>
    <n v="6"/>
  </r>
  <r>
    <s v="FIAP 2024"/>
    <s v="FIAP 2024"/>
    <x v="16"/>
    <x v="120"/>
    <s v="UNFORGETTABLE WOMEN"/>
    <s v="BANCO PICHINCHA"/>
    <s v=""/>
    <s v="ECUADOR"/>
    <x v="3"/>
    <m/>
    <m/>
    <m/>
    <m/>
    <m/>
    <m/>
    <m/>
    <n v="1"/>
    <m/>
    <n v="1"/>
    <m/>
    <m/>
    <m/>
    <m/>
    <m/>
    <m/>
    <n v="2"/>
    <n v="8"/>
  </r>
  <r>
    <s v="FIAP 2024"/>
    <s v="FIAP 2024"/>
    <x v="17"/>
    <x v="177"/>
    <s v="ANDALUSIAN CRUSH"/>
    <s v="TURISMO DE ANDALUCÍA "/>
    <s v=""/>
    <s v="ESPAÑA"/>
    <x v="1"/>
    <m/>
    <m/>
    <m/>
    <m/>
    <m/>
    <m/>
    <n v="1"/>
    <m/>
    <m/>
    <m/>
    <m/>
    <m/>
    <m/>
    <m/>
    <m/>
    <m/>
    <n v="1"/>
    <n v="15"/>
  </r>
  <r>
    <s v="FIAP 2024"/>
    <s v="FIAP 2024"/>
    <x v="117"/>
    <x v="122"/>
    <s v="EL VIAJE"/>
    <s v="FUNDACIÓN CASA RONALD MCDONALD ECUADOR"/>
    <s v=""/>
    <s v="ECUADOR"/>
    <x v="3"/>
    <m/>
    <m/>
    <m/>
    <m/>
    <m/>
    <m/>
    <n v="1"/>
    <m/>
    <m/>
    <m/>
    <m/>
    <m/>
    <m/>
    <m/>
    <m/>
    <m/>
    <n v="1"/>
    <n v="15"/>
  </r>
  <r>
    <s v="FIAP 2024"/>
    <s v="FIAP 2024"/>
    <x v="117"/>
    <x v="122"/>
    <s v="EL VIAJE "/>
    <s v="FUNDACIÓN CASA RONALD MCDONALD ECUADOR"/>
    <s v=""/>
    <s v="ECUADOR"/>
    <x v="3"/>
    <m/>
    <m/>
    <m/>
    <m/>
    <m/>
    <m/>
    <m/>
    <m/>
    <n v="1"/>
    <m/>
    <m/>
    <m/>
    <m/>
    <m/>
    <m/>
    <m/>
    <n v="1"/>
    <n v="3"/>
  </r>
  <r>
    <s v="FIAP 2024"/>
    <s v="FIAP 2024"/>
    <x v="16"/>
    <x v="204"/>
    <s v="MANUALES PARA SOBREVIVIR"/>
    <s v="MANUALESPARASOBREVIVIR.ORG"/>
    <s v=""/>
    <s v="EL SALVADOR"/>
    <x v="16"/>
    <m/>
    <m/>
    <m/>
    <m/>
    <m/>
    <m/>
    <m/>
    <n v="1"/>
    <n v="4"/>
    <n v="5"/>
    <m/>
    <m/>
    <m/>
    <m/>
    <m/>
    <m/>
    <n v="10"/>
    <n v="24"/>
  </r>
  <r>
    <s v="FIAP 2024"/>
    <s v="FIAP 2024"/>
    <x v="16"/>
    <x v="205"/>
    <s v="CERCA, SIEMPRE"/>
    <s v="SUPER 24"/>
    <s v=""/>
    <s v="GUATEMALA"/>
    <x v="14"/>
    <m/>
    <m/>
    <m/>
    <m/>
    <m/>
    <m/>
    <m/>
    <m/>
    <m/>
    <n v="1"/>
    <m/>
    <m/>
    <m/>
    <m/>
    <m/>
    <m/>
    <n v="1"/>
    <n v="1"/>
  </r>
  <r>
    <s v="FIAP 2024"/>
    <s v="FIAP 2024"/>
    <x v="16"/>
    <x v="205"/>
    <s v="CERCA, SIEMPRE "/>
    <s v="SUPER 24"/>
    <s v=""/>
    <s v="GUATEMALA"/>
    <x v="14"/>
    <m/>
    <m/>
    <m/>
    <m/>
    <m/>
    <m/>
    <m/>
    <n v="2"/>
    <m/>
    <m/>
    <m/>
    <m/>
    <m/>
    <m/>
    <m/>
    <m/>
    <n v="2"/>
    <n v="14"/>
  </r>
  <r>
    <s v="FIAP 2024"/>
    <s v="FIAP 2024"/>
    <x v="125"/>
    <x v="247"/>
    <s v="MIRA MÁS ALLÁ BHD"/>
    <s v="BANCO BHD"/>
    <s v=""/>
    <s v="REPÚBLICA DOMINICANA"/>
    <x v="17"/>
    <m/>
    <m/>
    <m/>
    <m/>
    <m/>
    <m/>
    <m/>
    <m/>
    <m/>
    <n v="1"/>
    <m/>
    <m/>
    <m/>
    <m/>
    <m/>
    <m/>
    <n v="1"/>
    <n v="1"/>
  </r>
  <r>
    <s v="FIAP 2024"/>
    <s v="FIAP 2024"/>
    <x v="199"/>
    <x v="223"/>
    <s v="UPSIDE DOWN ISLAND FT. FORNITE"/>
    <s v="DAIRY QUEEN® MÉXICO."/>
    <s v=""/>
    <s v="MÉXICO"/>
    <x v="0"/>
    <m/>
    <m/>
    <m/>
    <m/>
    <m/>
    <m/>
    <m/>
    <m/>
    <m/>
    <n v="1"/>
    <m/>
    <m/>
    <m/>
    <m/>
    <m/>
    <m/>
    <n v="1"/>
    <n v="1"/>
  </r>
  <r>
    <s v="FIAP 2024"/>
    <s v="FIAP 2024"/>
    <x v="199"/>
    <x v="223"/>
    <s v="UPSIDE DOWN ISLAND FT. FORNITE "/>
    <s v="DAIRY QUEEN® MÉXICO."/>
    <s v=""/>
    <s v="MÉXICO"/>
    <x v="0"/>
    <m/>
    <m/>
    <m/>
    <m/>
    <m/>
    <m/>
    <m/>
    <m/>
    <n v="1"/>
    <n v="1"/>
    <m/>
    <m/>
    <m/>
    <m/>
    <m/>
    <m/>
    <n v="2"/>
    <n v="4"/>
  </r>
  <r>
    <s v="FIAP 2024"/>
    <s v="FIAP 2024"/>
    <x v="243"/>
    <x v="283"/>
    <s v="LAS MUJERES SÍ TOMAN WHISKY "/>
    <s v="JOHNNIE WALKER "/>
    <s v=""/>
    <s v="VENEZUELA"/>
    <x v="19"/>
    <m/>
    <m/>
    <m/>
    <m/>
    <m/>
    <m/>
    <m/>
    <m/>
    <m/>
    <n v="1"/>
    <m/>
    <m/>
    <m/>
    <m/>
    <m/>
    <m/>
    <n v="1"/>
    <n v="1"/>
  </r>
  <r>
    <s v="FIAP 2024"/>
    <s v="FIAP 2024"/>
    <x v="244"/>
    <x v="284"/>
    <s v="LA LATA DE LOS BOLIVIANOS"/>
    <s v="PACEÑA"/>
    <s v=""/>
    <s v="BOLIVIA"/>
    <x v="6"/>
    <m/>
    <m/>
    <m/>
    <m/>
    <m/>
    <m/>
    <m/>
    <m/>
    <n v="1"/>
    <m/>
    <m/>
    <m/>
    <m/>
    <m/>
    <m/>
    <m/>
    <n v="1"/>
    <n v="3"/>
  </r>
  <r>
    <s v="FIAP 2024"/>
    <s v="FIAP 2024"/>
    <x v="244"/>
    <x v="284"/>
    <s v="VALLAS RECUPERADAS "/>
    <s v="PACEÑA FÚTBOL"/>
    <s v=""/>
    <s v="BOLIVIA"/>
    <x v="6"/>
    <m/>
    <m/>
    <m/>
    <m/>
    <m/>
    <m/>
    <m/>
    <m/>
    <m/>
    <n v="1"/>
    <m/>
    <m/>
    <m/>
    <m/>
    <m/>
    <m/>
    <n v="1"/>
    <n v="1"/>
  </r>
  <r>
    <s v="FIAP 2024"/>
    <s v="FIAP 2024"/>
    <x v="214"/>
    <x v="243"/>
    <s v="SACA TU PERMISO RUTAL"/>
    <s v="BALLOON LATAM"/>
    <s v=""/>
    <s v="CHILE"/>
    <x v="18"/>
    <m/>
    <m/>
    <m/>
    <m/>
    <m/>
    <m/>
    <m/>
    <m/>
    <m/>
    <n v="1"/>
    <m/>
    <m/>
    <m/>
    <m/>
    <m/>
    <m/>
    <n v="1"/>
    <n v="1"/>
  </r>
  <r>
    <s v="FIAP 2024"/>
    <s v="FIAP 2024"/>
    <x v="192"/>
    <x v="215"/>
    <s v="ELIJO ESTAR CONTIGO"/>
    <s v="TRIPLE-S"/>
    <s v=""/>
    <s v="PUERTO RICO"/>
    <x v="5"/>
    <m/>
    <m/>
    <m/>
    <m/>
    <m/>
    <m/>
    <m/>
    <m/>
    <n v="3"/>
    <n v="3"/>
    <m/>
    <m/>
    <m/>
    <m/>
    <m/>
    <m/>
    <n v="6"/>
    <n v="12"/>
  </r>
  <r>
    <s v="FIAP 2024"/>
    <s v="FIAP 2024"/>
    <x v="192"/>
    <x v="215"/>
    <s v="PATOJIS"/>
    <s v="THE PATO PROJECT FOUNDATION"/>
    <s v=""/>
    <s v="PUERTO RICO"/>
    <x v="5"/>
    <m/>
    <m/>
    <m/>
    <m/>
    <m/>
    <m/>
    <m/>
    <m/>
    <n v="1"/>
    <m/>
    <m/>
    <m/>
    <m/>
    <m/>
    <m/>
    <m/>
    <n v="1"/>
    <n v="3"/>
  </r>
  <r>
    <s v="FIAP 2024"/>
    <s v="FIAP 2024"/>
    <x v="192"/>
    <x v="215"/>
    <s v="PONLO EN TU CALENDARIO"/>
    <s v="TRIPLE-S"/>
    <s v=""/>
    <s v="PUERTO RICO"/>
    <x v="5"/>
    <m/>
    <m/>
    <m/>
    <m/>
    <m/>
    <m/>
    <m/>
    <m/>
    <m/>
    <n v="1"/>
    <m/>
    <m/>
    <m/>
    <m/>
    <m/>
    <m/>
    <n v="1"/>
    <n v="1"/>
  </r>
  <r>
    <s v="FIAP 2024"/>
    <s v="FIAP 2024"/>
    <x v="13"/>
    <x v="216"/>
    <s v="DELIVERY"/>
    <s v="MERCEDES-BENZ "/>
    <s v=""/>
    <s v="PUERTO RICO"/>
    <x v="5"/>
    <m/>
    <m/>
    <m/>
    <m/>
    <m/>
    <m/>
    <m/>
    <m/>
    <m/>
    <n v="1"/>
    <m/>
    <m/>
    <m/>
    <m/>
    <m/>
    <m/>
    <n v="1"/>
    <n v="1"/>
  </r>
  <r>
    <s v="FIAP 2024"/>
    <s v="FIAP 2024"/>
    <x v="13"/>
    <x v="216"/>
    <s v="DOG GROOMER"/>
    <s v="MERCEDES-BENZ "/>
    <s v=""/>
    <s v="PUERTO RICO"/>
    <x v="5"/>
    <m/>
    <m/>
    <m/>
    <m/>
    <m/>
    <m/>
    <m/>
    <m/>
    <m/>
    <n v="1"/>
    <m/>
    <m/>
    <m/>
    <m/>
    <m/>
    <m/>
    <n v="1"/>
    <n v="1"/>
  </r>
  <r>
    <s v="FIAP 2024"/>
    <s v="FIAP 2024"/>
    <x v="13"/>
    <x v="216"/>
    <s v="FOOD TRUCK"/>
    <s v="MERCEDES-BENZ "/>
    <s v=""/>
    <s v="PUERTO RICO"/>
    <x v="5"/>
    <m/>
    <m/>
    <m/>
    <m/>
    <m/>
    <m/>
    <m/>
    <m/>
    <m/>
    <n v="1"/>
    <m/>
    <m/>
    <m/>
    <m/>
    <m/>
    <m/>
    <n v="1"/>
    <n v="1"/>
  </r>
  <r>
    <s v="FIAP 2024"/>
    <s v="FIAP 2024"/>
    <x v="13"/>
    <x v="216"/>
    <s v="PLOMERO"/>
    <s v="MERCEDES-BENZ "/>
    <s v=""/>
    <s v="PUERTO RICO"/>
    <x v="5"/>
    <m/>
    <m/>
    <m/>
    <m/>
    <m/>
    <m/>
    <m/>
    <m/>
    <m/>
    <n v="1"/>
    <m/>
    <m/>
    <m/>
    <m/>
    <m/>
    <m/>
    <n v="1"/>
    <n v="1"/>
  </r>
  <r>
    <s v="FIAP 2024"/>
    <s v="FIAP 2024"/>
    <x v="13"/>
    <x v="216"/>
    <s v="TRABAJOS SPRINTER"/>
    <s v="MERCEDES-BENZ "/>
    <s v=""/>
    <s v="PUERTO RICO"/>
    <x v="5"/>
    <m/>
    <m/>
    <m/>
    <m/>
    <m/>
    <m/>
    <m/>
    <m/>
    <m/>
    <n v="1"/>
    <m/>
    <m/>
    <m/>
    <m/>
    <m/>
    <m/>
    <n v="1"/>
    <n v="1"/>
  </r>
  <r>
    <s v="FIAP 2024"/>
    <s v="FIAP 2024"/>
    <x v="245"/>
    <x v="285"/>
    <s v="PIÑATA"/>
    <s v="PEOPLE FOR THE ETHICAL TREATMENT OF ANIMALS (PETA)"/>
    <s v=""/>
    <s v="ARGENTINA"/>
    <x v="2"/>
    <m/>
    <m/>
    <m/>
    <m/>
    <m/>
    <m/>
    <m/>
    <m/>
    <m/>
    <n v="1"/>
    <m/>
    <m/>
    <m/>
    <m/>
    <m/>
    <m/>
    <n v="1"/>
    <n v="1"/>
  </r>
  <r>
    <s v="FIAP 2024"/>
    <s v="FIAP 2024"/>
    <x v="246"/>
    <x v="286"/>
    <s v="PRESIENTE"/>
    <s v="MALL DE LOS ANDES"/>
    <s v=""/>
    <s v="ECUADOR"/>
    <x v="3"/>
    <m/>
    <m/>
    <m/>
    <m/>
    <m/>
    <m/>
    <m/>
    <m/>
    <m/>
    <n v="1"/>
    <m/>
    <m/>
    <m/>
    <m/>
    <m/>
    <m/>
    <n v="1"/>
    <n v="1"/>
  </r>
  <r>
    <s v="FIAP 2024"/>
    <s v="FIAP 2024"/>
    <x v="247"/>
    <x v="287"/>
    <s v="ALCALDES IMPOSIBLES"/>
    <s v="ARRELS FUNDACIÓ"/>
    <s v=""/>
    <s v="ESPAÑA"/>
    <x v="1"/>
    <m/>
    <m/>
    <m/>
    <m/>
    <m/>
    <m/>
    <m/>
    <m/>
    <n v="2"/>
    <n v="1"/>
    <m/>
    <m/>
    <m/>
    <m/>
    <m/>
    <m/>
    <n v="3"/>
    <n v="7"/>
  </r>
  <r>
    <s v="FIAP 2024"/>
    <s v="FIAP 2024"/>
    <x v="247"/>
    <x v="287"/>
    <s v="ALCALDES IMPOSIBLES "/>
    <s v="ARRELS FUNDACIÓ"/>
    <s v=""/>
    <s v="ESPAÑA"/>
    <x v="1"/>
    <m/>
    <m/>
    <m/>
    <m/>
    <m/>
    <m/>
    <m/>
    <m/>
    <m/>
    <n v="1"/>
    <m/>
    <m/>
    <m/>
    <m/>
    <m/>
    <m/>
    <n v="1"/>
    <n v="1"/>
  </r>
  <r>
    <s v="FIAP 2024"/>
    <s v="FIAP 2024"/>
    <x v="248"/>
    <x v="288"/>
    <s v="BACARDÍ NICKNAMES CAMPAIGN - MUCHOS NOMBRES UN SOLO BACARDÍ"/>
    <s v="BACARDÍ"/>
    <s v=""/>
    <s v="ESTADOS UNIDOS"/>
    <x v="7"/>
    <m/>
    <m/>
    <m/>
    <m/>
    <m/>
    <m/>
    <m/>
    <m/>
    <m/>
    <n v="1"/>
    <m/>
    <m/>
    <m/>
    <m/>
    <m/>
    <m/>
    <n v="1"/>
    <n v="1"/>
  </r>
  <r>
    <s v="FIAP 2024"/>
    <s v="FIAP 2024"/>
    <x v="249"/>
    <x v="289"/>
    <s v="THE QLTURE CODE"/>
    <s v="GOTUURI"/>
    <s v=""/>
    <s v="PANAMÁ"/>
    <x v="11"/>
    <m/>
    <m/>
    <m/>
    <m/>
    <m/>
    <m/>
    <m/>
    <n v="3"/>
    <m/>
    <m/>
    <m/>
    <m/>
    <m/>
    <m/>
    <m/>
    <m/>
    <n v="3"/>
    <n v="21"/>
  </r>
  <r>
    <s v="FIAP 2024"/>
    <s v="FIAP 2024"/>
    <x v="14"/>
    <x v="206"/>
    <s v="DE GOLPE UN GRAN PROBLEMA"/>
    <s v="ASEGURADORA GENERAL"/>
    <s v=""/>
    <s v="GUATEMALA"/>
    <x v="14"/>
    <m/>
    <m/>
    <m/>
    <m/>
    <m/>
    <m/>
    <m/>
    <m/>
    <m/>
    <n v="1"/>
    <m/>
    <m/>
    <m/>
    <m/>
    <m/>
    <m/>
    <n v="1"/>
    <n v="1"/>
  </r>
  <r>
    <s v="FIAP 2024"/>
    <s v="FIAP 2024"/>
    <x v="250"/>
    <x v="290"/>
    <s v="CONTENT HUB - MAS DE 100 CONTENIDOS CREADOS POR USUARIOS EN UN DÍA "/>
    <s v="BANCOLOMBIA"/>
    <s v=""/>
    <s v="ESTADOS UNIDOS"/>
    <x v="7"/>
    <m/>
    <m/>
    <m/>
    <m/>
    <m/>
    <m/>
    <m/>
    <m/>
    <n v="1"/>
    <n v="1"/>
    <m/>
    <m/>
    <m/>
    <m/>
    <m/>
    <m/>
    <n v="2"/>
    <n v="4"/>
  </r>
  <r>
    <s v="FIAP 2024"/>
    <s v="FIAP 2024"/>
    <x v="250"/>
    <x v="290"/>
    <s v="CONTENT HUB - MAS DE 100 CONTENIDOS CREADOS POR USUARIOS EN UN DÍA  "/>
    <s v="BANCOLOMBIA"/>
    <s v=""/>
    <s v="ESTADOS UNIDOS"/>
    <x v="7"/>
    <m/>
    <m/>
    <m/>
    <m/>
    <m/>
    <m/>
    <m/>
    <m/>
    <m/>
    <n v="1"/>
    <m/>
    <m/>
    <m/>
    <m/>
    <m/>
    <m/>
    <n v="1"/>
    <n v="1"/>
  </r>
  <r>
    <s v="FIAP 2024"/>
    <s v="FIAP 2024"/>
    <x v="251"/>
    <x v="291"/>
    <s v="LAS PUERTAS DEL INFIERNO"/>
    <s v="HBO MAX"/>
    <s v=""/>
    <s v="ESPAÑA"/>
    <x v="1"/>
    <m/>
    <m/>
    <m/>
    <m/>
    <m/>
    <m/>
    <m/>
    <m/>
    <m/>
    <n v="1"/>
    <m/>
    <m/>
    <m/>
    <m/>
    <m/>
    <m/>
    <n v="1"/>
    <n v="1"/>
  </r>
  <r>
    <s v="FIAP 2024"/>
    <s v="FIAP 2024"/>
    <x v="251"/>
    <x v="291"/>
    <s v="LAS PUERTAS DEL INFIERNO "/>
    <s v="HBO MAX"/>
    <s v=""/>
    <s v="ESPAÑA"/>
    <x v="1"/>
    <m/>
    <m/>
    <m/>
    <m/>
    <m/>
    <m/>
    <m/>
    <m/>
    <m/>
    <n v="1"/>
    <m/>
    <m/>
    <m/>
    <m/>
    <m/>
    <m/>
    <n v="1"/>
    <n v="1"/>
  </r>
  <r>
    <s v="FIAP 2024"/>
    <s v="FIAP 2024"/>
    <x v="14"/>
    <x v="14"/>
    <s v="¿ES FRAUDE?"/>
    <s v="BBVA"/>
    <s v=""/>
    <s v="MÉXICO"/>
    <x v="0"/>
    <m/>
    <m/>
    <m/>
    <m/>
    <m/>
    <m/>
    <m/>
    <m/>
    <n v="1"/>
    <m/>
    <m/>
    <m/>
    <m/>
    <m/>
    <m/>
    <m/>
    <n v="1"/>
    <n v="3"/>
  </r>
  <r>
    <s v="FIAP 2024"/>
    <s v="FIAP 2024"/>
    <x v="14"/>
    <x v="14"/>
    <s v="¿ES FRAUDE?"/>
    <s v="BBVA "/>
    <s v=""/>
    <s v="MÉXICO"/>
    <x v="0"/>
    <m/>
    <m/>
    <m/>
    <m/>
    <m/>
    <m/>
    <m/>
    <m/>
    <m/>
    <n v="1"/>
    <m/>
    <m/>
    <m/>
    <m/>
    <m/>
    <m/>
    <n v="1"/>
    <n v="1"/>
  </r>
  <r>
    <s v="FIAP 2024"/>
    <s v="FIAP 2024"/>
    <x v="252"/>
    <x v="292"/>
    <s v="ANGERSENSE CONTROLLER"/>
    <s v="LEGO"/>
    <s v=""/>
    <s v="ECUADOR"/>
    <x v="3"/>
    <m/>
    <m/>
    <m/>
    <m/>
    <m/>
    <m/>
    <m/>
    <m/>
    <n v="1"/>
    <m/>
    <m/>
    <m/>
    <m/>
    <m/>
    <m/>
    <m/>
    <n v="1"/>
    <n v="3"/>
  </r>
  <r>
    <s v="FIAP 2024"/>
    <s v="FIAP 2024"/>
    <x v="252"/>
    <x v="292"/>
    <s v="LYRICOACH"/>
    <s v="SPOTIFY"/>
    <s v=""/>
    <s v="ECUADOR"/>
    <x v="3"/>
    <m/>
    <m/>
    <m/>
    <m/>
    <m/>
    <m/>
    <n v="1"/>
    <m/>
    <m/>
    <m/>
    <m/>
    <m/>
    <m/>
    <m/>
    <m/>
    <m/>
    <n v="1"/>
    <n v="15"/>
  </r>
  <r>
    <s v="FIAP 2024"/>
    <s v="FIAP 2024"/>
    <x v="186"/>
    <x v="207"/>
    <s v="THE SKIN TEST SOAP"/>
    <s v="AMADITA POR TU SALUD"/>
    <s v=""/>
    <s v="REPÚBLICA DOMINICANA"/>
    <x v="17"/>
    <m/>
    <m/>
    <m/>
    <m/>
    <m/>
    <m/>
    <m/>
    <m/>
    <n v="2"/>
    <m/>
    <m/>
    <m/>
    <m/>
    <m/>
    <m/>
    <m/>
    <n v="2"/>
    <n v="6"/>
  </r>
  <r>
    <s v="FIAP 2024"/>
    <s v="FIAP 2024"/>
    <x v="186"/>
    <x v="207"/>
    <s v="THE SKIN TEST SOAP "/>
    <s v="AMADITA POR TU SALUD"/>
    <s v=""/>
    <s v="REPÚBLICA DOMINICANA"/>
    <x v="17"/>
    <m/>
    <m/>
    <m/>
    <m/>
    <m/>
    <m/>
    <m/>
    <n v="2"/>
    <m/>
    <m/>
    <m/>
    <m/>
    <m/>
    <m/>
    <m/>
    <m/>
    <n v="2"/>
    <n v="14"/>
  </r>
  <r>
    <s v="FIAP 2024"/>
    <s v="FIAP 2024"/>
    <x v="253"/>
    <x v="293"/>
    <s v="EL ANUNCIO DE CAMPOFRIA"/>
    <s v="CAMPOFRÍO"/>
    <s v=""/>
    <s v="ESPAÑA"/>
    <x v="1"/>
    <m/>
    <m/>
    <m/>
    <m/>
    <m/>
    <m/>
    <m/>
    <n v="1"/>
    <m/>
    <m/>
    <m/>
    <m/>
    <m/>
    <m/>
    <m/>
    <m/>
    <n v="1"/>
    <n v="7"/>
  </r>
  <r>
    <s v="FIAP 2024"/>
    <s v="FIAP 2024"/>
    <x v="253"/>
    <x v="293"/>
    <s v="EL ANUNCIO DE CAMPOFRIA "/>
    <s v="CAMPOFRÍO"/>
    <s v=""/>
    <s v="ESPAÑA"/>
    <x v="1"/>
    <m/>
    <m/>
    <m/>
    <m/>
    <m/>
    <m/>
    <n v="1"/>
    <n v="2"/>
    <m/>
    <m/>
    <m/>
    <m/>
    <m/>
    <m/>
    <m/>
    <m/>
    <n v="3"/>
    <n v="29"/>
  </r>
  <r>
    <s v="FIAP 2024"/>
    <s v="FIAP 2024"/>
    <x v="253"/>
    <x v="293"/>
    <s v="EL SABOR DEL HATE"/>
    <s v="GREFUSA"/>
    <s v=""/>
    <s v="ESPAÑA"/>
    <x v="1"/>
    <m/>
    <m/>
    <m/>
    <m/>
    <m/>
    <m/>
    <m/>
    <m/>
    <n v="1"/>
    <m/>
    <m/>
    <m/>
    <m/>
    <m/>
    <m/>
    <m/>
    <n v="1"/>
    <n v="3"/>
  </r>
  <r>
    <s v="FIAP 2024"/>
    <s v="FIAP 2024"/>
    <x v="253"/>
    <x v="293"/>
    <s v="FINÉRRIMAS"/>
    <s v="CAMPOFRÍO"/>
    <s v=""/>
    <s v="ESPAÑA"/>
    <x v="1"/>
    <m/>
    <m/>
    <m/>
    <m/>
    <m/>
    <m/>
    <m/>
    <m/>
    <n v="1"/>
    <m/>
    <m/>
    <m/>
    <m/>
    <m/>
    <m/>
    <m/>
    <n v="1"/>
    <n v="3"/>
  </r>
  <r>
    <s v="FIAP 2024"/>
    <s v="FIAP 2024"/>
    <x v="253"/>
    <x v="293"/>
    <s v="FINÍSSIMA LÍNEA "/>
    <s v="CAMPOFRÍO"/>
    <s v=""/>
    <s v="ESPAÑA"/>
    <x v="1"/>
    <m/>
    <m/>
    <m/>
    <m/>
    <m/>
    <m/>
    <m/>
    <m/>
    <n v="1"/>
    <m/>
    <m/>
    <m/>
    <m/>
    <m/>
    <m/>
    <m/>
    <n v="1"/>
    <n v="3"/>
  </r>
  <r>
    <s v="FIAP 2024"/>
    <s v="FIAP 2024"/>
    <x v="253"/>
    <x v="293"/>
    <s v="EL SABOR DEL HATE"/>
    <s v="GREFUSA"/>
    <s v=""/>
    <s v="ESPAÑA"/>
    <x v="1"/>
    <m/>
    <m/>
    <m/>
    <m/>
    <m/>
    <m/>
    <m/>
    <m/>
    <n v="1"/>
    <m/>
    <m/>
    <m/>
    <m/>
    <m/>
    <m/>
    <m/>
    <n v="1"/>
    <n v="3"/>
  </r>
  <r>
    <s v="FIAP 2024"/>
    <s v="FIAP 2024"/>
    <x v="253"/>
    <x v="293"/>
    <s v="LA MOCHILA"/>
    <s v="1906"/>
    <s v=""/>
    <s v="ESPAÑA"/>
    <x v="1"/>
    <m/>
    <m/>
    <m/>
    <m/>
    <m/>
    <m/>
    <m/>
    <m/>
    <m/>
    <n v="1"/>
    <m/>
    <m/>
    <m/>
    <m/>
    <m/>
    <m/>
    <n v="1"/>
    <n v="1"/>
  </r>
  <r>
    <s v="FIAP 2024"/>
    <s v="FIAP 2024"/>
    <x v="128"/>
    <x v="134"/>
    <s v="CIEN"/>
    <s v="PLAZAVEA"/>
    <s v=""/>
    <s v="PERÚ"/>
    <x v="10"/>
    <m/>
    <m/>
    <m/>
    <m/>
    <m/>
    <m/>
    <m/>
    <m/>
    <n v="1"/>
    <m/>
    <m/>
    <m/>
    <m/>
    <m/>
    <m/>
    <m/>
    <n v="1"/>
    <n v="3"/>
  </r>
  <r>
    <s v="FIAP 2024"/>
    <s v="FIAP 2024"/>
    <x v="128"/>
    <x v="134"/>
    <s v="CIEN "/>
    <s v="PLAZAVEA"/>
    <s v=""/>
    <s v="PERÚ"/>
    <x v="10"/>
    <m/>
    <m/>
    <m/>
    <m/>
    <m/>
    <m/>
    <m/>
    <m/>
    <n v="1"/>
    <m/>
    <m/>
    <m/>
    <m/>
    <m/>
    <m/>
    <m/>
    <n v="1"/>
    <n v="3"/>
  </r>
  <r>
    <s v="FIAP 2024"/>
    <s v="FIAP 2024"/>
    <x v="254"/>
    <x v="294"/>
    <s v="EMBRACE YOUR NUMBER"/>
    <s v="BARBIE"/>
    <s v=""/>
    <s v="ECUADOR"/>
    <x v="3"/>
    <m/>
    <m/>
    <m/>
    <m/>
    <m/>
    <m/>
    <n v="1"/>
    <m/>
    <n v="1"/>
    <m/>
    <m/>
    <m/>
    <m/>
    <m/>
    <m/>
    <m/>
    <n v="2"/>
    <n v="18"/>
  </r>
  <r>
    <s v="FIAP 2024"/>
    <s v="FIAP 2024"/>
    <x v="255"/>
    <x v="295"/>
    <s v="EL RANKING CULINARIO QUE ALIMENTÓ A MILLONES"/>
    <s v="OLLAS QUE DESARROLLAN"/>
    <s v=""/>
    <s v="PERÚ"/>
    <x v="10"/>
    <m/>
    <m/>
    <m/>
    <m/>
    <m/>
    <m/>
    <m/>
    <n v="1"/>
    <n v="1"/>
    <n v="2"/>
    <m/>
    <m/>
    <m/>
    <m/>
    <m/>
    <m/>
    <n v="4"/>
    <n v="12"/>
  </r>
  <r>
    <s v="FIAP 2024"/>
    <s v="FIAP 2024"/>
    <x v="255"/>
    <x v="295"/>
    <s v="EL RANKING CULINARIO QUE ALIMENTÓ A MILLONES "/>
    <s v="OLLAS QUE DESARROLLAN"/>
    <s v=""/>
    <s v="PERÚ"/>
    <x v="10"/>
    <m/>
    <m/>
    <m/>
    <m/>
    <m/>
    <m/>
    <m/>
    <n v="1"/>
    <n v="1"/>
    <m/>
    <m/>
    <m/>
    <m/>
    <m/>
    <m/>
    <m/>
    <n v="2"/>
    <n v="10"/>
  </r>
  <r>
    <s v="FIAP 2024"/>
    <s v="FIAP 2024"/>
    <x v="255"/>
    <x v="295"/>
    <s v="LA CAMISETA HUMANA"/>
    <s v="APUESTA TOTAL "/>
    <s v=""/>
    <s v="PERÚ"/>
    <x v="10"/>
    <m/>
    <m/>
    <m/>
    <m/>
    <m/>
    <m/>
    <m/>
    <m/>
    <m/>
    <n v="3"/>
    <m/>
    <m/>
    <m/>
    <m/>
    <m/>
    <m/>
    <n v="3"/>
    <n v="3"/>
  </r>
  <r>
    <s v="FIAP 2024"/>
    <s v="FIAP 2024"/>
    <x v="255"/>
    <x v="295"/>
    <s v="LA CAMISETA HUMANA"/>
    <s v="APUESTA TOTAL. "/>
    <s v=""/>
    <s v="PERÚ"/>
    <x v="10"/>
    <m/>
    <m/>
    <m/>
    <m/>
    <m/>
    <m/>
    <m/>
    <m/>
    <m/>
    <n v="1"/>
    <m/>
    <m/>
    <m/>
    <m/>
    <m/>
    <m/>
    <n v="1"/>
    <n v="1"/>
  </r>
  <r>
    <s v="FIAP 2024"/>
    <s v="FIAP 2024"/>
    <x v="255"/>
    <x v="295"/>
    <s v="RÁPIDOS Y LEGALES"/>
    <s v="CLARO"/>
    <s v=""/>
    <s v="PERÚ"/>
    <x v="10"/>
    <m/>
    <m/>
    <m/>
    <m/>
    <m/>
    <m/>
    <m/>
    <m/>
    <m/>
    <n v="1"/>
    <m/>
    <m/>
    <m/>
    <m/>
    <m/>
    <m/>
    <n v="1"/>
    <n v="1"/>
  </r>
  <r>
    <s v="FIAP 2024"/>
    <s v="FIAP 2024"/>
    <x v="256"/>
    <x v="296"/>
    <s v="SPEEDY ROCK"/>
    <s v="ROCK FM"/>
    <s v=""/>
    <s v="ESPAÑA"/>
    <x v="1"/>
    <m/>
    <m/>
    <m/>
    <m/>
    <m/>
    <m/>
    <n v="1"/>
    <n v="1"/>
    <m/>
    <m/>
    <m/>
    <m/>
    <m/>
    <m/>
    <m/>
    <m/>
    <n v="2"/>
    <n v="22"/>
  </r>
  <r>
    <s v="FIAP 2024"/>
    <s v="FIAP 2024"/>
    <x v="22"/>
    <x v="297"/>
    <s v="ANTI-LAG SQUAD"/>
    <s v="MOVISTAR"/>
    <s v=""/>
    <s v="ARGENTINA"/>
    <x v="2"/>
    <m/>
    <m/>
    <m/>
    <m/>
    <m/>
    <m/>
    <n v="1"/>
    <m/>
    <m/>
    <m/>
    <m/>
    <m/>
    <m/>
    <m/>
    <m/>
    <m/>
    <n v="1"/>
    <n v="15"/>
  </r>
  <r>
    <s v="FIAP 2024"/>
    <s v="FIAP 2024"/>
    <x v="22"/>
    <x v="297"/>
    <s v="FACES OF THE FUTURE"/>
    <s v="REXONA"/>
    <s v=""/>
    <s v="ARGENTINA"/>
    <x v="2"/>
    <m/>
    <m/>
    <m/>
    <m/>
    <m/>
    <m/>
    <m/>
    <n v="1"/>
    <m/>
    <m/>
    <m/>
    <m/>
    <m/>
    <m/>
    <m/>
    <m/>
    <n v="1"/>
    <n v="7"/>
  </r>
  <r>
    <s v="FIAP 2024"/>
    <s v="FIAP 2024"/>
    <x v="22"/>
    <x v="297"/>
    <s v="PROMESAS ABSURDAS"/>
    <s v="ASDRA"/>
    <s v=""/>
    <s v="ARGENTINA"/>
    <x v="2"/>
    <m/>
    <m/>
    <m/>
    <m/>
    <m/>
    <m/>
    <n v="1"/>
    <n v="1"/>
    <m/>
    <m/>
    <m/>
    <m/>
    <m/>
    <m/>
    <m/>
    <m/>
    <n v="2"/>
    <n v="22"/>
  </r>
  <r>
    <s v="FIAP 2024"/>
    <s v="FIAP 2024"/>
    <x v="22"/>
    <x v="297"/>
    <s v="PROMESAS ABSURDAS "/>
    <s v="ASDRA"/>
    <s v=""/>
    <s v="ARGENTINA"/>
    <x v="2"/>
    <m/>
    <m/>
    <m/>
    <m/>
    <m/>
    <n v="1"/>
    <m/>
    <n v="2"/>
    <m/>
    <m/>
    <m/>
    <m/>
    <m/>
    <m/>
    <m/>
    <m/>
    <n v="3"/>
    <n v="44"/>
  </r>
  <r>
    <s v="FIAP 2024"/>
    <s v="FIAP 2024"/>
    <x v="22"/>
    <x v="297"/>
    <s v="SHARENTING, EL MUSICAL"/>
    <s v="MOVISTAR"/>
    <s v=""/>
    <s v="ARGENTINA"/>
    <x v="2"/>
    <m/>
    <m/>
    <m/>
    <m/>
    <m/>
    <m/>
    <n v="1"/>
    <n v="2"/>
    <m/>
    <n v="1"/>
    <m/>
    <m/>
    <m/>
    <m/>
    <m/>
    <m/>
    <n v="4"/>
    <n v="30"/>
  </r>
  <r>
    <s v="FIAP 2024"/>
    <s v="FIAP 2024"/>
    <x v="257"/>
    <x v="298"/>
    <s v="VOICE OF SILENCE"/>
    <s v="SBT DO BEM"/>
    <s v=""/>
    <s v="BRASIL"/>
    <x v="4"/>
    <m/>
    <m/>
    <m/>
    <m/>
    <m/>
    <m/>
    <m/>
    <n v="1"/>
    <n v="1"/>
    <m/>
    <m/>
    <m/>
    <m/>
    <m/>
    <m/>
    <m/>
    <n v="2"/>
    <n v="10"/>
  </r>
  <r>
    <s v="FIAP 2024"/>
    <s v="FIAP 2024"/>
    <x v="258"/>
    <x v="299"/>
    <s v="GEOVITAMINATED OOH"/>
    <s v="HALEON"/>
    <s v=""/>
    <s v="BRASIL"/>
    <x v="4"/>
    <m/>
    <m/>
    <m/>
    <m/>
    <m/>
    <m/>
    <m/>
    <m/>
    <m/>
    <n v="1"/>
    <m/>
    <m/>
    <m/>
    <m/>
    <m/>
    <m/>
    <n v="1"/>
    <n v="1"/>
  </r>
  <r>
    <s v="FIAP 2024"/>
    <s v="FIAP 2024"/>
    <x v="258"/>
    <x v="299"/>
    <s v="THE SILENT BUZZ"/>
    <s v="CHEVROLET "/>
    <s v=""/>
    <s v="BRASIL"/>
    <x v="4"/>
    <m/>
    <m/>
    <m/>
    <m/>
    <m/>
    <m/>
    <m/>
    <m/>
    <n v="1"/>
    <m/>
    <m/>
    <m/>
    <m/>
    <m/>
    <m/>
    <m/>
    <n v="1"/>
    <n v="3"/>
  </r>
  <r>
    <s v="FIAP 2024"/>
    <s v="FIAP 2024"/>
    <x v="259"/>
    <x v="300"/>
    <s v="THE GLOBAL CALMING CRISIS"/>
    <s v="THE CLEO INSTITUTE"/>
    <s v=""/>
    <s v="ESTADOS UNIDOS"/>
    <x v="7"/>
    <m/>
    <m/>
    <m/>
    <m/>
    <m/>
    <m/>
    <m/>
    <n v="1"/>
    <m/>
    <m/>
    <m/>
    <m/>
    <m/>
    <m/>
    <m/>
    <m/>
    <n v="1"/>
    <n v="7"/>
  </r>
  <r>
    <s v="FIAP 2024"/>
    <s v="FIAP 2024"/>
    <x v="259"/>
    <x v="300"/>
    <s v="THE UNDERCOVER NAMES"/>
    <s v="THE CLEO INSTITUTE"/>
    <s v=""/>
    <s v="ESTADOS UNIDOS"/>
    <x v="7"/>
    <m/>
    <m/>
    <m/>
    <m/>
    <m/>
    <m/>
    <m/>
    <m/>
    <n v="1"/>
    <n v="1"/>
    <m/>
    <m/>
    <m/>
    <m/>
    <m/>
    <m/>
    <n v="2"/>
    <n v="4"/>
  </r>
  <r>
    <s v="10. CANNES LIONS 2024 CREATIVE DATA WINNERS.XLSX"/>
    <s v="CANNES LIONS 2024"/>
    <x v="260"/>
    <x v="301"/>
    <s v="MAGNETIC STORIES"/>
    <s v="SIEMENS HEALTHINEERS"/>
    <s v="MAGNETIC RESONANCE IMAGING"/>
    <s v=""/>
    <x v="7"/>
    <m/>
    <m/>
    <m/>
    <m/>
    <m/>
    <m/>
    <m/>
    <m/>
    <m/>
    <m/>
    <m/>
    <m/>
    <m/>
    <n v="1"/>
    <m/>
    <m/>
    <n v="1"/>
    <n v="15"/>
  </r>
  <r>
    <s v="10. CANNES LIONS 2024 CREATIVE DATA WINNERS.XLSX"/>
    <s v="CANNES LIONS 2024"/>
    <x v="261"/>
    <x v="302"/>
    <s v="BLOOD AID"/>
    <s v="DASA INTEGRATED HEALTH SYSTEM"/>
    <s v="DASA HEALTH DIAGNOSTICS"/>
    <s v=""/>
    <x v="4"/>
    <m/>
    <m/>
    <m/>
    <m/>
    <m/>
    <m/>
    <m/>
    <m/>
    <m/>
    <m/>
    <m/>
    <m/>
    <m/>
    <m/>
    <m/>
    <n v="1"/>
    <n v="1"/>
    <n v="3"/>
  </r>
  <r>
    <s v="10. CANNES LIONS 2024 CREATIVE DATA WINNERS.XLSX"/>
    <s v="CANNES LIONS 2024"/>
    <x v="262"/>
    <x v="303"/>
    <s v="SPREADBEATS"/>
    <s v="SPOTIFY"/>
    <s v="SPOTIFY ADVERTISING"/>
    <s v=""/>
    <x v="7"/>
    <m/>
    <m/>
    <m/>
    <m/>
    <m/>
    <m/>
    <m/>
    <m/>
    <m/>
    <m/>
    <m/>
    <m/>
    <m/>
    <m/>
    <m/>
    <n v="1"/>
    <n v="1"/>
    <n v="3"/>
  </r>
  <r>
    <s v="10. CANNES LIONS 2024 CREATIVE DATA WINNERS.XLSX"/>
    <s v="CANNES LIONS 2024"/>
    <x v="6"/>
    <x v="304"/>
    <s v="NOTTURTLE"/>
    <s v="NOTCO"/>
    <s v="NOTTURTLE SOUP"/>
    <s v=""/>
    <x v="7"/>
    <m/>
    <m/>
    <m/>
    <m/>
    <m/>
    <m/>
    <m/>
    <m/>
    <m/>
    <m/>
    <m/>
    <m/>
    <m/>
    <m/>
    <m/>
    <n v="1"/>
    <n v="1"/>
    <n v="3"/>
  </r>
  <r>
    <s v="10. CANNES LIONS 2024 CREATIVE DATA WINNERS.XLSX"/>
    <s v="CANNES LIONS 2024"/>
    <x v="117"/>
    <x v="122"/>
    <s v="GAMER LOAN"/>
    <s v="BANCO DEL PACÍFICO"/>
    <s v="BANK LOAN"/>
    <s v=""/>
    <x v="3"/>
    <m/>
    <m/>
    <m/>
    <m/>
    <m/>
    <m/>
    <m/>
    <m/>
    <m/>
    <m/>
    <m/>
    <m/>
    <m/>
    <m/>
    <n v="1"/>
    <m/>
    <n v="1"/>
    <n v="7"/>
  </r>
  <r>
    <s v="10. CANNES LIONS 2024 CREATIVE DATA WINNERS.XLSX"/>
    <s v="CANNES LIONS 2024"/>
    <x v="22"/>
    <x v="297"/>
    <s v="ABSURD PROMISES "/>
    <s v="ASDRA"/>
    <s v="DOWN SYNDROME ASSOCIATION OF ARGENTINA"/>
    <s v=""/>
    <x v="2"/>
    <m/>
    <m/>
    <m/>
    <m/>
    <m/>
    <m/>
    <m/>
    <m/>
    <m/>
    <m/>
    <m/>
    <m/>
    <m/>
    <n v="1"/>
    <m/>
    <m/>
    <n v="1"/>
    <n v="15"/>
  </r>
  <r>
    <s v="12. CANNES LIONS 2024 CREATIVE EFFECTIVENESS WINNERS.XLSX"/>
    <s v="CANNES LIONS 2024"/>
    <x v="263"/>
    <x v="305"/>
    <s v="#TURNYOURBACK"/>
    <s v="DOVE"/>
    <s v="HEALTHCARE"/>
    <s v=""/>
    <x v="1"/>
    <m/>
    <m/>
    <m/>
    <m/>
    <m/>
    <m/>
    <m/>
    <m/>
    <m/>
    <m/>
    <m/>
    <m/>
    <m/>
    <n v="1"/>
    <m/>
    <m/>
    <n v="1"/>
    <n v="15"/>
  </r>
  <r>
    <s v="12. CANNES LIONS 2024 CREATIVE EFFECTIVENESS WINNERS.XLSX"/>
    <s v="CANNES LIONS 2024"/>
    <x v="6"/>
    <x v="306"/>
    <s v="WORLD CUP DELIVERY"/>
    <s v="PEDIDOSYA"/>
    <s v="PEDIDOSYA DELIVERY APP"/>
    <s v=""/>
    <x v="2"/>
    <m/>
    <m/>
    <m/>
    <m/>
    <m/>
    <m/>
    <m/>
    <m/>
    <m/>
    <m/>
    <m/>
    <m/>
    <m/>
    <n v="1"/>
    <m/>
    <m/>
    <n v="1"/>
    <n v="15"/>
  </r>
  <r>
    <s v="12. CANNES LIONS 2024 CREATIVE EFFECTIVENESS WINNERS.XLSX"/>
    <s v="CANNES LIONS 2024"/>
    <x v="264"/>
    <x v="307"/>
    <s v="PIÑATEX"/>
    <s v="ANANAS ANAM + DOLE SUNSHINE COMPANY"/>
    <s v="ANANAS ANAM + DOLE SUNSHINE COMPANY"/>
    <s v=""/>
    <x v="7"/>
    <m/>
    <m/>
    <m/>
    <m/>
    <m/>
    <m/>
    <m/>
    <m/>
    <m/>
    <m/>
    <m/>
    <m/>
    <m/>
    <m/>
    <m/>
    <n v="1"/>
    <n v="1"/>
    <n v="3"/>
  </r>
  <r>
    <s v="12. CANNES LIONS 2024 CREATIVE EFFECTIVENESS WINNERS.XLSX"/>
    <s v="CANNES LIONS 2024"/>
    <x v="13"/>
    <x v="308"/>
    <s v="ADLAM: AN ALPHABET TO PRESERVE A CULTURE"/>
    <s v="MICROSOFT"/>
    <s v="MICROSOFT ADLAM DISPLAY FONT"/>
    <s v=""/>
    <x v="7"/>
    <m/>
    <m/>
    <m/>
    <m/>
    <m/>
    <m/>
    <m/>
    <m/>
    <m/>
    <m/>
    <m/>
    <m/>
    <m/>
    <m/>
    <n v="1"/>
    <m/>
    <n v="1"/>
    <n v="7"/>
  </r>
  <r>
    <s v="12. CANNES LIONS 2024 CREATIVE EFFECTIVENESS WINNERS.XLSX"/>
    <s v="CANNES LIONS 2024"/>
    <x v="13"/>
    <x v="308"/>
    <s v="INCLUSIVE BY DESIGN"/>
    <s v="MASTERCARD"/>
    <s v="MASTERCARD"/>
    <s v=""/>
    <x v="7"/>
    <m/>
    <m/>
    <m/>
    <m/>
    <m/>
    <m/>
    <m/>
    <m/>
    <m/>
    <m/>
    <m/>
    <m/>
    <m/>
    <m/>
    <m/>
    <n v="1"/>
    <n v="1"/>
    <n v="3"/>
  </r>
  <r>
    <s v="12. CANNES LIONS 2024 CREATIVE EFFECTIVENESS WINNERS.XLSX"/>
    <s v="CANNES LIONS 2024"/>
    <x v="17"/>
    <x v="309"/>
    <s v="ROCK STAR"/>
    <s v="WORKDAY"/>
    <s v="ENTERPRISE CLOUD MANAGEMENT"/>
    <s v=""/>
    <x v="7"/>
    <m/>
    <m/>
    <m/>
    <m/>
    <m/>
    <m/>
    <m/>
    <m/>
    <m/>
    <m/>
    <m/>
    <m/>
    <m/>
    <m/>
    <m/>
    <n v="1"/>
    <n v="1"/>
    <n v="3"/>
  </r>
  <r>
    <s v="12. CANNES LIONS 2024 CREATIVE EFFECTIVENESS WINNERS.XLSX"/>
    <s v="CANNES LIONS 2024"/>
    <x v="265"/>
    <x v="310"/>
    <s v="WRAPPED ON PLATFORM EXPERIENCE"/>
    <s v="SPOTIFY"/>
    <s v="SPOTIFY"/>
    <s v=""/>
    <x v="7"/>
    <m/>
    <m/>
    <m/>
    <m/>
    <m/>
    <m/>
    <m/>
    <m/>
    <m/>
    <m/>
    <m/>
    <m/>
    <m/>
    <m/>
    <m/>
    <n v="1"/>
    <n v="1"/>
    <n v="3"/>
  </r>
  <r>
    <s v="12. CANNES LIONS 2024 CREATIVE EFFECTIVENESS WINNERS.XLSX"/>
    <s v="CANNES LIONS 2024"/>
    <x v="266"/>
    <x v="311"/>
    <s v="BRING HOME THE BUD"/>
    <s v="BUDWEISER"/>
    <s v="BUDWEISER"/>
    <s v=""/>
    <x v="4"/>
    <m/>
    <m/>
    <m/>
    <m/>
    <m/>
    <m/>
    <m/>
    <m/>
    <m/>
    <m/>
    <m/>
    <m/>
    <m/>
    <m/>
    <n v="1"/>
    <m/>
    <n v="1"/>
    <n v="7"/>
  </r>
  <r>
    <s v="12. CANNES LIONS 2024 CREATIVE EFFECTIVENESS WINNERS.XLSX"/>
    <s v="CANNES LIONS 2024"/>
    <x v="266"/>
    <x v="312"/>
    <s v="BRING HOME THE BUD"/>
    <s v="BUDWEISER"/>
    <s v="BUDWEISER"/>
    <s v=""/>
    <x v="7"/>
    <m/>
    <m/>
    <m/>
    <m/>
    <m/>
    <m/>
    <m/>
    <m/>
    <m/>
    <m/>
    <m/>
    <m/>
    <m/>
    <m/>
    <n v="1"/>
    <m/>
    <n v="1"/>
    <n v="7"/>
  </r>
  <r>
    <s v="14. CANNES LIONS 2024 CREATIVE STRATEGY WINNERS.XLSX"/>
    <s v="CANNES LIONS 2024"/>
    <x v="267"/>
    <x v="313"/>
    <s v="AMERICA RUNS ON DUNKIN' [AND BEN]"/>
    <s v="DUNKIN'"/>
    <s v="DUNKIN'"/>
    <s v=""/>
    <x v="7"/>
    <m/>
    <m/>
    <m/>
    <m/>
    <m/>
    <m/>
    <m/>
    <m/>
    <m/>
    <m/>
    <m/>
    <m/>
    <m/>
    <m/>
    <m/>
    <n v="1"/>
    <n v="1"/>
    <n v="3"/>
  </r>
  <r>
    <s v="14. CANNES LIONS 2024 CREATIVE STRATEGY WINNERS.XLSX"/>
    <s v="CANNES LIONS 2024"/>
    <x v="1"/>
    <x v="314"/>
    <s v="KNOW THE SIGNS"/>
    <s v="SANDY HOOK PROMISE"/>
    <s v="SANDY HOOK PROMISE"/>
    <s v=""/>
    <x v="7"/>
    <m/>
    <m/>
    <m/>
    <m/>
    <m/>
    <m/>
    <m/>
    <m/>
    <m/>
    <m/>
    <m/>
    <m/>
    <m/>
    <m/>
    <n v="1"/>
    <m/>
    <n v="1"/>
    <n v="7"/>
  </r>
  <r>
    <s v="14. CANNES LIONS 2024 CREATIVE STRATEGY WINNERS.XLSX"/>
    <s v="CANNES LIONS 2024"/>
    <x v="268"/>
    <x v="315"/>
    <s v="THE STANLEY REFRESH"/>
    <s v="STANLEY 1913"/>
    <s v="STANLEY QUENCHER"/>
    <s v=""/>
    <x v="7"/>
    <m/>
    <m/>
    <m/>
    <m/>
    <m/>
    <m/>
    <m/>
    <m/>
    <m/>
    <m/>
    <m/>
    <m/>
    <m/>
    <m/>
    <n v="1"/>
    <m/>
    <n v="1"/>
    <n v="7"/>
  </r>
  <r>
    <s v="14. CANNES LIONS 2024 CREATIVE STRATEGY WINNERS.XLSX"/>
    <s v="CANNES LIONS 2024"/>
    <x v="13"/>
    <x v="308"/>
    <s v="ADLAM: AN ALPHABET TO PRESERVE A CULTURE"/>
    <s v="MICROSOFT"/>
    <s v="MICROSOFT ADLAM DISPLAY FONT"/>
    <s v=""/>
    <x v="7"/>
    <m/>
    <m/>
    <m/>
    <m/>
    <m/>
    <m/>
    <m/>
    <m/>
    <m/>
    <m/>
    <m/>
    <m/>
    <m/>
    <m/>
    <m/>
    <n v="1"/>
    <n v="1"/>
    <n v="3"/>
  </r>
  <r>
    <s v="14. CANNES LIONS 2024 CREATIVE STRATEGY WINNERS.XLSX"/>
    <s v="CANNES LIONS 2024"/>
    <x v="13"/>
    <x v="308"/>
    <s v="INCLUSIVE BY DESIGN"/>
    <s v="MASTERCARD"/>
    <s v="MASTERCARD"/>
    <s v=""/>
    <x v="7"/>
    <m/>
    <m/>
    <m/>
    <m/>
    <m/>
    <m/>
    <m/>
    <m/>
    <m/>
    <m/>
    <m/>
    <m/>
    <m/>
    <n v="1"/>
    <m/>
    <m/>
    <n v="1"/>
    <n v="15"/>
  </r>
  <r>
    <s v="15. CANNES LIONS 2024 DESIGN WINNERS.XLSX"/>
    <s v="CANNES LIONS 2024"/>
    <x v="269"/>
    <x v="316"/>
    <s v="LISTENING TO THE EARTH"/>
    <s v="PLANETARY GUARDIANS"/>
    <s v="NON-PROFIT ORGANIZATION"/>
    <s v=""/>
    <x v="7"/>
    <m/>
    <m/>
    <m/>
    <m/>
    <m/>
    <m/>
    <m/>
    <m/>
    <m/>
    <m/>
    <m/>
    <m/>
    <m/>
    <m/>
    <n v="1"/>
    <m/>
    <n v="1"/>
    <n v="7"/>
  </r>
  <r>
    <s v="15. CANNES LIONS 2024 DESIGN WINNERS.XLSX"/>
    <s v="CANNES LIONS 2024"/>
    <x v="219"/>
    <x v="250"/>
    <s v="BLACK LIGHTS"/>
    <s v="BRADESCO SEGUROS &amp; GOMA/EMPREGUE AFRO &amp; MUSEU AFRO-UFBA"/>
    <s v="BLACK LIGHTS"/>
    <s v=""/>
    <x v="4"/>
    <m/>
    <m/>
    <m/>
    <m/>
    <m/>
    <m/>
    <m/>
    <m/>
    <m/>
    <m/>
    <m/>
    <m/>
    <m/>
    <n v="1"/>
    <m/>
    <m/>
    <n v="1"/>
    <n v="15"/>
  </r>
  <r>
    <s v="15. CANNES LIONS 2024 DESIGN WINNERS.XLSX"/>
    <s v="CANNES LIONS 2024"/>
    <x v="270"/>
    <x v="317"/>
    <s v="ATACAMA FASHION WEEK"/>
    <s v="DESIERTO VESTIDO &amp; FASHION REVOLUTION"/>
    <s v="ENVIRONMENTAL STATEMENT"/>
    <s v=""/>
    <x v="4"/>
    <m/>
    <m/>
    <m/>
    <m/>
    <m/>
    <m/>
    <m/>
    <m/>
    <m/>
    <m/>
    <m/>
    <m/>
    <m/>
    <m/>
    <n v="1"/>
    <m/>
    <n v="1"/>
    <n v="7"/>
  </r>
  <r>
    <s v="15. CANNES LIONS 2024 DESIGN WINNERS.XLSX"/>
    <s v="CANNES LIONS 2024"/>
    <x v="1"/>
    <x v="1"/>
    <s v="THE TWO FACES"/>
    <s v="ALEXIA ORTIZ"/>
    <s v="BOOKS"/>
    <s v=""/>
    <x v="0"/>
    <m/>
    <m/>
    <m/>
    <m/>
    <m/>
    <m/>
    <m/>
    <m/>
    <m/>
    <m/>
    <m/>
    <m/>
    <m/>
    <m/>
    <m/>
    <n v="1"/>
    <n v="1"/>
    <n v="3"/>
  </r>
  <r>
    <s v="15. CANNES LIONS 2024 DESIGN WINNERS.XLSX"/>
    <s v="CANNES LIONS 2024"/>
    <x v="271"/>
    <x v="318"/>
    <s v="ARA"/>
    <s v="STRAP TECH"/>
    <s v="ARA"/>
    <s v=""/>
    <x v="0"/>
    <m/>
    <m/>
    <m/>
    <m/>
    <m/>
    <m/>
    <m/>
    <m/>
    <m/>
    <m/>
    <m/>
    <m/>
    <m/>
    <m/>
    <n v="1"/>
    <m/>
    <n v="1"/>
    <n v="7"/>
  </r>
  <r>
    <s v="15. CANNES LIONS 2024 DESIGN WINNERS.XLSX"/>
    <s v="CANNES LIONS 2024"/>
    <x v="271"/>
    <x v="319"/>
    <s v="ARA"/>
    <s v="STRAP TECH"/>
    <s v="ARA"/>
    <s v=""/>
    <x v="7"/>
    <m/>
    <m/>
    <m/>
    <m/>
    <m/>
    <m/>
    <m/>
    <m/>
    <m/>
    <m/>
    <m/>
    <m/>
    <m/>
    <m/>
    <n v="1"/>
    <m/>
    <n v="1"/>
    <n v="7"/>
  </r>
  <r>
    <s v="15. CANNES LIONS 2024 DESIGN WINNERS.XLSX"/>
    <s v="CANNES LIONS 2024"/>
    <x v="45"/>
    <x v="45"/>
    <s v="IMAGINE WITH PETACOS"/>
    <s v="POKER BEER"/>
    <s v="POKER BEER"/>
    <s v=""/>
    <x v="9"/>
    <m/>
    <m/>
    <m/>
    <m/>
    <m/>
    <m/>
    <m/>
    <m/>
    <m/>
    <m/>
    <m/>
    <m/>
    <m/>
    <m/>
    <n v="1"/>
    <n v="1"/>
    <n v="2"/>
    <n v="10"/>
  </r>
  <r>
    <s v="15. CANNES LIONS 2024 DESIGN WINNERS.XLSX"/>
    <s v="CANNES LIONS 2024"/>
    <x v="272"/>
    <x v="320"/>
    <s v="SAMSUNG IMPULSE"/>
    <s v="SAMSUNG"/>
    <s v="SAMSUNG GALAXY WATCH6"/>
    <s v=""/>
    <x v="1"/>
    <m/>
    <m/>
    <m/>
    <m/>
    <m/>
    <m/>
    <m/>
    <m/>
    <m/>
    <m/>
    <m/>
    <m/>
    <m/>
    <n v="1"/>
    <m/>
    <m/>
    <n v="1"/>
    <n v="15"/>
  </r>
  <r>
    <s v="15. CANNES LIONS 2024 DESIGN WINNERS.XLSX"/>
    <s v="CANNES LIONS 2024"/>
    <x v="122"/>
    <x v="127"/>
    <s v="SIGHTWALKS"/>
    <s v="SOL CEMENT"/>
    <s v="SOL CEMENT"/>
    <s v=""/>
    <x v="10"/>
    <m/>
    <m/>
    <m/>
    <m/>
    <m/>
    <m/>
    <m/>
    <m/>
    <m/>
    <m/>
    <n v="1"/>
    <m/>
    <m/>
    <m/>
    <m/>
    <n v="1"/>
    <n v="2"/>
    <n v="33"/>
  </r>
  <r>
    <s v="15. CANNES LIONS 2024 DESIGN WINNERS.XLSX"/>
    <s v="CANNES LIONS 2024"/>
    <x v="261"/>
    <x v="302"/>
    <s v="BLOOD AID"/>
    <s v="DASA INTEGRATED HEALTH SYSTEM"/>
    <s v="DASA HEALTH DIAGNOSTICS"/>
    <s v=""/>
    <x v="4"/>
    <m/>
    <m/>
    <m/>
    <m/>
    <m/>
    <m/>
    <m/>
    <m/>
    <m/>
    <m/>
    <m/>
    <m/>
    <m/>
    <m/>
    <m/>
    <n v="1"/>
    <n v="1"/>
    <n v="3"/>
  </r>
  <r>
    <s v="15. CANNES LIONS 2024 DESIGN WINNERS.XLSX"/>
    <s v="CANNES LIONS 2024"/>
    <x v="273"/>
    <x v="321"/>
    <s v="TOLEDO MUSEUM OF ART"/>
    <s v="TOLEDO MUSEUM OF ART"/>
    <s v="TOLEDO MUSEUM OF ART"/>
    <s v=""/>
    <x v="7"/>
    <m/>
    <m/>
    <m/>
    <m/>
    <m/>
    <m/>
    <m/>
    <m/>
    <m/>
    <m/>
    <m/>
    <m/>
    <m/>
    <m/>
    <m/>
    <n v="1"/>
    <n v="1"/>
    <n v="3"/>
  </r>
  <r>
    <s v="15. CANNES LIONS 2024 DESIGN WINNERS.XLSX"/>
    <s v="CANNES LIONS 2024"/>
    <x v="16"/>
    <x v="322"/>
    <s v="MULLENLOWE GLOBAL REBRAND"/>
    <s v="MULLENLOWE GLOBAL"/>
    <s v="MULLENLOWE"/>
    <s v=""/>
    <x v="7"/>
    <m/>
    <m/>
    <m/>
    <m/>
    <m/>
    <m/>
    <m/>
    <m/>
    <m/>
    <m/>
    <m/>
    <m/>
    <m/>
    <n v="1"/>
    <m/>
    <m/>
    <n v="1"/>
    <n v="15"/>
  </r>
  <r>
    <s v="15. CANNES LIONS 2024 DESIGN WINNERS.XLSX"/>
    <s v="CANNES LIONS 2024"/>
    <x v="14"/>
    <x v="323"/>
    <s v="THE BLACK GRAMMY"/>
    <s v="THE GRAMMY AWARDS"/>
    <s v="THE GRAMMY AWARDS"/>
    <s v=""/>
    <x v="7"/>
    <m/>
    <m/>
    <m/>
    <m/>
    <m/>
    <m/>
    <m/>
    <m/>
    <m/>
    <m/>
    <m/>
    <m/>
    <m/>
    <m/>
    <n v="1"/>
    <m/>
    <n v="1"/>
    <n v="7"/>
  </r>
  <r>
    <s v="16. CANNES LIONS 2024 DIGITAL CRAFT WINNERS.XLSX"/>
    <s v="CANNES LIONS 2024"/>
    <x v="274"/>
    <x v="324"/>
    <s v="VISIONOS"/>
    <s v="APPLE, INC."/>
    <s v="VISIONPRO"/>
    <s v=""/>
    <x v="7"/>
    <m/>
    <m/>
    <m/>
    <m/>
    <m/>
    <m/>
    <m/>
    <m/>
    <m/>
    <m/>
    <m/>
    <m/>
    <m/>
    <m/>
    <n v="1"/>
    <m/>
    <n v="1"/>
    <n v="7"/>
  </r>
  <r>
    <s v="16. CANNES LIONS 2024 DIGITAL CRAFT WINNERS.XLSX"/>
    <s v="CANNES LIONS 2024"/>
    <x v="262"/>
    <x v="303"/>
    <s v="BANNED BOOK CLUB"/>
    <s v="DIGITAL PUBLIC LIBRARY OF AMERICA"/>
    <s v="DIGITAL PUBLIC LIBRARY OF AMERICA"/>
    <s v=""/>
    <x v="7"/>
    <m/>
    <m/>
    <m/>
    <m/>
    <m/>
    <m/>
    <m/>
    <m/>
    <m/>
    <m/>
    <m/>
    <m/>
    <m/>
    <m/>
    <m/>
    <n v="1"/>
    <n v="1"/>
    <n v="3"/>
  </r>
  <r>
    <s v="16. CANNES LIONS 2024 DIGITAL CRAFT WINNERS.XLSX"/>
    <s v="CANNES LIONS 2024"/>
    <x v="262"/>
    <x v="303"/>
    <s v="LAP OF LEGENDS"/>
    <s v="AB INBEV - MICHELOB ULTRA"/>
    <s v="MICHELOB ULTRA"/>
    <s v=""/>
    <x v="7"/>
    <m/>
    <m/>
    <m/>
    <m/>
    <m/>
    <m/>
    <m/>
    <m/>
    <m/>
    <m/>
    <m/>
    <m/>
    <m/>
    <n v="1"/>
    <n v="1"/>
    <m/>
    <n v="2"/>
    <n v="22"/>
  </r>
  <r>
    <s v="16. CANNES LIONS 2024 DIGITAL CRAFT WINNERS.XLSX"/>
    <s v="CANNES LIONS 2024"/>
    <x v="262"/>
    <x v="303"/>
    <s v="SPREADBEATS"/>
    <s v="SPOTIFY"/>
    <s v="SPOTIFY ADVERTISING"/>
    <s v=""/>
    <x v="7"/>
    <m/>
    <m/>
    <m/>
    <m/>
    <m/>
    <m/>
    <m/>
    <m/>
    <m/>
    <m/>
    <n v="1"/>
    <m/>
    <m/>
    <n v="1"/>
    <m/>
    <n v="1"/>
    <n v="3"/>
    <n v="48"/>
  </r>
  <r>
    <s v="16. CANNES LIONS 2024 DIGITAL CRAFT WINNERS.XLSX"/>
    <s v="CANNES LIONS 2024"/>
    <x v="16"/>
    <x v="322"/>
    <s v="MULLENLOWE GLOBAL REBRAND"/>
    <s v="MULLENLOWE GLOBAL"/>
    <s v="MULLENLOWE"/>
    <s v=""/>
    <x v="7"/>
    <m/>
    <m/>
    <m/>
    <m/>
    <m/>
    <m/>
    <m/>
    <m/>
    <m/>
    <m/>
    <m/>
    <m/>
    <m/>
    <m/>
    <m/>
    <n v="1"/>
    <n v="1"/>
    <n v="3"/>
  </r>
  <r>
    <s v="16. CANNES LIONS 2024 DIGITAL CRAFT WINNERS.XLSX"/>
    <s v="CANNES LIONS 2024"/>
    <x v="16"/>
    <x v="322"/>
    <s v="THE SHOTLINE"/>
    <s v="CHANGE THE REF &amp; MARCH FOR OUR LIVES "/>
    <s v="THE SHOTLINE"/>
    <s v=""/>
    <x v="7"/>
    <m/>
    <m/>
    <m/>
    <m/>
    <m/>
    <m/>
    <m/>
    <m/>
    <m/>
    <m/>
    <m/>
    <m/>
    <m/>
    <m/>
    <m/>
    <n v="1"/>
    <n v="1"/>
    <n v="3"/>
  </r>
  <r>
    <s v="17. CANNES LIONS 2024 DIRECT WINNERS.XLSX"/>
    <s v="CANNES LIONS 2024"/>
    <x v="275"/>
    <x v="325"/>
    <s v="REVIEWS"/>
    <s v="HEINZ"/>
    <s v="HEINZ"/>
    <s v=""/>
    <x v="4"/>
    <m/>
    <m/>
    <m/>
    <m/>
    <m/>
    <m/>
    <m/>
    <m/>
    <m/>
    <m/>
    <m/>
    <m/>
    <m/>
    <m/>
    <n v="1"/>
    <m/>
    <n v="1"/>
    <n v="7"/>
  </r>
  <r>
    <s v="17. CANNES LIONS 2024 DIRECT WINNERS.XLSX"/>
    <s v="CANNES LIONS 2024"/>
    <x v="275"/>
    <x v="325"/>
    <s v="UNINTERRUPTAD "/>
    <s v="BUDWEISER"/>
    <s v="BEER"/>
    <s v=""/>
    <x v="4"/>
    <m/>
    <m/>
    <m/>
    <m/>
    <m/>
    <m/>
    <m/>
    <m/>
    <m/>
    <m/>
    <m/>
    <m/>
    <m/>
    <m/>
    <n v="1"/>
    <m/>
    <n v="1"/>
    <n v="7"/>
  </r>
  <r>
    <s v="17. CANNES LIONS 2024 DIRECT WINNERS.XLSX"/>
    <s v="CANNES LIONS 2024"/>
    <x v="219"/>
    <x v="250"/>
    <s v="TRUCKER NAPP"/>
    <s v="VOLKSWAGEN &amp; LIVELO"/>
    <s v="VW METEOR"/>
    <s v=""/>
    <x v="4"/>
    <m/>
    <m/>
    <m/>
    <m/>
    <m/>
    <m/>
    <m/>
    <m/>
    <m/>
    <m/>
    <m/>
    <m/>
    <m/>
    <m/>
    <m/>
    <n v="1"/>
    <n v="1"/>
    <n v="3"/>
  </r>
  <r>
    <s v="17. CANNES LIONS 2024 DIRECT WINNERS.XLSX"/>
    <s v="CANNES LIONS 2024"/>
    <x v="45"/>
    <x v="45"/>
    <s v="IMAGINE WITH PETACOS"/>
    <s v="POKER BEER"/>
    <s v="POKER BEER"/>
    <s v=""/>
    <x v="9"/>
    <m/>
    <m/>
    <m/>
    <m/>
    <m/>
    <m/>
    <m/>
    <m/>
    <m/>
    <m/>
    <m/>
    <m/>
    <m/>
    <m/>
    <m/>
    <n v="1"/>
    <n v="1"/>
    <n v="3"/>
  </r>
  <r>
    <s v="17. CANNES LIONS 2024 DIRECT WINNERS.XLSX"/>
    <s v="CANNES LIONS 2024"/>
    <x v="122"/>
    <x v="127"/>
    <s v="SIGHTWALKS"/>
    <s v="SOL CEMENT"/>
    <s v="SOL CEMENT"/>
    <s v=""/>
    <x v="10"/>
    <m/>
    <m/>
    <m/>
    <m/>
    <m/>
    <m/>
    <m/>
    <m/>
    <m/>
    <m/>
    <m/>
    <m/>
    <m/>
    <m/>
    <n v="1"/>
    <m/>
    <n v="1"/>
    <n v="7"/>
  </r>
  <r>
    <s v="17. CANNES LIONS 2024 DIRECT WINNERS.XLSX"/>
    <s v="CANNES LIONS 2024"/>
    <x v="263"/>
    <x v="305"/>
    <s v="ALCARAZ SIGNS"/>
    <s v="NETFLIX"/>
    <s v="TV PROGRAM"/>
    <s v=""/>
    <x v="1"/>
    <m/>
    <m/>
    <m/>
    <m/>
    <m/>
    <m/>
    <m/>
    <m/>
    <m/>
    <m/>
    <m/>
    <m/>
    <m/>
    <n v="1"/>
    <m/>
    <m/>
    <n v="1"/>
    <n v="15"/>
  </r>
  <r>
    <s v="17. CANNES LIONS 2024 DIRECT WINNERS.XLSX"/>
    <s v="CANNES LIONS 2024"/>
    <x v="263"/>
    <x v="305"/>
    <s v="GHOST CAMPAIGN"/>
    <s v="BURGER KING"/>
    <s v="RESTAURANTS"/>
    <s v=""/>
    <x v="1"/>
    <m/>
    <m/>
    <m/>
    <m/>
    <m/>
    <m/>
    <m/>
    <m/>
    <m/>
    <m/>
    <m/>
    <m/>
    <m/>
    <m/>
    <m/>
    <n v="1"/>
    <n v="1"/>
    <n v="3"/>
  </r>
  <r>
    <s v="17. CANNES LIONS 2024 DIRECT WINNERS.XLSX"/>
    <s v="CANNES LIONS 2024"/>
    <x v="263"/>
    <x v="305"/>
    <s v="LUPIN ON THE MOVE"/>
    <s v="NETFLIX"/>
    <s v="TV SERIE"/>
    <s v=""/>
    <x v="1"/>
    <m/>
    <m/>
    <m/>
    <m/>
    <m/>
    <m/>
    <m/>
    <m/>
    <m/>
    <m/>
    <m/>
    <m/>
    <m/>
    <m/>
    <m/>
    <n v="1"/>
    <n v="1"/>
    <n v="3"/>
  </r>
  <r>
    <s v="17. CANNES LIONS 2024 DIRECT WINNERS.XLSX"/>
    <s v="CANNES LIONS 2024"/>
    <x v="263"/>
    <x v="326"/>
    <s v="THE BALD THRU"/>
    <s v="BURGER KING"/>
    <s v="BURGER KING"/>
    <s v=""/>
    <x v="4"/>
    <m/>
    <m/>
    <m/>
    <m/>
    <m/>
    <m/>
    <m/>
    <m/>
    <m/>
    <m/>
    <m/>
    <m/>
    <m/>
    <m/>
    <n v="1"/>
    <m/>
    <n v="1"/>
    <n v="7"/>
  </r>
  <r>
    <s v="17. CANNES LIONS 2024 DIRECT WINNERS.XLSX"/>
    <s v="CANNES LIONS 2024"/>
    <x v="261"/>
    <x v="302"/>
    <s v="AUDIENCE DELIVERY"/>
    <s v="IFOOD"/>
    <s v="IFOOD"/>
    <s v=""/>
    <x v="4"/>
    <m/>
    <m/>
    <m/>
    <m/>
    <m/>
    <m/>
    <m/>
    <m/>
    <m/>
    <m/>
    <m/>
    <m/>
    <m/>
    <m/>
    <m/>
    <n v="1"/>
    <n v="1"/>
    <n v="3"/>
  </r>
  <r>
    <s v="17. CANNES LIONS 2024 DIRECT WINNERS.XLSX"/>
    <s v="CANNES LIONS 2024"/>
    <x v="261"/>
    <x v="302"/>
    <s v="BLOOD AID"/>
    <s v="DASA INTEGRATED HEALTH SYSTEM"/>
    <s v="DASA HEALTH DIAGNOSTICS"/>
    <s v=""/>
    <x v="4"/>
    <m/>
    <m/>
    <m/>
    <m/>
    <m/>
    <m/>
    <m/>
    <m/>
    <m/>
    <m/>
    <m/>
    <m/>
    <m/>
    <m/>
    <m/>
    <n v="1"/>
    <n v="1"/>
    <n v="3"/>
  </r>
  <r>
    <s v="17. CANNES LIONS 2024 DIRECT WINNERS.XLSX"/>
    <s v="CANNES LIONS 2024"/>
    <x v="261"/>
    <x v="302"/>
    <s v="CLEAN SPONSORSHIP"/>
    <s v="CONSUL"/>
    <s v="WASHING MACHINES CONSUL"/>
    <s v=""/>
    <x v="4"/>
    <m/>
    <m/>
    <m/>
    <m/>
    <m/>
    <m/>
    <m/>
    <m/>
    <m/>
    <m/>
    <m/>
    <m/>
    <m/>
    <m/>
    <n v="1"/>
    <m/>
    <n v="1"/>
    <n v="7"/>
  </r>
  <r>
    <s v="17. CANNES LIONS 2024 DIRECT WINNERS.XLSX"/>
    <s v="CANNES LIONS 2024"/>
    <x v="262"/>
    <x v="303"/>
    <s v="BANNED BOOK CLUB"/>
    <s v="DIGITAL PUBLIC LIBRARY OF AMERICA"/>
    <s v="DIGITAL PUBLIC LIBRARY OF AMERICA"/>
    <s v=""/>
    <x v="7"/>
    <m/>
    <m/>
    <m/>
    <m/>
    <m/>
    <m/>
    <m/>
    <m/>
    <m/>
    <m/>
    <m/>
    <m/>
    <m/>
    <m/>
    <m/>
    <n v="1"/>
    <n v="1"/>
    <n v="3"/>
  </r>
  <r>
    <s v="17. CANNES LIONS 2024 DIRECT WINNERS.XLSX"/>
    <s v="CANNES LIONS 2024"/>
    <x v="262"/>
    <x v="303"/>
    <s v="HVRXHVR"/>
    <s v="HIDDEN VALLEY RANCH"/>
    <s v="HIDDEN VALLEY RANCH"/>
    <s v=""/>
    <x v="7"/>
    <m/>
    <m/>
    <m/>
    <m/>
    <m/>
    <m/>
    <m/>
    <m/>
    <m/>
    <m/>
    <m/>
    <m/>
    <m/>
    <m/>
    <m/>
    <n v="1"/>
    <n v="1"/>
    <n v="3"/>
  </r>
  <r>
    <s v="17. CANNES LIONS 2024 DIRECT WINNERS.XLSX"/>
    <s v="CANNES LIONS 2024"/>
    <x v="262"/>
    <x v="303"/>
    <s v="SPREADBEATS"/>
    <s v="SPOTIFY"/>
    <s v="SPOTIFY ADVERTISING"/>
    <s v=""/>
    <x v="7"/>
    <m/>
    <m/>
    <m/>
    <m/>
    <m/>
    <m/>
    <m/>
    <m/>
    <m/>
    <m/>
    <m/>
    <m/>
    <m/>
    <n v="1"/>
    <n v="1"/>
    <m/>
    <n v="2"/>
    <n v="22"/>
  </r>
  <r>
    <s v="17. CANNES LIONS 2024 DIRECT WINNERS.XLSX"/>
    <s v="CANNES LIONS 2024"/>
    <x v="6"/>
    <x v="327"/>
    <s v="BALLBOARDS"/>
    <s v="MERCADO LIBRE"/>
    <s v="MERCADO LIBRE RETAIL"/>
    <s v=""/>
    <x v="4"/>
    <m/>
    <m/>
    <m/>
    <m/>
    <m/>
    <m/>
    <m/>
    <m/>
    <m/>
    <m/>
    <m/>
    <m/>
    <m/>
    <m/>
    <n v="1"/>
    <m/>
    <n v="1"/>
    <n v="7"/>
  </r>
  <r>
    <s v="17. CANNES LIONS 2024 DIRECT WINNERS.XLSX"/>
    <s v="CANNES LIONS 2024"/>
    <x v="276"/>
    <x v="328"/>
    <s v="RICE OF GLORY"/>
    <s v="SUPER EXTRA"/>
    <s v="SUPER EXTRA"/>
    <s v=""/>
    <x v="2"/>
    <m/>
    <m/>
    <m/>
    <m/>
    <m/>
    <m/>
    <m/>
    <m/>
    <m/>
    <m/>
    <m/>
    <m/>
    <m/>
    <m/>
    <m/>
    <n v="1"/>
    <n v="1"/>
    <n v="3"/>
  </r>
  <r>
    <s v="17. CANNES LIONS 2024 DIRECT WINNERS.XLSX"/>
    <s v="CANNES LIONS 2024"/>
    <x v="276"/>
    <x v="329"/>
    <s v="RICE OF GLORY"/>
    <s v="SUPER EXTRA"/>
    <s v="SUPER EXTRA"/>
    <s v=""/>
    <x v="4"/>
    <m/>
    <m/>
    <m/>
    <m/>
    <m/>
    <m/>
    <m/>
    <m/>
    <m/>
    <m/>
    <m/>
    <m/>
    <m/>
    <m/>
    <m/>
    <n v="1"/>
    <n v="1"/>
    <n v="3"/>
  </r>
  <r>
    <s v="17. CANNES LIONS 2024 DIRECT WINNERS.XLSX"/>
    <s v="CANNES LIONS 2024"/>
    <x v="276"/>
    <x v="330"/>
    <s v="RICE OF GLORY"/>
    <s v="SUPER EXTRA"/>
    <s v="SUPER EXTRA"/>
    <s v=""/>
    <x v="3"/>
    <m/>
    <m/>
    <m/>
    <m/>
    <m/>
    <m/>
    <m/>
    <m/>
    <m/>
    <m/>
    <m/>
    <m/>
    <m/>
    <m/>
    <m/>
    <n v="1"/>
    <n v="1"/>
    <n v="3"/>
  </r>
  <r>
    <s v="17. CANNES LIONS 2024 DIRECT WINNERS.XLSX"/>
    <s v="CANNES LIONS 2024"/>
    <x v="277"/>
    <x v="331"/>
    <s v="YES, COUCH!"/>
    <s v="FACEBOOK"/>
    <s v="FACEBOOK MARKETPLACE"/>
    <s v=""/>
    <x v="7"/>
    <m/>
    <m/>
    <m/>
    <m/>
    <m/>
    <m/>
    <m/>
    <m/>
    <m/>
    <m/>
    <m/>
    <m/>
    <m/>
    <m/>
    <m/>
    <n v="1"/>
    <n v="1"/>
    <n v="3"/>
  </r>
  <r>
    <s v="17. CANNES LIONS 2024 DIRECT WINNERS.XLSX"/>
    <s v="CANNES LIONS 2024"/>
    <x v="117"/>
    <x v="122"/>
    <s v="GAMER LOAN"/>
    <s v="BANCO DEL PACÍFICO"/>
    <s v="BANK LOAN"/>
    <s v=""/>
    <x v="3"/>
    <m/>
    <m/>
    <m/>
    <m/>
    <m/>
    <m/>
    <m/>
    <m/>
    <m/>
    <m/>
    <m/>
    <m/>
    <m/>
    <m/>
    <n v="1"/>
    <m/>
    <n v="1"/>
    <n v="7"/>
  </r>
  <r>
    <s v="17. CANNES LIONS 2024 DIRECT WINNERS.XLSX"/>
    <s v="CANNES LIONS 2024"/>
    <x v="278"/>
    <x v="332"/>
    <s v="EPIDEMIC SOUND - FEEL IT FIND IT "/>
    <s v="EPIDEMIC SOUND"/>
    <s v="EPIDEMIC SOUND"/>
    <s v=""/>
    <x v="7"/>
    <m/>
    <m/>
    <m/>
    <m/>
    <m/>
    <m/>
    <m/>
    <m/>
    <m/>
    <m/>
    <m/>
    <m/>
    <m/>
    <m/>
    <n v="1"/>
    <m/>
    <n v="1"/>
    <n v="7"/>
  </r>
  <r>
    <s v="17. CANNES LIONS 2024 DIRECT WINNERS.XLSX"/>
    <s v="CANNES LIONS 2024"/>
    <x v="278"/>
    <x v="332"/>
    <s v="UBER EATS HORROR CODES"/>
    <s v="UBER EATS"/>
    <s v="UBER EATS"/>
    <s v=""/>
    <x v="7"/>
    <m/>
    <m/>
    <m/>
    <m/>
    <m/>
    <m/>
    <m/>
    <m/>
    <m/>
    <m/>
    <m/>
    <m/>
    <m/>
    <m/>
    <m/>
    <n v="1"/>
    <n v="1"/>
    <n v="3"/>
  </r>
  <r>
    <s v="17. CANNES LIONS 2024 DIRECT WINNERS.XLSX"/>
    <s v="CANNES LIONS 2024"/>
    <x v="22"/>
    <x v="297"/>
    <s v="DON'T DELETE MENU"/>
    <s v="WENDY'S"/>
    <s v="WENDY'S"/>
    <s v=""/>
    <x v="2"/>
    <m/>
    <m/>
    <m/>
    <m/>
    <m/>
    <m/>
    <m/>
    <m/>
    <m/>
    <m/>
    <m/>
    <m/>
    <m/>
    <m/>
    <n v="1"/>
    <m/>
    <n v="1"/>
    <n v="7"/>
  </r>
  <r>
    <s v="17. CANNES LIONS 2024 DIRECT WINNERS.XLSX"/>
    <s v="CANNES LIONS 2024"/>
    <x v="22"/>
    <x v="333"/>
    <s v="DON'T DELETE MENU"/>
    <s v="WENDY'S"/>
    <s v="WENDY'S"/>
    <s v=""/>
    <x v="7"/>
    <m/>
    <m/>
    <m/>
    <m/>
    <m/>
    <m/>
    <m/>
    <m/>
    <m/>
    <m/>
    <m/>
    <m/>
    <m/>
    <m/>
    <n v="1"/>
    <m/>
    <n v="1"/>
    <n v="7"/>
  </r>
  <r>
    <s v="17. CANNES LIONS 2024 DIRECT WINNERS.XLSX"/>
    <s v="CANNES LIONS 2024"/>
    <x v="22"/>
    <x v="334"/>
    <s v="THANKS FOR COKE-CREATING"/>
    <s v="COCA-COLA"/>
    <s v="COCA-COLA"/>
    <s v=""/>
    <x v="4"/>
    <m/>
    <m/>
    <m/>
    <m/>
    <m/>
    <m/>
    <m/>
    <m/>
    <m/>
    <m/>
    <m/>
    <m/>
    <m/>
    <m/>
    <n v="1"/>
    <n v="1"/>
    <n v="2"/>
    <n v="10"/>
  </r>
  <r>
    <s v="17. CANNES LIONS 2024 DIRECT WINNERS.XLSX"/>
    <s v="CANNES LIONS 2024"/>
    <x v="22"/>
    <x v="333"/>
    <s v="THANKS FOR COKE-CREATING"/>
    <s v="COCA-COLA"/>
    <s v="COCA-COLA"/>
    <s v=""/>
    <x v="7"/>
    <m/>
    <m/>
    <m/>
    <m/>
    <m/>
    <m/>
    <m/>
    <m/>
    <m/>
    <m/>
    <m/>
    <m/>
    <m/>
    <m/>
    <n v="1"/>
    <n v="1"/>
    <n v="2"/>
    <n v="10"/>
  </r>
  <r>
    <s v="17. CANNES LIONS 2024 DIRECT WINNERS.XLSX"/>
    <s v="CANNES LIONS 2024"/>
    <x v="22"/>
    <x v="184"/>
    <s v="BETIS PREGNANCY TEST"/>
    <s v="REAL BETIS"/>
    <s v="PREGNANCY TEST"/>
    <s v=""/>
    <x v="1"/>
    <m/>
    <m/>
    <m/>
    <m/>
    <m/>
    <m/>
    <m/>
    <m/>
    <m/>
    <m/>
    <m/>
    <m/>
    <m/>
    <m/>
    <n v="1"/>
    <m/>
    <n v="1"/>
    <n v="7"/>
  </r>
  <r>
    <s v="17. CANNES LIONS 2024 DIRECT WINNERS.XLSX"/>
    <s v="CANNES LIONS 2024"/>
    <x v="266"/>
    <x v="312"/>
    <s v="DOORDASH-ALL-THE-ADS"/>
    <s v="DOORDASH"/>
    <s v="DOORDASH"/>
    <s v=""/>
    <x v="7"/>
    <m/>
    <m/>
    <m/>
    <m/>
    <m/>
    <m/>
    <m/>
    <m/>
    <m/>
    <m/>
    <m/>
    <m/>
    <m/>
    <n v="1"/>
    <m/>
    <n v="1"/>
    <n v="2"/>
    <n v="18"/>
  </r>
  <r>
    <s v="18. CANNES LIONS 2024 ENTERTAINMENT LIONS FOR GAMING WINNERS.XLSX"/>
    <s v="CANNES LIONS 2024"/>
    <x v="279"/>
    <x v="335"/>
    <s v="DIABLO ANTHEM"/>
    <s v="DIABLO"/>
    <s v="DIABLO IV"/>
    <s v=""/>
    <x v="7"/>
    <m/>
    <m/>
    <m/>
    <m/>
    <m/>
    <m/>
    <m/>
    <m/>
    <m/>
    <m/>
    <m/>
    <m/>
    <m/>
    <m/>
    <m/>
    <n v="1"/>
    <n v="1"/>
    <n v="3"/>
  </r>
  <r>
    <s v="18. CANNES LIONS 2024 ENTERTAINMENT LIONS FOR GAMING WINNERS.XLSX"/>
    <s v="CANNES LIONS 2024"/>
    <x v="280"/>
    <x v="336"/>
    <s v="THE GAMING FRIDGE"/>
    <s v="HEINEKEN"/>
    <s v="HEINEKEN"/>
    <s v=""/>
    <x v="4"/>
    <m/>
    <m/>
    <m/>
    <m/>
    <m/>
    <m/>
    <m/>
    <m/>
    <m/>
    <m/>
    <m/>
    <m/>
    <m/>
    <m/>
    <n v="1"/>
    <n v="1"/>
    <n v="2"/>
    <n v="10"/>
  </r>
  <r>
    <s v="18. CANNES LIONS 2024 ENTERTAINMENT LIONS FOR GAMING WINNERS.XLSX"/>
    <s v="CANNES LIONS 2024"/>
    <x v="117"/>
    <x v="122"/>
    <s v="GAMER LOAN"/>
    <s v="BANCO DEL PACÍFICO"/>
    <s v="BANK LOAN"/>
    <s v=""/>
    <x v="3"/>
    <m/>
    <m/>
    <m/>
    <m/>
    <m/>
    <m/>
    <m/>
    <m/>
    <m/>
    <m/>
    <m/>
    <m/>
    <m/>
    <n v="1"/>
    <n v="1"/>
    <m/>
    <n v="2"/>
    <n v="22"/>
  </r>
  <r>
    <s v="18. CANNES LIONS 2024 ENTERTAINMENT LIONS FOR GAMING WINNERS.XLSX"/>
    <s v="CANNES LIONS 2024"/>
    <x v="22"/>
    <x v="22"/>
    <s v="THIS IS NOT A GAME"/>
    <s v="MOVISTAR "/>
    <s v="MOVISTAR "/>
    <s v=""/>
    <x v="0"/>
    <m/>
    <m/>
    <m/>
    <m/>
    <m/>
    <m/>
    <m/>
    <m/>
    <m/>
    <m/>
    <m/>
    <m/>
    <m/>
    <n v="1"/>
    <m/>
    <m/>
    <n v="1"/>
    <n v="15"/>
  </r>
  <r>
    <s v="19. CANNES LIONS 2024 ENTERTAINMENT LIONS FOR MUSIC WINNERS.XLSX"/>
    <s v="CANNES LIONS 2024"/>
    <x v="281"/>
    <x v="337"/>
    <s v="HUTUKARA"/>
    <s v="SALGUEIRO &amp; URIHI YANOMAMI"/>
    <s v="THE YANOMAMI PEOPLE"/>
    <s v=""/>
    <x v="4"/>
    <m/>
    <m/>
    <m/>
    <m/>
    <m/>
    <m/>
    <m/>
    <m/>
    <m/>
    <m/>
    <m/>
    <m/>
    <m/>
    <m/>
    <m/>
    <n v="1"/>
    <n v="1"/>
    <n v="3"/>
  </r>
  <r>
    <s v="19. CANNES LIONS 2024 ENTERTAINMENT LIONS FOR MUSIC WINNERS.XLSX"/>
    <s v="CANNES LIONS 2024"/>
    <x v="219"/>
    <x v="250"/>
    <s v="ERRATA AT 88"/>
    <s v="DIAGEO"/>
    <s v="JOHNNIE WALKER"/>
    <s v=""/>
    <x v="4"/>
    <m/>
    <m/>
    <m/>
    <m/>
    <m/>
    <m/>
    <m/>
    <m/>
    <m/>
    <m/>
    <n v="1"/>
    <m/>
    <m/>
    <m/>
    <m/>
    <m/>
    <n v="1"/>
    <n v="30"/>
  </r>
  <r>
    <s v="19. CANNES LIONS 2024 ENTERTAINMENT LIONS FOR MUSIC WINNERS.XLSX"/>
    <s v="CANNES LIONS 2024"/>
    <x v="219"/>
    <x v="250"/>
    <s v="VW 70 YEARS CAMPAIGN"/>
    <s v="VOLKSWAGEN"/>
    <s v="VOLKSWAGEN"/>
    <s v=""/>
    <x v="4"/>
    <m/>
    <m/>
    <m/>
    <m/>
    <m/>
    <m/>
    <m/>
    <m/>
    <m/>
    <m/>
    <m/>
    <m/>
    <m/>
    <m/>
    <m/>
    <n v="1"/>
    <n v="1"/>
    <n v="3"/>
  </r>
  <r>
    <s v="19. CANNES LIONS 2024 ENTERTAINMENT LIONS FOR MUSIC WINNERS.XLSX"/>
    <s v="CANNES LIONS 2024"/>
    <x v="124"/>
    <x v="129"/>
    <s v="CANCER BEFORE CANCER"/>
    <s v="PERUVIAN CANCER FOUNDATION"/>
    <s v="PONLE CORAZON"/>
    <s v=""/>
    <x v="10"/>
    <m/>
    <m/>
    <m/>
    <m/>
    <m/>
    <m/>
    <m/>
    <m/>
    <m/>
    <m/>
    <m/>
    <m/>
    <m/>
    <m/>
    <n v="1"/>
    <m/>
    <n v="1"/>
    <n v="7"/>
  </r>
  <r>
    <s v="19. CANNES LIONS 2024 ENTERTAINMENT LIONS FOR MUSIC WINNERS.XLSX"/>
    <s v="CANNES LIONS 2024"/>
    <x v="262"/>
    <x v="303"/>
    <s v="SPREADBEATS"/>
    <s v="SPOTIFY"/>
    <s v="SPOTIFY ADVERTISING"/>
    <s v=""/>
    <x v="7"/>
    <m/>
    <m/>
    <m/>
    <m/>
    <m/>
    <m/>
    <m/>
    <m/>
    <m/>
    <m/>
    <m/>
    <m/>
    <m/>
    <m/>
    <n v="1"/>
    <m/>
    <n v="1"/>
    <n v="7"/>
  </r>
  <r>
    <s v="19. CANNES LIONS 2024 ENTERTAINMENT LIONS FOR MUSIC WINNERS.XLSX"/>
    <s v="CANNES LIONS 2024"/>
    <x v="282"/>
    <x v="338"/>
    <s v="BLACK-OWNED FRIDAY 2023"/>
    <s v="GOOGLE"/>
    <s v="GOOGLE"/>
    <s v=""/>
    <x v="7"/>
    <m/>
    <m/>
    <m/>
    <m/>
    <m/>
    <m/>
    <m/>
    <m/>
    <m/>
    <m/>
    <m/>
    <m/>
    <m/>
    <m/>
    <m/>
    <n v="1"/>
    <n v="1"/>
    <n v="3"/>
  </r>
  <r>
    <s v="19. CANNES LIONS 2024 ENTERTAINMENT LIONS FOR MUSIC WINNERS.XLSX"/>
    <s v="CANNES LIONS 2024"/>
    <x v="6"/>
    <x v="327"/>
    <s v="THE FORBIDDEN GIFT SHOP"/>
    <s v="MERCADO LIBRE"/>
    <s v="RETAIL"/>
    <s v=""/>
    <x v="4"/>
    <m/>
    <m/>
    <m/>
    <m/>
    <m/>
    <m/>
    <m/>
    <m/>
    <m/>
    <m/>
    <m/>
    <m/>
    <m/>
    <m/>
    <n v="1"/>
    <m/>
    <n v="1"/>
    <n v="7"/>
  </r>
  <r>
    <s v="19. CANNES LIONS 2024 ENTERTAINMENT LIONS FOR MUSIC WINNERS.XLSX"/>
    <s v="CANNES LIONS 2024"/>
    <x v="17"/>
    <x v="309"/>
    <s v="CAN'T B BROKEN"/>
    <s v="VERIZON"/>
    <s v="VERIZON NETWORK"/>
    <s v=""/>
    <x v="7"/>
    <m/>
    <m/>
    <m/>
    <m/>
    <m/>
    <m/>
    <m/>
    <m/>
    <m/>
    <m/>
    <m/>
    <m/>
    <m/>
    <n v="1"/>
    <m/>
    <m/>
    <n v="1"/>
    <n v="15"/>
  </r>
  <r>
    <s v="19. CANNES LIONS 2024 ENTERTAINMENT LIONS FOR MUSIC WINNERS.XLSX"/>
    <s v="CANNES LIONS 2024"/>
    <x v="283"/>
    <x v="339"/>
    <s v="OLIVEIRA DOS CEN ANOS"/>
    <s v="REAL CLUB CELTA"/>
    <s v="MUSIC"/>
    <s v=""/>
    <x v="1"/>
    <m/>
    <m/>
    <m/>
    <m/>
    <m/>
    <m/>
    <m/>
    <m/>
    <m/>
    <m/>
    <m/>
    <m/>
    <m/>
    <n v="1"/>
    <m/>
    <m/>
    <n v="1"/>
    <n v="15"/>
  </r>
  <r>
    <s v="19. CANNES LIONS 2024 ENTERTAINMENT LIONS FOR MUSIC WINNERS.XLSX"/>
    <s v="CANNES LIONS 2024"/>
    <x v="284"/>
    <x v="340"/>
    <s v="TANTO"/>
    <s v="CASSIE MARIN"/>
    <s v="MUSIC VIDEO"/>
    <s v=""/>
    <x v="7"/>
    <m/>
    <m/>
    <m/>
    <m/>
    <m/>
    <m/>
    <m/>
    <m/>
    <m/>
    <m/>
    <m/>
    <m/>
    <m/>
    <m/>
    <m/>
    <n v="1"/>
    <n v="1"/>
    <n v="3"/>
  </r>
  <r>
    <s v="2. CANNES LIONS 2024 AUDIO &amp;AMP_ RADIO WINNERS.XLSX"/>
    <s v="CANNES LIONS 2024"/>
    <x v="275"/>
    <x v="325"/>
    <s v="UNINTERRUPTAD "/>
    <s v="BUDWEISER"/>
    <s v="BEER"/>
    <s v=""/>
    <x v="4"/>
    <m/>
    <m/>
    <m/>
    <m/>
    <m/>
    <m/>
    <m/>
    <m/>
    <m/>
    <m/>
    <m/>
    <m/>
    <m/>
    <n v="1"/>
    <n v="1"/>
    <m/>
    <n v="2"/>
    <n v="22"/>
  </r>
  <r>
    <s v="2. CANNES LIONS 2024 AUDIO &amp;AMP_ RADIO WINNERS.XLSX"/>
    <s v="CANNES LIONS 2024"/>
    <x v="219"/>
    <x v="250"/>
    <s v="ROCK DNA"/>
    <s v="BILLBOARD"/>
    <s v="ROCK DNA APP"/>
    <s v=""/>
    <x v="4"/>
    <m/>
    <m/>
    <m/>
    <m/>
    <m/>
    <m/>
    <m/>
    <m/>
    <m/>
    <m/>
    <m/>
    <m/>
    <m/>
    <m/>
    <m/>
    <n v="1"/>
    <n v="1"/>
    <n v="3"/>
  </r>
  <r>
    <s v="2. CANNES LIONS 2024 AUDIO &amp;AMP_ RADIO WINNERS.XLSX"/>
    <s v="CANNES LIONS 2024"/>
    <x v="260"/>
    <x v="301"/>
    <s v="MAGNETIC STORIES"/>
    <s v="SIEMENS HEALTHINEERS"/>
    <s v="MAGNETIC RESONANCE IMAGING"/>
    <s v=""/>
    <x v="7"/>
    <m/>
    <m/>
    <m/>
    <m/>
    <m/>
    <m/>
    <m/>
    <m/>
    <m/>
    <m/>
    <m/>
    <m/>
    <m/>
    <m/>
    <m/>
    <n v="1"/>
    <n v="1"/>
    <n v="3"/>
  </r>
  <r>
    <s v="2. CANNES LIONS 2024 AUDIO &amp;AMP_ RADIO WINNERS.XLSX"/>
    <s v="CANNES LIONS 2024"/>
    <x v="1"/>
    <x v="314"/>
    <s v="TAIL ORCHESTRA"/>
    <s v="PEDIGREE"/>
    <s v="PEDIGREE DOGFOOD"/>
    <s v=""/>
    <x v="7"/>
    <m/>
    <m/>
    <m/>
    <m/>
    <m/>
    <m/>
    <m/>
    <m/>
    <m/>
    <m/>
    <m/>
    <m/>
    <m/>
    <m/>
    <m/>
    <n v="1"/>
    <n v="1"/>
    <n v="3"/>
  </r>
  <r>
    <s v="2. CANNES LIONS 2024 AUDIO &amp;AMP_ RADIO WINNERS.XLSX"/>
    <s v="CANNES LIONS 2024"/>
    <x v="263"/>
    <x v="305"/>
    <s v="BREATHE THROUGH IT"/>
    <s v="HALLS"/>
    <s v="CANDY"/>
    <s v=""/>
    <x v="1"/>
    <m/>
    <m/>
    <m/>
    <m/>
    <m/>
    <m/>
    <m/>
    <m/>
    <m/>
    <m/>
    <m/>
    <m/>
    <m/>
    <n v="1"/>
    <m/>
    <n v="1"/>
    <n v="2"/>
    <n v="18"/>
  </r>
  <r>
    <s v="2. CANNES LIONS 2024 AUDIO &amp;AMP_ RADIO WINNERS.XLSX"/>
    <s v="CANNES LIONS 2024"/>
    <x v="285"/>
    <x v="341"/>
    <s v="THE SOUND STUDIO"/>
    <s v="THE GENERAL INSURANCE"/>
    <s v="THE GENERAL INSURANCE"/>
    <s v=""/>
    <x v="7"/>
    <m/>
    <m/>
    <m/>
    <m/>
    <m/>
    <m/>
    <m/>
    <m/>
    <m/>
    <m/>
    <m/>
    <m/>
    <m/>
    <m/>
    <n v="1"/>
    <n v="1"/>
    <n v="2"/>
    <n v="10"/>
  </r>
  <r>
    <s v="2. CANNES LIONS 2024 AUDIO &amp;AMP_ RADIO WINNERS.XLSX"/>
    <s v="CANNES LIONS 2024"/>
    <x v="6"/>
    <x v="306"/>
    <s v="THE UNIVERSAL LANGUAGE OF COCA-COLA"/>
    <s v="COCA-COLA"/>
    <s v="COCA-COLA"/>
    <s v=""/>
    <x v="2"/>
    <m/>
    <m/>
    <m/>
    <m/>
    <m/>
    <m/>
    <m/>
    <m/>
    <m/>
    <m/>
    <m/>
    <m/>
    <m/>
    <m/>
    <m/>
    <n v="1"/>
    <n v="1"/>
    <n v="3"/>
  </r>
  <r>
    <s v="20. CANNES LIONS 2024 ENTERTAINMENT LIONS FOR SPORT WINNERS (1).XLSX"/>
    <s v="CANNES LIONS 2024"/>
    <x v="279"/>
    <x v="335"/>
    <s v="THE TABLE READ"/>
    <s v="NFL"/>
    <s v="NFL"/>
    <s v=""/>
    <x v="7"/>
    <m/>
    <m/>
    <m/>
    <m/>
    <m/>
    <m/>
    <m/>
    <m/>
    <m/>
    <m/>
    <m/>
    <m/>
    <m/>
    <m/>
    <m/>
    <n v="1"/>
    <n v="1"/>
    <n v="3"/>
  </r>
  <r>
    <s v="20. CANNES LIONS 2024 ENTERTAINMENT LIONS FOR SPORT WINNERS (1).XLSX"/>
    <s v="CANNES LIONS 2024"/>
    <x v="286"/>
    <x v="342"/>
    <s v="WE ARE AYENDA"/>
    <s v="WHATSAPP"/>
    <s v="WHATSAPP"/>
    <s v=""/>
    <x v="7"/>
    <m/>
    <m/>
    <m/>
    <m/>
    <m/>
    <m/>
    <m/>
    <m/>
    <m/>
    <m/>
    <m/>
    <m/>
    <m/>
    <n v="1"/>
    <m/>
    <n v="1"/>
    <n v="2"/>
    <n v="18"/>
  </r>
  <r>
    <s v="20. CANNES LIONS 2024 ENTERTAINMENT LIONS FOR SPORT WINNERS (1).XLSX"/>
    <s v="CANNES LIONS 2024"/>
    <x v="3"/>
    <x v="343"/>
    <s v="ALWAYS OPEN"/>
    <s v="7-ELEVEN"/>
    <s v="7-ELEVEN"/>
    <s v=""/>
    <x v="7"/>
    <m/>
    <m/>
    <m/>
    <m/>
    <m/>
    <m/>
    <m/>
    <m/>
    <m/>
    <m/>
    <m/>
    <m/>
    <m/>
    <m/>
    <n v="1"/>
    <m/>
    <n v="1"/>
    <n v="7"/>
  </r>
  <r>
    <s v="20. CANNES LIONS 2024 ENTERTAINMENT LIONS FOR SPORT WINNERS (1).XLSX"/>
    <s v="CANNES LIONS 2024"/>
    <x v="261"/>
    <x v="302"/>
    <s v="AUDIENCE DELIVERY"/>
    <s v="IFOOD"/>
    <s v="IFOOD"/>
    <s v=""/>
    <x v="4"/>
    <m/>
    <m/>
    <m/>
    <m/>
    <m/>
    <m/>
    <m/>
    <m/>
    <m/>
    <m/>
    <m/>
    <m/>
    <m/>
    <m/>
    <n v="1"/>
    <m/>
    <n v="1"/>
    <n v="7"/>
  </r>
  <r>
    <s v="20. CANNES LIONS 2024 ENTERTAINMENT LIONS FOR SPORT WINNERS (1).XLSX"/>
    <s v="CANNES LIONS 2024"/>
    <x v="262"/>
    <x v="303"/>
    <s v="LAP OF LEGENDS"/>
    <s v="AB INBEV - MICHELOB ULTRA"/>
    <s v="MICHELOB ULTRA"/>
    <s v=""/>
    <x v="7"/>
    <m/>
    <m/>
    <m/>
    <m/>
    <m/>
    <m/>
    <m/>
    <m/>
    <m/>
    <m/>
    <m/>
    <m/>
    <m/>
    <n v="1"/>
    <n v="1"/>
    <m/>
    <n v="2"/>
    <n v="22"/>
  </r>
  <r>
    <s v="20. CANNES LIONS 2024 ENTERTAINMENT LIONS FOR SPORT WINNERS (1).XLSX"/>
    <s v="CANNES LIONS 2024"/>
    <x v="234"/>
    <x v="269"/>
    <s v="IMAGINARY SQUADS"/>
    <s v="ITAÚ UNIBANCO"/>
    <s v="INSTITUCIONAL"/>
    <s v=""/>
    <x v="4"/>
    <m/>
    <m/>
    <m/>
    <m/>
    <m/>
    <m/>
    <m/>
    <m/>
    <m/>
    <m/>
    <m/>
    <m/>
    <m/>
    <m/>
    <m/>
    <n v="1"/>
    <n v="1"/>
    <n v="3"/>
  </r>
  <r>
    <s v="20. CANNES LIONS 2024 ENTERTAINMENT LIONS FOR SPORT WINNERS (1).XLSX"/>
    <s v="CANNES LIONS 2024"/>
    <x v="194"/>
    <x v="344"/>
    <s v="THE SWEAT SIDE OF SPONSORSHIP"/>
    <s v="GATORADE"/>
    <s v="GATORADE"/>
    <s v=""/>
    <x v="4"/>
    <m/>
    <m/>
    <m/>
    <m/>
    <m/>
    <m/>
    <m/>
    <m/>
    <m/>
    <m/>
    <m/>
    <m/>
    <m/>
    <m/>
    <m/>
    <n v="1"/>
    <n v="1"/>
    <n v="3"/>
  </r>
  <r>
    <s v="20. CANNES LIONS 2024 ENTERTAINMENT LIONS FOR SPORT WINNERS (1).XLSX"/>
    <s v="CANNES LIONS 2024"/>
    <x v="287"/>
    <x v="345"/>
    <s v="LA ARGENTINA HOTEL"/>
    <s v="TYC SPORTS"/>
    <s v="TYC SPORTS"/>
    <s v=""/>
    <x v="2"/>
    <m/>
    <m/>
    <m/>
    <m/>
    <m/>
    <m/>
    <m/>
    <m/>
    <m/>
    <m/>
    <m/>
    <m/>
    <m/>
    <m/>
    <m/>
    <n v="1"/>
    <n v="1"/>
    <n v="3"/>
  </r>
  <r>
    <s v="20. CANNES LIONS 2024 ENTERTAINMENT LIONS FOR SPORT WINNERS (1).XLSX"/>
    <s v="CANNES LIONS 2024"/>
    <x v="283"/>
    <x v="339"/>
    <s v="OLIVEIRA DOS CEN ANOS"/>
    <s v="REAL CLUB CELTA"/>
    <s v="MUSIC"/>
    <s v=""/>
    <x v="1"/>
    <m/>
    <m/>
    <m/>
    <m/>
    <m/>
    <m/>
    <m/>
    <m/>
    <m/>
    <m/>
    <m/>
    <m/>
    <m/>
    <n v="1"/>
    <m/>
    <m/>
    <n v="1"/>
    <n v="15"/>
  </r>
  <r>
    <s v="20. CANNES LIONS 2024 ENTERTAINMENT LIONS FOR SPORT WINNERS (1).XLSX"/>
    <s v="CANNES LIONS 2024"/>
    <x v="288"/>
    <x v="346"/>
    <s v="LAY'S CHIP CAM"/>
    <s v="PEPSICO PURCHASE"/>
    <s v="LAY'S"/>
    <s v=""/>
    <x v="2"/>
    <m/>
    <m/>
    <m/>
    <m/>
    <m/>
    <m/>
    <m/>
    <m/>
    <m/>
    <m/>
    <m/>
    <m/>
    <m/>
    <m/>
    <m/>
    <n v="1"/>
    <n v="1"/>
    <n v="3"/>
  </r>
  <r>
    <s v="20. CANNES LIONS 2024 ENTERTAINMENT LIONS FOR SPORT WINNERS (1).XLSX"/>
    <s v="CANNES LIONS 2024"/>
    <x v="289"/>
    <x v="347"/>
    <s v="AT&amp;T 5G HELMET"/>
    <s v="AT&amp;T"/>
    <s v="FOOTBALL HELMET"/>
    <s v=""/>
    <x v="7"/>
    <m/>
    <m/>
    <m/>
    <m/>
    <m/>
    <m/>
    <m/>
    <m/>
    <m/>
    <m/>
    <m/>
    <m/>
    <m/>
    <m/>
    <n v="1"/>
    <m/>
    <n v="1"/>
    <n v="7"/>
  </r>
  <r>
    <s v="20. CANNES LIONS 2024 ENTERTAINMENT LIONS FOR SPORT WINNERS (1).XLSX"/>
    <s v="CANNES LIONS 2024"/>
    <x v="266"/>
    <x v="312"/>
    <s v="WHAT THE FOOTBALL"/>
    <s v="NIKE"/>
    <s v="NIKE"/>
    <s v=""/>
    <x v="7"/>
    <m/>
    <m/>
    <m/>
    <m/>
    <m/>
    <m/>
    <m/>
    <m/>
    <m/>
    <m/>
    <m/>
    <m/>
    <m/>
    <m/>
    <n v="1"/>
    <m/>
    <n v="1"/>
    <n v="7"/>
  </r>
  <r>
    <s v="21. CANNES LIONS 2024 ENTERTAINMENT LIONS FOR SPORT WINNERS.XLSX"/>
    <s v="CANNES LIONS 2024"/>
    <x v="279"/>
    <x v="335"/>
    <s v="THE TABLE READ"/>
    <s v="NFL"/>
    <s v="NFL"/>
    <s v=""/>
    <x v="7"/>
    <m/>
    <m/>
    <m/>
    <m/>
    <m/>
    <m/>
    <m/>
    <m/>
    <m/>
    <m/>
    <m/>
    <m/>
    <m/>
    <m/>
    <m/>
    <n v="1"/>
    <n v="1"/>
    <n v="3"/>
  </r>
  <r>
    <s v="21. CANNES LIONS 2024 ENTERTAINMENT LIONS FOR SPORT WINNERS.XLSX"/>
    <s v="CANNES LIONS 2024"/>
    <x v="286"/>
    <x v="342"/>
    <s v="WE ARE AYENDA"/>
    <s v="WHATSAPP"/>
    <s v="WHATSAPP"/>
    <s v=""/>
    <x v="7"/>
    <m/>
    <m/>
    <m/>
    <m/>
    <m/>
    <m/>
    <m/>
    <m/>
    <m/>
    <m/>
    <m/>
    <m/>
    <m/>
    <n v="1"/>
    <m/>
    <n v="1"/>
    <n v="2"/>
    <n v="18"/>
  </r>
  <r>
    <s v="21. CANNES LIONS 2024 ENTERTAINMENT LIONS FOR SPORT WINNERS.XLSX"/>
    <s v="CANNES LIONS 2024"/>
    <x v="3"/>
    <x v="343"/>
    <s v="ALWAYS OPEN"/>
    <s v="7-ELEVEN"/>
    <s v="7-ELEVEN"/>
    <s v=""/>
    <x v="7"/>
    <m/>
    <m/>
    <m/>
    <m/>
    <m/>
    <m/>
    <m/>
    <m/>
    <m/>
    <m/>
    <m/>
    <m/>
    <m/>
    <m/>
    <n v="1"/>
    <m/>
    <n v="1"/>
    <n v="7"/>
  </r>
  <r>
    <s v="21. CANNES LIONS 2024 ENTERTAINMENT LIONS FOR SPORT WINNERS.XLSX"/>
    <s v="CANNES LIONS 2024"/>
    <x v="261"/>
    <x v="302"/>
    <s v="AUDIENCE DELIVERY"/>
    <s v="IFOOD"/>
    <s v="IFOOD"/>
    <s v=""/>
    <x v="4"/>
    <m/>
    <m/>
    <m/>
    <m/>
    <m/>
    <m/>
    <m/>
    <m/>
    <m/>
    <m/>
    <m/>
    <m/>
    <m/>
    <m/>
    <n v="1"/>
    <m/>
    <n v="1"/>
    <n v="7"/>
  </r>
  <r>
    <s v="21. CANNES LIONS 2024 ENTERTAINMENT LIONS FOR SPORT WINNERS.XLSX"/>
    <s v="CANNES LIONS 2024"/>
    <x v="262"/>
    <x v="303"/>
    <s v="LAP OF LEGENDS"/>
    <s v="AB INBEV - MICHELOB ULTRA"/>
    <s v="MICHELOB ULTRA"/>
    <s v=""/>
    <x v="7"/>
    <m/>
    <m/>
    <m/>
    <m/>
    <m/>
    <m/>
    <m/>
    <m/>
    <m/>
    <m/>
    <m/>
    <m/>
    <m/>
    <n v="1"/>
    <n v="1"/>
    <m/>
    <n v="2"/>
    <n v="22"/>
  </r>
  <r>
    <s v="21. CANNES LIONS 2024 ENTERTAINMENT LIONS FOR SPORT WINNERS.XLSX"/>
    <s v="CANNES LIONS 2024"/>
    <x v="234"/>
    <x v="269"/>
    <s v="IMAGINARY SQUADS"/>
    <s v="ITAÚ UNIBANCO"/>
    <s v="INSTITUCIONAL"/>
    <s v=""/>
    <x v="4"/>
    <m/>
    <m/>
    <m/>
    <m/>
    <m/>
    <m/>
    <m/>
    <m/>
    <m/>
    <m/>
    <m/>
    <m/>
    <m/>
    <m/>
    <m/>
    <n v="1"/>
    <n v="1"/>
    <n v="3"/>
  </r>
  <r>
    <s v="21. CANNES LIONS 2024 ENTERTAINMENT LIONS FOR SPORT WINNERS.XLSX"/>
    <s v="CANNES LIONS 2024"/>
    <x v="194"/>
    <x v="344"/>
    <s v="THE SWEAT SIDE OF SPONSORSHIP"/>
    <s v="GATORADE"/>
    <s v="GATORADE"/>
    <s v=""/>
    <x v="4"/>
    <m/>
    <m/>
    <m/>
    <m/>
    <m/>
    <m/>
    <m/>
    <m/>
    <m/>
    <m/>
    <m/>
    <m/>
    <m/>
    <m/>
    <m/>
    <n v="1"/>
    <n v="1"/>
    <n v="3"/>
  </r>
  <r>
    <s v="21. CANNES LIONS 2024 ENTERTAINMENT LIONS FOR SPORT WINNERS.XLSX"/>
    <s v="CANNES LIONS 2024"/>
    <x v="287"/>
    <x v="345"/>
    <s v="LA ARGENTINA HOTEL"/>
    <s v="TYC SPORTS"/>
    <s v="TYC SPORTS"/>
    <s v=""/>
    <x v="2"/>
    <m/>
    <m/>
    <m/>
    <m/>
    <m/>
    <m/>
    <m/>
    <m/>
    <m/>
    <m/>
    <m/>
    <m/>
    <m/>
    <m/>
    <m/>
    <n v="1"/>
    <n v="1"/>
    <n v="3"/>
  </r>
  <r>
    <s v="21. CANNES LIONS 2024 ENTERTAINMENT LIONS FOR SPORT WINNERS.XLSX"/>
    <s v="CANNES LIONS 2024"/>
    <x v="283"/>
    <x v="339"/>
    <s v="OLIVEIRA DOS CEN ANOS"/>
    <s v="REAL CLUB CELTA"/>
    <s v="MUSIC"/>
    <s v=""/>
    <x v="1"/>
    <m/>
    <m/>
    <m/>
    <m/>
    <m/>
    <m/>
    <m/>
    <m/>
    <m/>
    <m/>
    <m/>
    <m/>
    <m/>
    <n v="1"/>
    <m/>
    <m/>
    <n v="1"/>
    <n v="15"/>
  </r>
  <r>
    <s v="21. CANNES LIONS 2024 ENTERTAINMENT LIONS FOR SPORT WINNERS.XLSX"/>
    <s v="CANNES LIONS 2024"/>
    <x v="288"/>
    <x v="346"/>
    <s v="LAY'S CHIP CAM"/>
    <s v="PEPSICO PURCHASE"/>
    <s v="LAY'S"/>
    <s v=""/>
    <x v="2"/>
    <m/>
    <m/>
    <m/>
    <m/>
    <m/>
    <m/>
    <m/>
    <m/>
    <m/>
    <m/>
    <m/>
    <m/>
    <m/>
    <m/>
    <m/>
    <n v="1"/>
    <n v="1"/>
    <n v="3"/>
  </r>
  <r>
    <s v="21. CANNES LIONS 2024 ENTERTAINMENT LIONS FOR SPORT WINNERS.XLSX"/>
    <s v="CANNES LIONS 2024"/>
    <x v="289"/>
    <x v="347"/>
    <s v="AT&amp;T 5G HELMET"/>
    <s v="AT&amp;T"/>
    <s v="FOOTBALL HELMET"/>
    <s v=""/>
    <x v="7"/>
    <m/>
    <m/>
    <m/>
    <m/>
    <m/>
    <m/>
    <m/>
    <m/>
    <m/>
    <m/>
    <m/>
    <m/>
    <m/>
    <m/>
    <n v="1"/>
    <m/>
    <n v="1"/>
    <n v="7"/>
  </r>
  <r>
    <s v="21. CANNES LIONS 2024 ENTERTAINMENT LIONS FOR SPORT WINNERS.XLSX"/>
    <s v="CANNES LIONS 2024"/>
    <x v="266"/>
    <x v="312"/>
    <s v="WHAT THE FOOTBALL"/>
    <s v="NIKE"/>
    <s v="NIKE"/>
    <s v=""/>
    <x v="7"/>
    <m/>
    <m/>
    <m/>
    <m/>
    <m/>
    <m/>
    <m/>
    <m/>
    <m/>
    <m/>
    <m/>
    <m/>
    <m/>
    <m/>
    <n v="1"/>
    <m/>
    <n v="1"/>
    <n v="7"/>
  </r>
  <r>
    <s v="22. CANNES LIONS 2024 ENTERTAINMENT WINNERS.XLSX"/>
    <s v="CANNES LIONS 2024"/>
    <x v="281"/>
    <x v="337"/>
    <s v="HUTUKARA"/>
    <s v="SALGUEIRO &amp; URIHI YANOMAMI"/>
    <s v="THE YANOMAMI PEOPLE"/>
    <s v=""/>
    <x v="4"/>
    <m/>
    <m/>
    <m/>
    <m/>
    <m/>
    <m/>
    <m/>
    <m/>
    <m/>
    <m/>
    <m/>
    <m/>
    <m/>
    <m/>
    <m/>
    <n v="1"/>
    <n v="1"/>
    <n v="3"/>
  </r>
  <r>
    <s v="22. CANNES LIONS 2024 ENTERTAINMENT WINNERS.XLSX"/>
    <s v="CANNES LIONS 2024"/>
    <x v="260"/>
    <x v="301"/>
    <s v="THE FLYING TRAIN, A MAGNETIC STORY"/>
    <s v="SIEMENS HEALTHINEERS"/>
    <s v="MAGNETIC RESONANCE IMAGING"/>
    <s v=""/>
    <x v="7"/>
    <m/>
    <m/>
    <m/>
    <m/>
    <m/>
    <m/>
    <m/>
    <m/>
    <m/>
    <m/>
    <m/>
    <m/>
    <m/>
    <m/>
    <m/>
    <n v="1"/>
    <n v="1"/>
    <n v="3"/>
  </r>
  <r>
    <s v="22. CANNES LIONS 2024 ENTERTAINMENT WINNERS.XLSX"/>
    <s v="CANNES LIONS 2024"/>
    <x v="1"/>
    <x v="314"/>
    <s v="TAIL ORCHESTRA"/>
    <s v="PEDIGREE"/>
    <s v="PEDIGREE DOGFOOD"/>
    <s v=""/>
    <x v="7"/>
    <m/>
    <m/>
    <m/>
    <m/>
    <m/>
    <m/>
    <m/>
    <m/>
    <m/>
    <m/>
    <m/>
    <m/>
    <m/>
    <m/>
    <m/>
    <n v="1"/>
    <n v="1"/>
    <n v="3"/>
  </r>
  <r>
    <s v="22. CANNES LIONS 2024 ENTERTAINMENT WINNERS.XLSX"/>
    <s v="CANNES LIONS 2024"/>
    <x v="286"/>
    <x v="342"/>
    <s v="WE ARE AYENDA"/>
    <s v="WHATSAPP"/>
    <s v="WHATSAPP"/>
    <s v=""/>
    <x v="7"/>
    <m/>
    <m/>
    <m/>
    <m/>
    <m/>
    <m/>
    <m/>
    <m/>
    <m/>
    <m/>
    <n v="1"/>
    <m/>
    <m/>
    <n v="1"/>
    <m/>
    <m/>
    <n v="2"/>
    <n v="45"/>
  </r>
  <r>
    <s v="22. CANNES LIONS 2024 ENTERTAINMENT WINNERS.XLSX"/>
    <s v="CANNES LIONS 2024"/>
    <x v="263"/>
    <x v="305"/>
    <s v="ALCARAZ SIGNS"/>
    <s v="NETFLIX"/>
    <s v="TV PROGRAM"/>
    <s v=""/>
    <x v="1"/>
    <m/>
    <m/>
    <m/>
    <m/>
    <m/>
    <m/>
    <m/>
    <m/>
    <m/>
    <m/>
    <m/>
    <m/>
    <m/>
    <m/>
    <m/>
    <n v="1"/>
    <n v="1"/>
    <n v="3"/>
  </r>
  <r>
    <s v="22. CANNES LIONS 2024 ENTERTAINMENT WINNERS.XLSX"/>
    <s v="CANNES LIONS 2024"/>
    <x v="262"/>
    <x v="303"/>
    <s v="DREAMCASTER"/>
    <s v="AB INBEV - MICHELOB ULTRA"/>
    <s v="MICHELOB ULTRA"/>
    <s v=""/>
    <x v="7"/>
    <m/>
    <m/>
    <m/>
    <m/>
    <m/>
    <m/>
    <m/>
    <m/>
    <m/>
    <m/>
    <m/>
    <m/>
    <m/>
    <m/>
    <m/>
    <n v="1"/>
    <n v="1"/>
    <n v="3"/>
  </r>
  <r>
    <s v="22. CANNES LIONS 2024 ENTERTAINMENT WINNERS.XLSX"/>
    <s v="CANNES LIONS 2024"/>
    <x v="290"/>
    <x v="348"/>
    <s v="THE STORIES THAT KILLED US"/>
    <s v="PROPUESTA CÍVICA"/>
    <s v="PROPUESTA CÍVICA"/>
    <s v=""/>
    <x v="0"/>
    <m/>
    <m/>
    <m/>
    <m/>
    <m/>
    <m/>
    <m/>
    <m/>
    <m/>
    <m/>
    <m/>
    <m/>
    <m/>
    <m/>
    <m/>
    <n v="1"/>
    <n v="1"/>
    <n v="3"/>
  </r>
  <r>
    <s v="22. CANNES LIONS 2024 ENTERTAINMENT WINNERS.XLSX"/>
    <s v="CANNES LIONS 2024"/>
    <x v="13"/>
    <x v="308"/>
    <s v="TRANSLATORS"/>
    <s v="U.S. BANK"/>
    <s v="U.S. BANK - BANKING / FINANCIAL SERVICES"/>
    <s v=""/>
    <x v="7"/>
    <m/>
    <m/>
    <m/>
    <m/>
    <m/>
    <m/>
    <m/>
    <m/>
    <m/>
    <m/>
    <m/>
    <m/>
    <m/>
    <m/>
    <n v="1"/>
    <m/>
    <n v="1"/>
    <n v="7"/>
  </r>
  <r>
    <s v="22. CANNES LIONS 2024 ENTERTAINMENT WINNERS.XLSX"/>
    <s v="CANNES LIONS 2024"/>
    <x v="17"/>
    <x v="309"/>
    <s v="MICHAEL CERAVE"/>
    <s v="CERAVE"/>
    <s v="CERAVE MOISTURIZING CREAM"/>
    <s v=""/>
    <x v="7"/>
    <m/>
    <m/>
    <m/>
    <m/>
    <m/>
    <m/>
    <m/>
    <m/>
    <m/>
    <m/>
    <m/>
    <m/>
    <m/>
    <m/>
    <m/>
    <n v="1"/>
    <n v="1"/>
    <n v="3"/>
  </r>
  <r>
    <s v="22. CANNES LIONS 2024 ENTERTAINMENT WINNERS.XLSX"/>
    <s v="CANNES LIONS 2024"/>
    <x v="288"/>
    <x v="346"/>
    <s v="LAY'S CHIP CAM"/>
    <s v="PEPSICO PURCHASE"/>
    <s v="LAY'S"/>
    <s v=""/>
    <x v="2"/>
    <m/>
    <m/>
    <m/>
    <m/>
    <m/>
    <m/>
    <m/>
    <m/>
    <m/>
    <m/>
    <m/>
    <m/>
    <m/>
    <m/>
    <n v="2"/>
    <m/>
    <n v="2"/>
    <n v="14"/>
  </r>
  <r>
    <s v="22. CANNES LIONS 2024 ENTERTAINMENT WINNERS.XLSX"/>
    <s v="CANNES LIONS 2024"/>
    <x v="291"/>
    <x v="349"/>
    <s v="THE PRINCESS AND THE CROWN"/>
    <s v="SUNSILK"/>
    <s v="SEDA"/>
    <s v=""/>
    <x v="4"/>
    <m/>
    <m/>
    <m/>
    <m/>
    <m/>
    <m/>
    <m/>
    <m/>
    <m/>
    <m/>
    <m/>
    <m/>
    <m/>
    <m/>
    <m/>
    <n v="1"/>
    <n v="1"/>
    <n v="3"/>
  </r>
  <r>
    <s v="22. CANNES LIONS 2024 ENTERTAINMENT WINNERS.XLSX"/>
    <s v="CANNES LIONS 2024"/>
    <x v="14"/>
    <x v="323"/>
    <s v="ANOTHER BIRTHDAY"/>
    <s v="APPLE"/>
    <s v="APPLE WATCH AND IPHONE"/>
    <s v=""/>
    <x v="7"/>
    <m/>
    <m/>
    <m/>
    <m/>
    <m/>
    <m/>
    <m/>
    <m/>
    <m/>
    <m/>
    <m/>
    <m/>
    <m/>
    <m/>
    <m/>
    <n v="1"/>
    <n v="1"/>
    <n v="3"/>
  </r>
  <r>
    <s v="22. CANNES LIONS 2024 ENTERTAINMENT WINNERS.XLSX"/>
    <s v="CANNES LIONS 2024"/>
    <x v="14"/>
    <x v="323"/>
    <s v="FUZZY FEELINGS"/>
    <s v="APPLE"/>
    <s v="IPAD AND IPHONE"/>
    <s v=""/>
    <x v="7"/>
    <m/>
    <m/>
    <m/>
    <m/>
    <m/>
    <m/>
    <m/>
    <m/>
    <m/>
    <m/>
    <m/>
    <m/>
    <m/>
    <m/>
    <m/>
    <n v="1"/>
    <n v="1"/>
    <n v="3"/>
  </r>
  <r>
    <s v="22. CANNES LIONS 2024 ENTERTAINMENT WINNERS.XLSX"/>
    <s v="CANNES LIONS 2024"/>
    <x v="22"/>
    <x v="22"/>
    <s v="THIS IS NOT A GAME"/>
    <s v="MOVISTAR "/>
    <s v="MOVISTAR "/>
    <s v=""/>
    <x v="0"/>
    <m/>
    <m/>
    <m/>
    <m/>
    <m/>
    <m/>
    <m/>
    <m/>
    <m/>
    <m/>
    <m/>
    <m/>
    <m/>
    <m/>
    <n v="1"/>
    <m/>
    <n v="1"/>
    <n v="7"/>
  </r>
  <r>
    <s v="24. CANNES LIONS 2024 FILM CRAFT WINNERS.XLSX"/>
    <s v="CANNES LIONS 2024"/>
    <x v="274"/>
    <x v="324"/>
    <s v="ALBUM COVER (LONGFORM)"/>
    <s v="APPLE"/>
    <s v="IPHONE"/>
    <s v=""/>
    <x v="7"/>
    <m/>
    <m/>
    <m/>
    <m/>
    <m/>
    <m/>
    <m/>
    <m/>
    <m/>
    <m/>
    <m/>
    <m/>
    <m/>
    <m/>
    <n v="2"/>
    <m/>
    <n v="2"/>
    <n v="14"/>
  </r>
  <r>
    <s v="24. CANNES LIONS 2024 FILM CRAFT WINNERS.XLSX"/>
    <s v="CANNES LIONS 2024"/>
    <x v="274"/>
    <x v="324"/>
    <s v="DON'T LET ME GO"/>
    <s v="APPLE"/>
    <s v="IPHONE"/>
    <s v=""/>
    <x v="7"/>
    <m/>
    <m/>
    <m/>
    <m/>
    <m/>
    <m/>
    <m/>
    <m/>
    <m/>
    <m/>
    <m/>
    <m/>
    <m/>
    <m/>
    <m/>
    <n v="1"/>
    <n v="1"/>
    <n v="3"/>
  </r>
  <r>
    <s v="24. CANNES LIONS 2024 FILM CRAFT WINNERS.XLSX"/>
    <s v="CANNES LIONS 2024"/>
    <x v="274"/>
    <x v="324"/>
    <s v="RELAX: TRACTOR"/>
    <s v="APPLE"/>
    <s v="IPHONE"/>
    <s v=""/>
    <x v="7"/>
    <m/>
    <m/>
    <m/>
    <m/>
    <m/>
    <m/>
    <m/>
    <m/>
    <m/>
    <m/>
    <m/>
    <m/>
    <m/>
    <m/>
    <n v="1"/>
    <m/>
    <n v="1"/>
    <n v="7"/>
  </r>
  <r>
    <s v="24. CANNES LIONS 2024 FILM CRAFT WINNERS.XLSX"/>
    <s v="CANNES LIONS 2024"/>
    <x v="263"/>
    <x v="350"/>
    <s v="SUCCESSION"/>
    <s v="HSBC"/>
    <s v="HSBC"/>
    <s v=""/>
    <x v="2"/>
    <m/>
    <m/>
    <m/>
    <m/>
    <m/>
    <m/>
    <m/>
    <m/>
    <m/>
    <m/>
    <m/>
    <m/>
    <m/>
    <m/>
    <m/>
    <n v="1"/>
    <n v="1"/>
    <n v="3"/>
  </r>
  <r>
    <s v="24. CANNES LIONS 2024 FILM CRAFT WINNERS.XLSX"/>
    <s v="CANNES LIONS 2024"/>
    <x v="292"/>
    <x v="351"/>
    <s v="RUMBLE"/>
    <s v="GENERAL ENTERTAINMENT AUTHORITY"/>
    <s v="RIYADH SEASON"/>
    <s v=""/>
    <x v="7"/>
    <m/>
    <m/>
    <m/>
    <m/>
    <m/>
    <m/>
    <m/>
    <m/>
    <m/>
    <m/>
    <m/>
    <m/>
    <m/>
    <m/>
    <m/>
    <n v="2"/>
    <n v="2"/>
    <n v="6"/>
  </r>
  <r>
    <s v="24. CANNES LIONS 2024 FILM CRAFT WINNERS.XLSX"/>
    <s v="CANNES LIONS 2024"/>
    <x v="23"/>
    <x v="23"/>
    <s v="BARÇA, PATTA &amp; NIKE BRING TOGETHER THAT BLAUGRANA FEELING"/>
    <s v="NIKE; PATTA"/>
    <s v="CULERS DEL MÓN"/>
    <s v=""/>
    <x v="7"/>
    <m/>
    <m/>
    <m/>
    <m/>
    <m/>
    <m/>
    <m/>
    <m/>
    <m/>
    <m/>
    <m/>
    <m/>
    <m/>
    <m/>
    <m/>
    <n v="1"/>
    <n v="1"/>
    <n v="3"/>
  </r>
  <r>
    <s v="24. CANNES LIONS 2024 FILM CRAFT WINNERS.XLSX"/>
    <s v="CANNES LIONS 2024"/>
    <x v="163"/>
    <x v="171"/>
    <s v="FIND YOUR SUMMER"/>
    <s v="MAGNUM"/>
    <s v="MAGNUM ICE CREAM"/>
    <s v=""/>
    <x v="1"/>
    <m/>
    <m/>
    <m/>
    <m/>
    <m/>
    <m/>
    <m/>
    <m/>
    <m/>
    <m/>
    <m/>
    <m/>
    <m/>
    <m/>
    <n v="1"/>
    <m/>
    <n v="1"/>
    <n v="7"/>
  </r>
  <r>
    <s v="24. CANNES LIONS 2024 FILM CRAFT WINNERS.XLSX"/>
    <s v="CANNES LIONS 2024"/>
    <x v="163"/>
    <x v="171"/>
    <s v="ROBBERY"/>
    <s v="AXE/LYNX"/>
    <s v="LYNX DEODORANT"/>
    <s v=""/>
    <x v="1"/>
    <m/>
    <m/>
    <m/>
    <m/>
    <m/>
    <m/>
    <m/>
    <m/>
    <m/>
    <m/>
    <m/>
    <m/>
    <m/>
    <m/>
    <m/>
    <n v="1"/>
    <n v="1"/>
    <n v="3"/>
  </r>
  <r>
    <s v="24. CANNES LIONS 2024 FILM CRAFT WINNERS.XLSX"/>
    <s v="CANNES LIONS 2024"/>
    <x v="293"/>
    <x v="352"/>
    <s v="MUSEUM-WORTHY"/>
    <s v="AICP"/>
    <s v="AICP AWARDS"/>
    <s v=""/>
    <x v="7"/>
    <m/>
    <m/>
    <m/>
    <m/>
    <m/>
    <m/>
    <m/>
    <m/>
    <m/>
    <m/>
    <m/>
    <m/>
    <m/>
    <m/>
    <n v="1"/>
    <m/>
    <n v="1"/>
    <n v="7"/>
  </r>
  <r>
    <s v="24. CANNES LIONS 2024 FILM CRAFT WINNERS.XLSX"/>
    <s v="CANNES LIONS 2024"/>
    <x v="283"/>
    <x v="339"/>
    <s v="OLIVEIRA DOS CEN ANOS"/>
    <s v="REAL CLUB CELTA"/>
    <s v="MUSIC"/>
    <s v=""/>
    <x v="1"/>
    <m/>
    <m/>
    <m/>
    <m/>
    <m/>
    <m/>
    <m/>
    <m/>
    <m/>
    <m/>
    <m/>
    <m/>
    <m/>
    <n v="1"/>
    <m/>
    <m/>
    <n v="1"/>
    <n v="15"/>
  </r>
  <r>
    <s v="24. CANNES LIONS 2024 FILM CRAFT WINNERS.XLSX"/>
    <s v="CANNES LIONS 2024"/>
    <x v="294"/>
    <x v="353"/>
    <s v="THE UNDERDOGS: SWIPED MAC  "/>
    <s v="APPLE"/>
    <s v="APPLE SECURITY FEATURES"/>
    <s v=""/>
    <x v="7"/>
    <m/>
    <m/>
    <m/>
    <m/>
    <m/>
    <m/>
    <m/>
    <m/>
    <m/>
    <m/>
    <m/>
    <m/>
    <m/>
    <m/>
    <n v="1"/>
    <m/>
    <n v="1"/>
    <n v="7"/>
  </r>
  <r>
    <s v="24. CANNES LIONS 2024 FILM CRAFT WINNERS.XLSX"/>
    <s v="CANNES LIONS 2024"/>
    <x v="284"/>
    <x v="340"/>
    <s v="A LIFE IN SOUND"/>
    <s v="SIRIUS XM"/>
    <s v="MUSIC STREAMING"/>
    <s v=""/>
    <x v="7"/>
    <m/>
    <m/>
    <m/>
    <m/>
    <m/>
    <m/>
    <m/>
    <m/>
    <m/>
    <m/>
    <m/>
    <m/>
    <m/>
    <m/>
    <m/>
    <n v="1"/>
    <n v="1"/>
    <n v="3"/>
  </r>
  <r>
    <s v="24. CANNES LIONS 2024 FILM CRAFT WINNERS.XLSX"/>
    <s v="CANNES LIONS 2024"/>
    <x v="14"/>
    <x v="323"/>
    <s v="ANOTHER BIRTHDAY"/>
    <s v="APPLE"/>
    <s v="APPLE WATCH AND IPHONE"/>
    <s v=""/>
    <x v="7"/>
    <m/>
    <m/>
    <m/>
    <m/>
    <m/>
    <m/>
    <m/>
    <m/>
    <m/>
    <m/>
    <m/>
    <m/>
    <m/>
    <m/>
    <n v="1"/>
    <m/>
    <n v="1"/>
    <n v="7"/>
  </r>
  <r>
    <s v="24. CANNES LIONS 2024 FILM CRAFT WINNERS.XLSX"/>
    <s v="CANNES LIONS 2024"/>
    <x v="14"/>
    <x v="323"/>
    <s v="FUZZY FEELINGS"/>
    <s v="APPLE"/>
    <s v="IPAD AND IPHONE"/>
    <s v=""/>
    <x v="7"/>
    <m/>
    <m/>
    <m/>
    <m/>
    <m/>
    <m/>
    <m/>
    <m/>
    <m/>
    <m/>
    <m/>
    <m/>
    <m/>
    <m/>
    <m/>
    <n v="2"/>
    <n v="2"/>
    <n v="6"/>
  </r>
  <r>
    <s v="24. CANNES LIONS 2024 FILM CRAFT WINNERS.XLSX"/>
    <s v="CANNES LIONS 2024"/>
    <x v="14"/>
    <x v="323"/>
    <s v="WAITING ROOM"/>
    <s v="APPLE"/>
    <s v="IPHONE"/>
    <s v=""/>
    <x v="7"/>
    <m/>
    <m/>
    <m/>
    <m/>
    <m/>
    <m/>
    <m/>
    <m/>
    <m/>
    <m/>
    <m/>
    <m/>
    <m/>
    <m/>
    <m/>
    <n v="1"/>
    <n v="1"/>
    <n v="3"/>
  </r>
  <r>
    <s v="24. CANNES LIONS 2024 FILM CRAFT WINNERS.XLSX"/>
    <s v="CANNES LIONS 2024"/>
    <x v="295"/>
    <x v="354"/>
    <s v="ASHE VERSUS"/>
    <s v="MODERNA, INC."/>
    <s v="MODERNA, INC."/>
    <s v=""/>
    <x v="4"/>
    <m/>
    <m/>
    <m/>
    <m/>
    <m/>
    <m/>
    <m/>
    <m/>
    <m/>
    <m/>
    <m/>
    <m/>
    <m/>
    <n v="1"/>
    <m/>
    <n v="1"/>
    <n v="2"/>
    <n v="18"/>
  </r>
  <r>
    <s v="24. CANNES LIONS 2024 FILM CRAFT WINNERS.XLSX"/>
    <s v="CANNES LIONS 2024"/>
    <x v="295"/>
    <x v="355"/>
    <s v="ASHE VERSUS"/>
    <s v="MODERNA, INC."/>
    <s v="MODERNA, INC."/>
    <s v=""/>
    <x v="7"/>
    <m/>
    <m/>
    <m/>
    <m/>
    <m/>
    <m/>
    <m/>
    <m/>
    <m/>
    <m/>
    <m/>
    <m/>
    <m/>
    <n v="1"/>
    <m/>
    <n v="1"/>
    <n v="2"/>
    <n v="18"/>
  </r>
  <r>
    <s v="26. CANNES LIONS 2024 FILM WINNERS.XLSX"/>
    <s v="CANNES LIONS 2024"/>
    <x v="274"/>
    <x v="324"/>
    <s v="ALBUM COVER (LONGFORM)"/>
    <s v="APPLE"/>
    <s v="IPHONE"/>
    <s v=""/>
    <x v="7"/>
    <m/>
    <m/>
    <m/>
    <m/>
    <m/>
    <m/>
    <m/>
    <m/>
    <m/>
    <m/>
    <m/>
    <m/>
    <m/>
    <m/>
    <n v="1"/>
    <m/>
    <n v="1"/>
    <n v="7"/>
  </r>
  <r>
    <s v="26. CANNES LIONS 2024 FILM WINNERS.XLSX"/>
    <s v="CANNES LIONS 2024"/>
    <x v="274"/>
    <x v="324"/>
    <s v="RELAX: TRACTOR"/>
    <s v="APPLE"/>
    <s v="IPHONE"/>
    <s v=""/>
    <x v="7"/>
    <m/>
    <m/>
    <m/>
    <m/>
    <m/>
    <m/>
    <m/>
    <m/>
    <m/>
    <m/>
    <m/>
    <m/>
    <m/>
    <n v="1"/>
    <m/>
    <m/>
    <n v="1"/>
    <n v="15"/>
  </r>
  <r>
    <s v="26. CANNES LIONS 2024 FILM WINNERS.XLSX"/>
    <s v="CANNES LIONS 2024"/>
    <x v="274"/>
    <x v="324"/>
    <s v="THE LOST VOICE"/>
    <s v="APPLE"/>
    <s v="PERSONAL VOICE ON IPHONE"/>
    <s v=""/>
    <x v="7"/>
    <m/>
    <m/>
    <m/>
    <m/>
    <m/>
    <m/>
    <m/>
    <m/>
    <m/>
    <m/>
    <m/>
    <m/>
    <m/>
    <m/>
    <n v="1"/>
    <m/>
    <n v="1"/>
    <n v="7"/>
  </r>
  <r>
    <s v="26. CANNES LIONS 2024 FILM WINNERS.XLSX"/>
    <s v="CANNES LIONS 2024"/>
    <x v="274"/>
    <x v="324"/>
    <s v="THE UNDERDOGS: SWIPED MAC"/>
    <s v="APPLE"/>
    <s v="MAC"/>
    <s v=""/>
    <x v="7"/>
    <m/>
    <m/>
    <m/>
    <m/>
    <m/>
    <m/>
    <m/>
    <m/>
    <m/>
    <m/>
    <m/>
    <m/>
    <m/>
    <m/>
    <n v="1"/>
    <m/>
    <n v="1"/>
    <n v="7"/>
  </r>
  <r>
    <s v="26. CANNES LIONS 2024 FILM WINNERS.XLSX"/>
    <s v="CANNES LIONS 2024"/>
    <x v="296"/>
    <x v="356"/>
    <s v="SOCIAL LISTENING"/>
    <s v="PROGRESSIVE INSURANCE"/>
    <s v="INSURANCE"/>
    <s v=""/>
    <x v="7"/>
    <m/>
    <m/>
    <m/>
    <m/>
    <m/>
    <m/>
    <m/>
    <m/>
    <m/>
    <m/>
    <m/>
    <m/>
    <m/>
    <m/>
    <m/>
    <n v="1"/>
    <n v="1"/>
    <n v="3"/>
  </r>
  <r>
    <s v="26. CANNES LIONS 2024 FILM WINNERS.XLSX"/>
    <s v="CANNES LIONS 2024"/>
    <x v="1"/>
    <x v="314"/>
    <s v="JUST JOKING"/>
    <s v="SANDY HOOK PROMISE"/>
    <s v="SANDY HOOK PROMISE"/>
    <s v=""/>
    <x v="7"/>
    <m/>
    <m/>
    <m/>
    <m/>
    <m/>
    <m/>
    <m/>
    <m/>
    <m/>
    <m/>
    <m/>
    <m/>
    <m/>
    <m/>
    <n v="1"/>
    <m/>
    <n v="1"/>
    <n v="7"/>
  </r>
  <r>
    <s v="26. CANNES LIONS 2024 FILM WINNERS.XLSX"/>
    <s v="CANNES LIONS 2024"/>
    <x v="1"/>
    <x v="314"/>
    <s v="MUSEUM-WORTHY"/>
    <s v="AICP"/>
    <s v="AICP CALL FOR ENTRIES"/>
    <s v=""/>
    <x v="7"/>
    <m/>
    <m/>
    <m/>
    <m/>
    <m/>
    <m/>
    <m/>
    <m/>
    <m/>
    <m/>
    <m/>
    <m/>
    <m/>
    <m/>
    <m/>
    <n v="1"/>
    <n v="1"/>
    <n v="3"/>
  </r>
  <r>
    <s v="26. CANNES LIONS 2024 FILM WINNERS.XLSX"/>
    <s v="CANNES LIONS 2024"/>
    <x v="286"/>
    <x v="342"/>
    <s v="WE ARE AYENDA"/>
    <s v="WHATSAPP"/>
    <s v="WHATSAPP"/>
    <s v=""/>
    <x v="7"/>
    <m/>
    <m/>
    <m/>
    <m/>
    <m/>
    <m/>
    <m/>
    <m/>
    <m/>
    <m/>
    <m/>
    <m/>
    <m/>
    <m/>
    <n v="1"/>
    <m/>
    <n v="1"/>
    <n v="7"/>
  </r>
  <r>
    <s v="26. CANNES LIONS 2024 FILM WINNERS.XLSX"/>
    <s v="CANNES LIONS 2024"/>
    <x v="292"/>
    <x v="351"/>
    <s v="RUMBLE"/>
    <s v="GENERAL ENTERTAINMENT AUTHORITY"/>
    <s v="RIYADH SEASON"/>
    <s v=""/>
    <x v="7"/>
    <m/>
    <m/>
    <m/>
    <m/>
    <m/>
    <m/>
    <m/>
    <m/>
    <m/>
    <m/>
    <m/>
    <m/>
    <m/>
    <m/>
    <n v="1"/>
    <m/>
    <n v="1"/>
    <n v="7"/>
  </r>
  <r>
    <s v="26. CANNES LIONS 2024 FILM WINNERS.XLSX"/>
    <s v="CANNES LIONS 2024"/>
    <x v="262"/>
    <x v="303"/>
    <s v="THE LAST BARF BAG"/>
    <s v="DRAMAMINE"/>
    <s v="DRAMAMINE"/>
    <s v=""/>
    <x v="7"/>
    <m/>
    <m/>
    <m/>
    <m/>
    <m/>
    <m/>
    <m/>
    <m/>
    <m/>
    <m/>
    <m/>
    <m/>
    <m/>
    <m/>
    <m/>
    <n v="1"/>
    <n v="1"/>
    <n v="3"/>
  </r>
  <r>
    <s v="26. CANNES LIONS 2024 FILM WINNERS.XLSX"/>
    <s v="CANNES LIONS 2024"/>
    <x v="5"/>
    <x v="5"/>
    <s v="THE LAST TRIP"/>
    <s v="LA UNION NEWSPAPER - ARTICULO 19"/>
    <s v="LA UNION NEWSPAPER - ARTICULO 19"/>
    <s v=""/>
    <x v="0"/>
    <m/>
    <m/>
    <m/>
    <m/>
    <m/>
    <m/>
    <m/>
    <m/>
    <m/>
    <m/>
    <m/>
    <m/>
    <m/>
    <m/>
    <m/>
    <n v="1"/>
    <n v="1"/>
    <n v="3"/>
  </r>
  <r>
    <s v="26. CANNES LIONS 2024 FILM WINNERS.XLSX"/>
    <s v="CANNES LIONS 2024"/>
    <x v="194"/>
    <x v="357"/>
    <s v="GESTICULATORS"/>
    <s v="H2OH"/>
    <s v="H2OH STILL"/>
    <s v=""/>
    <x v="2"/>
    <m/>
    <m/>
    <m/>
    <m/>
    <m/>
    <m/>
    <m/>
    <m/>
    <m/>
    <m/>
    <m/>
    <m/>
    <m/>
    <m/>
    <n v="1"/>
    <m/>
    <n v="1"/>
    <n v="7"/>
  </r>
  <r>
    <s v="26. CANNES LIONS 2024 FILM WINNERS.XLSX"/>
    <s v="CANNES LIONS 2024"/>
    <x v="297"/>
    <x v="358"/>
    <s v="JACKSONVILLE JAGUARS SCHEDULE RELEASE VIDEO"/>
    <s v="JACKSONVILLE JAGUARS"/>
    <s v="JACKSONVILLE JAGUARS"/>
    <s v=""/>
    <x v="7"/>
    <m/>
    <m/>
    <m/>
    <m/>
    <m/>
    <m/>
    <m/>
    <m/>
    <m/>
    <m/>
    <m/>
    <m/>
    <m/>
    <m/>
    <m/>
    <n v="1"/>
    <n v="1"/>
    <n v="3"/>
  </r>
  <r>
    <s v="26. CANNES LIONS 2024 FILM WINNERS.XLSX"/>
    <s v="CANNES LIONS 2024"/>
    <x v="298"/>
    <x v="359"/>
    <s v="WE GAVE THE WORLD AN ORIGINAL, YOU GAVE US A THOUSAND BACK."/>
    <s v="ADIDAS ORIGINALS"/>
    <s v="ADIDAS ORIGINALS"/>
    <s v=""/>
    <x v="7"/>
    <m/>
    <m/>
    <m/>
    <m/>
    <m/>
    <m/>
    <m/>
    <m/>
    <m/>
    <m/>
    <m/>
    <m/>
    <m/>
    <m/>
    <m/>
    <n v="1"/>
    <n v="1"/>
    <n v="3"/>
  </r>
  <r>
    <s v="26. CANNES LIONS 2024 FILM WINNERS.XLSX"/>
    <s v="CANNES LIONS 2024"/>
    <x v="163"/>
    <x v="171"/>
    <s v="FIND YOUR SUMMER"/>
    <s v="MAGNUM"/>
    <s v="MAGNUM ICE CREAM"/>
    <s v=""/>
    <x v="1"/>
    <m/>
    <m/>
    <m/>
    <m/>
    <m/>
    <m/>
    <m/>
    <m/>
    <m/>
    <m/>
    <m/>
    <m/>
    <m/>
    <m/>
    <m/>
    <n v="1"/>
    <n v="1"/>
    <n v="3"/>
  </r>
  <r>
    <s v="26. CANNES LIONS 2024 FILM WINNERS.XLSX"/>
    <s v="CANNES LIONS 2024"/>
    <x v="163"/>
    <x v="171"/>
    <s v="ROBBERY"/>
    <s v="AXE/LYNX"/>
    <s v="LYNX DEODORANT"/>
    <s v=""/>
    <x v="1"/>
    <m/>
    <m/>
    <m/>
    <m/>
    <m/>
    <m/>
    <m/>
    <m/>
    <m/>
    <m/>
    <m/>
    <m/>
    <m/>
    <n v="1"/>
    <m/>
    <m/>
    <n v="1"/>
    <n v="15"/>
  </r>
  <r>
    <s v="26. CANNES LIONS 2024 FILM WINNERS.XLSX"/>
    <s v="CANNES LIONS 2024"/>
    <x v="287"/>
    <x v="345"/>
    <s v="LA ARGENTINA HOTEL (FILM)"/>
    <s v="TYC SPORTS"/>
    <s v="TYC SPORTS"/>
    <s v=""/>
    <x v="2"/>
    <m/>
    <m/>
    <m/>
    <m/>
    <m/>
    <m/>
    <m/>
    <m/>
    <m/>
    <m/>
    <m/>
    <m/>
    <m/>
    <m/>
    <m/>
    <n v="1"/>
    <n v="1"/>
    <n v="3"/>
  </r>
  <r>
    <s v="26. CANNES LIONS 2024 FILM WINNERS.XLSX"/>
    <s v="CANNES LIONS 2024"/>
    <x v="17"/>
    <x v="309"/>
    <s v="THE VAULT"/>
    <s v="POWERADE"/>
    <s v="POWERADE"/>
    <s v=""/>
    <x v="7"/>
    <m/>
    <m/>
    <m/>
    <m/>
    <m/>
    <m/>
    <m/>
    <m/>
    <m/>
    <m/>
    <m/>
    <m/>
    <m/>
    <m/>
    <n v="1"/>
    <m/>
    <n v="1"/>
    <n v="7"/>
  </r>
  <r>
    <s v="26. CANNES LIONS 2024 FILM WINNERS.XLSX"/>
    <s v="CANNES LIONS 2024"/>
    <x v="17"/>
    <x v="309"/>
    <s v="MICHAEL CERAVE"/>
    <s v="CERAVE"/>
    <s v="CERAVE MOISTURIZING CREAM"/>
    <s v=""/>
    <x v="7"/>
    <m/>
    <m/>
    <m/>
    <m/>
    <m/>
    <m/>
    <m/>
    <m/>
    <m/>
    <m/>
    <m/>
    <m/>
    <m/>
    <m/>
    <m/>
    <n v="1"/>
    <n v="1"/>
    <n v="3"/>
  </r>
  <r>
    <s v="26. CANNES LIONS 2024 FILM WINNERS.XLSX"/>
    <s v="CANNES LIONS 2024"/>
    <x v="14"/>
    <x v="323"/>
    <s v="FUZZY FEELINGS"/>
    <s v="APPLE"/>
    <s v="IPAD AND IPHONE"/>
    <s v=""/>
    <x v="7"/>
    <m/>
    <m/>
    <m/>
    <m/>
    <m/>
    <m/>
    <m/>
    <m/>
    <m/>
    <m/>
    <m/>
    <m/>
    <m/>
    <n v="1"/>
    <m/>
    <m/>
    <n v="1"/>
    <n v="15"/>
  </r>
  <r>
    <s v="26. CANNES LIONS 2024 FILM WINNERS.XLSX"/>
    <s v="CANNES LIONS 2024"/>
    <x v="14"/>
    <x v="14"/>
    <s v="SHOT ON IPHONE | HURACÁN RAMÍREZ VS. LA PIÑATA ENCHILADA"/>
    <s v="APPLE"/>
    <s v="IPHONE"/>
    <s v=""/>
    <x v="0"/>
    <m/>
    <m/>
    <m/>
    <m/>
    <m/>
    <m/>
    <m/>
    <m/>
    <m/>
    <m/>
    <m/>
    <m/>
    <m/>
    <m/>
    <m/>
    <n v="1"/>
    <n v="1"/>
    <n v="3"/>
  </r>
  <r>
    <s v="26. CANNES LIONS 2024 FILM WINNERS.XLSX"/>
    <s v="CANNES LIONS 2024"/>
    <x v="14"/>
    <x v="323"/>
    <s v="SHOT ON IPHONE | HURACÁN RAMÍREZ VS. LA PIÑATA ENCHILADA"/>
    <s v="APPLE"/>
    <s v="IPHONE"/>
    <s v=""/>
    <x v="7"/>
    <m/>
    <m/>
    <m/>
    <m/>
    <m/>
    <m/>
    <m/>
    <m/>
    <m/>
    <m/>
    <m/>
    <m/>
    <m/>
    <m/>
    <m/>
    <n v="1"/>
    <n v="1"/>
    <n v="3"/>
  </r>
  <r>
    <s v="26. CANNES LIONS 2024 FILM WINNERS.XLSX"/>
    <s v="CANNES LIONS 2024"/>
    <x v="22"/>
    <x v="22"/>
    <s v="THIS IS NOT A GAME"/>
    <s v="MOVISTAR "/>
    <s v="MOVISTAR "/>
    <s v=""/>
    <x v="0"/>
    <m/>
    <m/>
    <m/>
    <m/>
    <m/>
    <m/>
    <m/>
    <m/>
    <m/>
    <m/>
    <m/>
    <m/>
    <m/>
    <n v="1"/>
    <m/>
    <n v="1"/>
    <n v="2"/>
    <n v="18"/>
  </r>
  <r>
    <s v="27. CANNES LIONS 2024 GLASS THE LION FOR CHANGE WINNERS.XLSX"/>
    <s v="CANNES LIONS 2024"/>
    <x v="219"/>
    <x v="250"/>
    <s v="5 DAYS? GIVE ME A BREAK."/>
    <s v="O BOTICÁRIO"/>
    <s v="FATHER'S DAY"/>
    <s v=""/>
    <x v="4"/>
    <m/>
    <m/>
    <m/>
    <m/>
    <m/>
    <m/>
    <m/>
    <m/>
    <m/>
    <m/>
    <m/>
    <m/>
    <m/>
    <m/>
    <m/>
    <n v="1"/>
    <n v="1"/>
    <n v="3"/>
  </r>
  <r>
    <s v="27. CANNES LIONS 2024 GLASS THE LION FOR CHANGE WINNERS.XLSX"/>
    <s v="CANNES LIONS 2024"/>
    <x v="299"/>
    <x v="360"/>
    <s v="WELCOME TO THE GROUP"/>
    <s v="CAMBIEMOS LA REGLA"/>
    <s v="LAW PROJECT 22,421"/>
    <s v=""/>
    <x v="8"/>
    <m/>
    <m/>
    <m/>
    <m/>
    <m/>
    <m/>
    <m/>
    <m/>
    <m/>
    <m/>
    <m/>
    <m/>
    <m/>
    <m/>
    <m/>
    <n v="1"/>
    <n v="1"/>
    <n v="3"/>
  </r>
  <r>
    <s v="29. CANNES LIONS 2024 HEALTH &amp;AMP_ WELLNESS WINNERS.XLSX"/>
    <s v="CANNES LIONS 2024"/>
    <x v="300"/>
    <x v="361"/>
    <s v="ADOPT YOUR ALLERGIES"/>
    <s v="ALLEGRA"/>
    <s v="ALLEGRA"/>
    <s v=""/>
    <x v="9"/>
    <m/>
    <m/>
    <m/>
    <m/>
    <m/>
    <m/>
    <m/>
    <m/>
    <m/>
    <m/>
    <m/>
    <m/>
    <m/>
    <m/>
    <m/>
    <n v="1"/>
    <n v="1"/>
    <n v="3"/>
  </r>
  <r>
    <s v="29. CANNES LIONS 2024 HEALTH &amp;AMP_ WELLNESS WINNERS.XLSX"/>
    <s v="CANNES LIONS 2024"/>
    <x v="300"/>
    <x v="362"/>
    <s v="ADOPT YOUR ALLERGIES"/>
    <s v="ALLEGRA"/>
    <s v="ALLEGRA"/>
    <s v=""/>
    <x v="18"/>
    <m/>
    <m/>
    <m/>
    <m/>
    <m/>
    <m/>
    <m/>
    <m/>
    <m/>
    <m/>
    <m/>
    <m/>
    <m/>
    <m/>
    <m/>
    <n v="1"/>
    <n v="1"/>
    <n v="3"/>
  </r>
  <r>
    <s v="29. CANNES LIONS 2024 HEALTH &amp;AMP_ WELLNESS WINNERS.XLSX"/>
    <s v="CANNES LIONS 2024"/>
    <x v="300"/>
    <x v="363"/>
    <s v="ADOPT YOUR ALLERGIES"/>
    <s v="ALLEGRA"/>
    <s v="ALLEGRA"/>
    <s v=""/>
    <x v="1"/>
    <m/>
    <m/>
    <m/>
    <m/>
    <m/>
    <m/>
    <m/>
    <m/>
    <m/>
    <m/>
    <m/>
    <m/>
    <m/>
    <m/>
    <m/>
    <n v="1"/>
    <n v="1"/>
    <n v="3"/>
  </r>
  <r>
    <s v="29. CANNES LIONS 2024 HEALTH &amp;AMP_ WELLNESS WINNERS.XLSX"/>
    <s v="CANNES LIONS 2024"/>
    <x v="301"/>
    <x v="364"/>
    <s v="SOLO: THERE'S MAGIC IN ALL OF US"/>
    <s v="MONTEFIORE EINSTEIN"/>
    <s v="MONTEFIORE EINSTEIN"/>
    <s v=""/>
    <x v="7"/>
    <m/>
    <m/>
    <m/>
    <m/>
    <m/>
    <m/>
    <m/>
    <m/>
    <m/>
    <m/>
    <m/>
    <m/>
    <m/>
    <m/>
    <m/>
    <n v="1"/>
    <n v="1"/>
    <n v="3"/>
  </r>
  <r>
    <s v="29. CANNES LIONS 2024 HEALTH &amp;AMP_ WELLNESS WINNERS.XLSX"/>
    <s v="CANNES LIONS 2024"/>
    <x v="302"/>
    <x v="365"/>
    <s v="ASHE VERSUS"/>
    <s v="MODERNA, INC."/>
    <s v="MODERNA, INC."/>
    <s v=""/>
    <x v="7"/>
    <m/>
    <m/>
    <m/>
    <m/>
    <m/>
    <m/>
    <m/>
    <m/>
    <m/>
    <m/>
    <m/>
    <m/>
    <m/>
    <m/>
    <m/>
    <n v="1"/>
    <n v="1"/>
    <n v="3"/>
  </r>
  <r>
    <s v="29. CANNES LIONS 2024 HEALTH &amp;AMP_ WELLNESS WINNERS.XLSX"/>
    <s v="CANNES LIONS 2024"/>
    <x v="302"/>
    <x v="366"/>
    <s v="TRES"/>
    <s v="REINSERTA"/>
    <s v="REINSERTA"/>
    <s v=""/>
    <x v="0"/>
    <m/>
    <m/>
    <m/>
    <m/>
    <m/>
    <m/>
    <m/>
    <m/>
    <m/>
    <m/>
    <m/>
    <m/>
    <m/>
    <m/>
    <n v="1"/>
    <m/>
    <n v="1"/>
    <n v="7"/>
  </r>
  <r>
    <s v="29. CANNES LIONS 2024 HEALTH &amp;AMP_ WELLNESS WINNERS.XLSX"/>
    <s v="CANNES LIONS 2024"/>
    <x v="302"/>
    <x v="365"/>
    <s v="SOLO: THERE'S MAGIC IN ALL OF US"/>
    <s v="MONTEFIORE EINSTEIN"/>
    <s v="MONTEFIORE EINSTEIN"/>
    <s v=""/>
    <x v="7"/>
    <m/>
    <m/>
    <m/>
    <m/>
    <m/>
    <m/>
    <m/>
    <m/>
    <m/>
    <m/>
    <m/>
    <m/>
    <m/>
    <m/>
    <m/>
    <n v="1"/>
    <n v="1"/>
    <n v="3"/>
  </r>
  <r>
    <s v="29. CANNES LIONS 2024 HEALTH &amp;AMP_ WELLNESS WINNERS.XLSX"/>
    <s v="CANNES LIONS 2024"/>
    <x v="303"/>
    <x v="367"/>
    <s v="SOLO: THERE'S MAGIC IN ALL OF US"/>
    <s v="MONTEFIORE EINSTEIN"/>
    <s v="MONTEFIORE EINSTEIN"/>
    <s v=""/>
    <x v="7"/>
    <m/>
    <m/>
    <m/>
    <m/>
    <m/>
    <m/>
    <m/>
    <m/>
    <m/>
    <m/>
    <m/>
    <m/>
    <m/>
    <m/>
    <n v="1"/>
    <m/>
    <n v="1"/>
    <n v="7"/>
  </r>
  <r>
    <s v="29. CANNES LIONS 2024 HEALTH &amp;AMP_ WELLNESS WINNERS.XLSX"/>
    <s v="CANNES LIONS 2024"/>
    <x v="304"/>
    <x v="368"/>
    <s v="IMPOSSIBLE JOURNEY"/>
    <s v="ASTER"/>
    <s v="DOULA SERVICES AND COMMUNITY-BASED HEALTHCARE"/>
    <s v=""/>
    <x v="7"/>
    <m/>
    <m/>
    <m/>
    <m/>
    <m/>
    <m/>
    <m/>
    <m/>
    <m/>
    <m/>
    <m/>
    <m/>
    <m/>
    <m/>
    <n v="1"/>
    <m/>
    <n v="1"/>
    <n v="7"/>
  </r>
  <r>
    <s v="29. CANNES LIONS 2024 HEALTH &amp;AMP_ WELLNESS WINNERS.XLSX"/>
    <s v="CANNES LIONS 2024"/>
    <x v="305"/>
    <x v="369"/>
    <s v="TEST-ICLES"/>
    <s v="FUNDACIÓN DE ALBA, A.C."/>
    <s v="CANCER FOUNDATION"/>
    <s v=""/>
    <x v="0"/>
    <m/>
    <m/>
    <m/>
    <m/>
    <m/>
    <m/>
    <m/>
    <m/>
    <m/>
    <m/>
    <m/>
    <m/>
    <m/>
    <m/>
    <m/>
    <n v="1"/>
    <n v="1"/>
    <n v="3"/>
  </r>
  <r>
    <s v="29. CANNES LIONS 2024 HEALTH &amp;AMP_ WELLNESS WINNERS.XLSX"/>
    <s v="CANNES LIONS 2024"/>
    <x v="305"/>
    <x v="370"/>
    <s v="TEST-ICLES"/>
    <s v="FUNDACIÓN DE ALBA, A.C."/>
    <s v="CANCER FOUNDATION"/>
    <s v=""/>
    <x v="7"/>
    <m/>
    <m/>
    <m/>
    <m/>
    <m/>
    <m/>
    <m/>
    <m/>
    <m/>
    <m/>
    <m/>
    <m/>
    <m/>
    <m/>
    <m/>
    <n v="1"/>
    <n v="1"/>
    <n v="3"/>
  </r>
  <r>
    <s v="29. CANNES LIONS 2024 HEALTH &amp;AMP_ WELLNESS WINNERS.XLSX"/>
    <s v="CANNES LIONS 2024"/>
    <x v="306"/>
    <x v="371"/>
    <s v="MICHAEL CERAVE"/>
    <s v="CERAVE"/>
    <s v="CERAVE MOISTURIZING CREAM"/>
    <s v=""/>
    <x v="7"/>
    <m/>
    <m/>
    <m/>
    <m/>
    <m/>
    <m/>
    <m/>
    <m/>
    <m/>
    <m/>
    <m/>
    <m/>
    <m/>
    <n v="1"/>
    <m/>
    <m/>
    <n v="1"/>
    <n v="15"/>
  </r>
  <r>
    <s v="29. CANNES LIONS 2024 HEALTH &amp;AMP_ WELLNESS WINNERS.XLSX"/>
    <s v="CANNES LIONS 2024"/>
    <x v="306"/>
    <x v="372"/>
    <s v="THE SHAMELESS PAD"/>
    <s v="INTIMUS"/>
    <s v="INTIMUS PAD"/>
    <s v=""/>
    <x v="4"/>
    <m/>
    <m/>
    <m/>
    <m/>
    <m/>
    <m/>
    <m/>
    <m/>
    <m/>
    <m/>
    <m/>
    <m/>
    <m/>
    <m/>
    <m/>
    <n v="1"/>
    <n v="1"/>
    <n v="3"/>
  </r>
  <r>
    <s v="29. CANNES LIONS 2024 HEALTH &amp;AMP_ WELLNESS WINNERS.XLSX"/>
    <s v="CANNES LIONS 2024"/>
    <x v="307"/>
    <x v="373"/>
    <s v="MICHAEL CERAVE"/>
    <s v="CERAVE"/>
    <s v="CERAVE MOISTURIZING CREAM"/>
    <s v=""/>
    <x v="7"/>
    <m/>
    <m/>
    <m/>
    <m/>
    <m/>
    <m/>
    <m/>
    <m/>
    <m/>
    <m/>
    <m/>
    <m/>
    <m/>
    <m/>
    <n v="1"/>
    <m/>
    <n v="1"/>
    <n v="7"/>
  </r>
  <r>
    <s v="29. CANNES LIONS 2024 HEALTH &amp;AMP_ WELLNESS WINNERS.XLSX"/>
    <s v="CANNES LIONS 2024"/>
    <x v="308"/>
    <x v="374"/>
    <s v="SAMSUNG IMPULSE"/>
    <s v="SAMSUNG"/>
    <s v="SAMSUNG GALAXY WATCH6"/>
    <s v=""/>
    <x v="1"/>
    <m/>
    <m/>
    <m/>
    <m/>
    <m/>
    <m/>
    <m/>
    <m/>
    <m/>
    <m/>
    <m/>
    <m/>
    <m/>
    <m/>
    <n v="1"/>
    <m/>
    <n v="1"/>
    <n v="7"/>
  </r>
  <r>
    <s v="3. CANNES LIONS 2024 BRAND EXPERIENCE &amp;AMP_ ACTIVATION WINNERS.XLSX"/>
    <s v="CANNES LIONS 2024"/>
    <x v="275"/>
    <x v="325"/>
    <s v="REVIEWS"/>
    <s v="HEINZ"/>
    <s v="HEINZ"/>
    <s v=""/>
    <x v="4"/>
    <m/>
    <m/>
    <m/>
    <m/>
    <m/>
    <m/>
    <m/>
    <m/>
    <m/>
    <m/>
    <m/>
    <m/>
    <m/>
    <m/>
    <n v="1"/>
    <m/>
    <n v="1"/>
    <n v="7"/>
  </r>
  <r>
    <s v="3. CANNES LIONS 2024 BRAND EXPERIENCE &amp;AMP_ ACTIVATION WINNERS.XLSX"/>
    <s v="CANNES LIONS 2024"/>
    <x v="219"/>
    <x v="250"/>
    <s v="FLYING GUARDIANS"/>
    <s v="PLANET LABS PBC &amp; GREENPEACE"/>
    <s v="INSTITUCIONAL"/>
    <s v=""/>
    <x v="4"/>
    <m/>
    <m/>
    <m/>
    <m/>
    <m/>
    <m/>
    <m/>
    <m/>
    <m/>
    <m/>
    <m/>
    <m/>
    <m/>
    <m/>
    <m/>
    <n v="1"/>
    <n v="1"/>
    <n v="3"/>
  </r>
  <r>
    <s v="3. CANNES LIONS 2024 BRAND EXPERIENCE &amp;AMP_ ACTIVATION WINNERS.XLSX"/>
    <s v="CANNES LIONS 2024"/>
    <x v="274"/>
    <x v="324"/>
    <s v="TED LASSO: FAKE TEAM. REAL PARTNERS."/>
    <s v="APPLE"/>
    <s v="TED LASSO"/>
    <s v=""/>
    <x v="7"/>
    <m/>
    <m/>
    <m/>
    <m/>
    <m/>
    <m/>
    <m/>
    <m/>
    <m/>
    <m/>
    <m/>
    <m/>
    <m/>
    <m/>
    <n v="1"/>
    <m/>
    <n v="1"/>
    <n v="7"/>
  </r>
  <r>
    <s v="3. CANNES LIONS 2024 BRAND EXPERIENCE &amp;AMP_ ACTIVATION WINNERS.XLSX"/>
    <s v="CANNES LIONS 2024"/>
    <x v="260"/>
    <x v="301"/>
    <s v="MAGNETIC STORIES"/>
    <s v="SIEMENS HEALTHINEERS"/>
    <s v="MAGNETIC RESONANCE IMAGING"/>
    <s v=""/>
    <x v="7"/>
    <m/>
    <m/>
    <m/>
    <m/>
    <m/>
    <m/>
    <m/>
    <m/>
    <m/>
    <m/>
    <m/>
    <m/>
    <m/>
    <m/>
    <m/>
    <n v="1"/>
    <n v="1"/>
    <n v="3"/>
  </r>
  <r>
    <s v="3. CANNES LIONS 2024 BRAND EXPERIENCE &amp;AMP_ ACTIVATION WINNERS.XLSX"/>
    <s v="CANNES LIONS 2024"/>
    <x v="45"/>
    <x v="45"/>
    <s v="IMAGINE WITH PETACOS"/>
    <s v="ABINBEV"/>
    <s v="POKER BEER"/>
    <s v=""/>
    <x v="9"/>
    <m/>
    <m/>
    <m/>
    <m/>
    <m/>
    <m/>
    <m/>
    <m/>
    <m/>
    <m/>
    <m/>
    <m/>
    <m/>
    <m/>
    <m/>
    <n v="1"/>
    <n v="1"/>
    <n v="3"/>
  </r>
  <r>
    <s v="3. CANNES LIONS 2024 BRAND EXPERIENCE &amp;AMP_ ACTIVATION WINNERS.XLSX"/>
    <s v="CANNES LIONS 2024"/>
    <x v="272"/>
    <x v="320"/>
    <s v="SAMSUNG IMPULSE"/>
    <s v="SAMSUNG"/>
    <s v="SAMSUNG GALAXY WATCH6"/>
    <s v=""/>
    <x v="1"/>
    <m/>
    <m/>
    <m/>
    <m/>
    <m/>
    <m/>
    <m/>
    <m/>
    <m/>
    <m/>
    <m/>
    <m/>
    <m/>
    <m/>
    <m/>
    <n v="1"/>
    <n v="1"/>
    <n v="3"/>
  </r>
  <r>
    <s v="3. CANNES LIONS 2024 BRAND EXPERIENCE &amp;AMP_ ACTIVATION WINNERS.XLSX"/>
    <s v="CANNES LIONS 2024"/>
    <x v="122"/>
    <x v="127"/>
    <s v="SIGHTWALKS"/>
    <s v="SOL CEMENT"/>
    <s v="SOL CEMENT"/>
    <s v=""/>
    <x v="10"/>
    <m/>
    <m/>
    <m/>
    <m/>
    <m/>
    <m/>
    <m/>
    <m/>
    <m/>
    <m/>
    <m/>
    <m/>
    <m/>
    <n v="1"/>
    <m/>
    <m/>
    <n v="1"/>
    <n v="15"/>
  </r>
  <r>
    <s v="3. CANNES LIONS 2024 BRAND EXPERIENCE &amp;AMP_ ACTIVATION WINNERS.XLSX"/>
    <s v="CANNES LIONS 2024"/>
    <x v="263"/>
    <x v="305"/>
    <s v="GHOST CAMPAIGN"/>
    <s v="BURGER KING"/>
    <s v="RESTAURANTS"/>
    <s v=""/>
    <x v="1"/>
    <m/>
    <m/>
    <m/>
    <m/>
    <m/>
    <m/>
    <m/>
    <m/>
    <m/>
    <m/>
    <m/>
    <m/>
    <m/>
    <m/>
    <m/>
    <n v="1"/>
    <n v="1"/>
    <n v="3"/>
  </r>
  <r>
    <s v="3. CANNES LIONS 2024 BRAND EXPERIENCE &amp;AMP_ ACTIVATION WINNERS.XLSX"/>
    <s v="CANNES LIONS 2024"/>
    <x v="263"/>
    <x v="375"/>
    <s v="IPAGER"/>
    <s v="GOOGLE"/>
    <s v="GOOGLE - #GET THE MESSAGE"/>
    <s v=""/>
    <x v="7"/>
    <m/>
    <m/>
    <m/>
    <m/>
    <m/>
    <m/>
    <m/>
    <m/>
    <m/>
    <m/>
    <m/>
    <m/>
    <m/>
    <m/>
    <n v="1"/>
    <n v="1"/>
    <n v="2"/>
    <n v="10"/>
  </r>
  <r>
    <s v="3. CANNES LIONS 2024 BRAND EXPERIENCE &amp;AMP_ ACTIVATION WINNERS.XLSX"/>
    <s v="CANNES LIONS 2024"/>
    <x v="263"/>
    <x v="375"/>
    <s v="LOOT FOR GOOD"/>
    <s v="CALL OF DUTY ENDOWMENT"/>
    <s v="CALL OF DUTY ENDOWMENT"/>
    <s v=""/>
    <x v="7"/>
    <m/>
    <m/>
    <m/>
    <m/>
    <m/>
    <m/>
    <m/>
    <m/>
    <m/>
    <m/>
    <m/>
    <m/>
    <m/>
    <m/>
    <m/>
    <n v="1"/>
    <n v="1"/>
    <n v="3"/>
  </r>
  <r>
    <s v="3. CANNES LIONS 2024 BRAND EXPERIENCE &amp;AMP_ ACTIVATION WINNERS.XLSX"/>
    <s v="CANNES LIONS 2024"/>
    <x v="309"/>
    <x v="376"/>
    <s v="ILLUSTRATE CHANGE"/>
    <s v="JOHNSON &amp; JOHNSON"/>
    <s v="ILLUSTRATE CHANGE"/>
    <s v=""/>
    <x v="7"/>
    <m/>
    <m/>
    <m/>
    <m/>
    <m/>
    <m/>
    <m/>
    <m/>
    <m/>
    <m/>
    <m/>
    <m/>
    <m/>
    <m/>
    <m/>
    <n v="1"/>
    <n v="1"/>
    <n v="3"/>
  </r>
  <r>
    <s v="3. CANNES LIONS 2024 BRAND EXPERIENCE &amp;AMP_ ACTIVATION WINNERS.XLSX"/>
    <s v="CANNES LIONS 2024"/>
    <x v="3"/>
    <x v="343"/>
    <s v="ALWAYS OPEN"/>
    <s v="7-ELEVEN"/>
    <s v="7-ELEVEN"/>
    <s v=""/>
    <x v="7"/>
    <m/>
    <m/>
    <m/>
    <m/>
    <m/>
    <m/>
    <m/>
    <m/>
    <m/>
    <m/>
    <m/>
    <m/>
    <m/>
    <m/>
    <m/>
    <n v="1"/>
    <n v="1"/>
    <n v="3"/>
  </r>
  <r>
    <s v="3. CANNES LIONS 2024 BRAND EXPERIENCE &amp;AMP_ ACTIVATION WINNERS.XLSX"/>
    <s v="CANNES LIONS 2024"/>
    <x v="310"/>
    <x v="377"/>
    <s v="FREEING TACO T***DAY"/>
    <s v="TACO BELL"/>
    <s v="BRAND CAMPAIGN"/>
    <s v=""/>
    <x v="7"/>
    <m/>
    <m/>
    <m/>
    <m/>
    <m/>
    <m/>
    <m/>
    <m/>
    <m/>
    <m/>
    <m/>
    <m/>
    <m/>
    <m/>
    <m/>
    <n v="1"/>
    <n v="1"/>
    <n v="3"/>
  </r>
  <r>
    <s v="3. CANNES LIONS 2024 BRAND EXPERIENCE &amp;AMP_ ACTIVATION WINNERS.XLSX"/>
    <s v="CANNES LIONS 2024"/>
    <x v="261"/>
    <x v="302"/>
    <s v="CLEAN SPONSORSHIP"/>
    <s v="CONSUL"/>
    <s v="WASHING MACHINES CONSUL"/>
    <s v=""/>
    <x v="4"/>
    <m/>
    <m/>
    <m/>
    <m/>
    <m/>
    <m/>
    <m/>
    <m/>
    <m/>
    <m/>
    <m/>
    <m/>
    <m/>
    <n v="1"/>
    <m/>
    <m/>
    <n v="1"/>
    <n v="15"/>
  </r>
  <r>
    <s v="3. CANNES LIONS 2024 BRAND EXPERIENCE &amp;AMP_ ACTIVATION WINNERS.XLSX"/>
    <s v="CANNES LIONS 2024"/>
    <x v="262"/>
    <x v="303"/>
    <s v="THE LAST BARF BAG"/>
    <s v="DRAMAMINE"/>
    <s v="DRAMAMINE"/>
    <s v=""/>
    <x v="7"/>
    <m/>
    <m/>
    <m/>
    <m/>
    <m/>
    <m/>
    <m/>
    <m/>
    <m/>
    <m/>
    <m/>
    <m/>
    <m/>
    <n v="1"/>
    <n v="1"/>
    <m/>
    <n v="2"/>
    <n v="22"/>
  </r>
  <r>
    <s v="3. CANNES LIONS 2024 BRAND EXPERIENCE &amp;AMP_ ACTIVATION WINNERS.XLSX"/>
    <s v="CANNES LIONS 2024"/>
    <x v="262"/>
    <x v="303"/>
    <s v="DREAMCASTER"/>
    <s v="AB INBEV - MICHELOB ULTRA"/>
    <s v="MICHELOB ULTRA"/>
    <s v=""/>
    <x v="7"/>
    <m/>
    <m/>
    <m/>
    <m/>
    <m/>
    <m/>
    <m/>
    <m/>
    <m/>
    <m/>
    <m/>
    <m/>
    <m/>
    <m/>
    <n v="1"/>
    <m/>
    <n v="1"/>
    <n v="7"/>
  </r>
  <r>
    <s v="3. CANNES LIONS 2024 BRAND EXPERIENCE &amp;AMP_ ACTIVATION WINNERS.XLSX"/>
    <s v="CANNES LIONS 2024"/>
    <x v="6"/>
    <x v="327"/>
    <s v="BALLBOARDS"/>
    <s v="MERCADO LIBRE"/>
    <s v="MERCADO LIBRE RETAIL"/>
    <s v=""/>
    <x v="4"/>
    <m/>
    <m/>
    <m/>
    <m/>
    <m/>
    <m/>
    <m/>
    <m/>
    <m/>
    <m/>
    <m/>
    <m/>
    <m/>
    <m/>
    <m/>
    <n v="1"/>
    <n v="1"/>
    <n v="3"/>
  </r>
  <r>
    <s v="3. CANNES LIONS 2024 BRAND EXPERIENCE &amp;AMP_ ACTIVATION WINNERS.XLSX"/>
    <s v="CANNES LIONS 2024"/>
    <x v="6"/>
    <x v="304"/>
    <s v="BLOOD HARVEST"/>
    <s v="DIABLO"/>
    <s v="DIABLO IV"/>
    <s v=""/>
    <x v="7"/>
    <m/>
    <m/>
    <m/>
    <m/>
    <m/>
    <m/>
    <m/>
    <m/>
    <m/>
    <m/>
    <m/>
    <m/>
    <m/>
    <m/>
    <m/>
    <n v="1"/>
    <n v="1"/>
    <n v="3"/>
  </r>
  <r>
    <s v="3. CANNES LIONS 2024 BRAND EXPERIENCE &amp;AMP_ ACTIVATION WINNERS.XLSX"/>
    <s v="CANNES LIONS 2024"/>
    <x v="6"/>
    <x v="304"/>
    <s v="BOUQUETS FOR LIVING MEN"/>
    <s v="DOORDASH"/>
    <s v="DOORDASH"/>
    <s v=""/>
    <x v="7"/>
    <m/>
    <m/>
    <m/>
    <m/>
    <m/>
    <m/>
    <m/>
    <m/>
    <m/>
    <m/>
    <m/>
    <m/>
    <m/>
    <m/>
    <m/>
    <n v="1"/>
    <n v="1"/>
    <n v="3"/>
  </r>
  <r>
    <s v="3. CANNES LIONS 2024 BRAND EXPERIENCE &amp;AMP_ ACTIVATION WINNERS.XLSX"/>
    <s v="CANNES LIONS 2024"/>
    <x v="6"/>
    <x v="327"/>
    <s v="GRAD IN BLACK"/>
    <s v="VULT"/>
    <s v="COSMETICS RETAIL"/>
    <s v=""/>
    <x v="4"/>
    <m/>
    <m/>
    <m/>
    <m/>
    <m/>
    <m/>
    <m/>
    <m/>
    <m/>
    <m/>
    <m/>
    <m/>
    <m/>
    <m/>
    <m/>
    <n v="1"/>
    <n v="1"/>
    <n v="3"/>
  </r>
  <r>
    <s v="3. CANNES LIONS 2024 BRAND EXPERIENCE &amp;AMP_ ACTIVATION WINNERS.XLSX"/>
    <s v="CANNES LIONS 2024"/>
    <x v="6"/>
    <x v="327"/>
    <s v="HANDSHAKE HUNT"/>
    <s v="MERCADO LIBRE"/>
    <s v="MERCADO LIBRE RETAIL"/>
    <s v=""/>
    <x v="4"/>
    <m/>
    <m/>
    <m/>
    <m/>
    <m/>
    <m/>
    <m/>
    <m/>
    <m/>
    <m/>
    <m/>
    <m/>
    <m/>
    <m/>
    <n v="1"/>
    <m/>
    <n v="1"/>
    <n v="7"/>
  </r>
  <r>
    <s v="3. CANNES LIONS 2024 BRAND EXPERIENCE &amp;AMP_ ACTIVATION WINNERS.XLSX"/>
    <s v="CANNES LIONS 2024"/>
    <x v="6"/>
    <x v="304"/>
    <s v="MAYO HATERS"/>
    <s v="NOTCO"/>
    <s v="NOTMAYO"/>
    <s v=""/>
    <x v="7"/>
    <m/>
    <m/>
    <m/>
    <m/>
    <m/>
    <m/>
    <m/>
    <m/>
    <m/>
    <m/>
    <m/>
    <m/>
    <m/>
    <n v="1"/>
    <m/>
    <m/>
    <n v="1"/>
    <n v="15"/>
  </r>
  <r>
    <s v="3. CANNES LIONS 2024 BRAND EXPERIENCE &amp;AMP_ ACTIVATION WINNERS.XLSX"/>
    <s v="CANNES LIONS 2024"/>
    <x v="6"/>
    <x v="304"/>
    <s v="NOTTURTLE"/>
    <s v="NOTCO"/>
    <s v="NOTTURTLE SOUP"/>
    <s v=""/>
    <x v="7"/>
    <m/>
    <m/>
    <m/>
    <m/>
    <m/>
    <m/>
    <m/>
    <m/>
    <m/>
    <m/>
    <m/>
    <m/>
    <m/>
    <m/>
    <m/>
    <n v="1"/>
    <n v="1"/>
    <n v="3"/>
  </r>
  <r>
    <s v="3. CANNES LIONS 2024 BRAND EXPERIENCE &amp;AMP_ ACTIVATION WINNERS.XLSX"/>
    <s v="CANNES LIONS 2024"/>
    <x v="204"/>
    <x v="378"/>
    <s v="NAKED TRAILS"/>
    <s v="BEAR NAKED GRANOLA (KELLOGG CEREAL COMPANY)"/>
    <s v="BEAR NAKED GRANOLA"/>
    <s v=""/>
    <x v="7"/>
    <m/>
    <m/>
    <m/>
    <m/>
    <m/>
    <m/>
    <m/>
    <m/>
    <m/>
    <m/>
    <m/>
    <m/>
    <m/>
    <m/>
    <n v="1"/>
    <m/>
    <n v="1"/>
    <n v="7"/>
  </r>
  <r>
    <s v="3. CANNES LIONS 2024 BRAND EXPERIENCE &amp;AMP_ ACTIVATION WINNERS.XLSX"/>
    <s v="CANNES LIONS 2024"/>
    <x v="280"/>
    <x v="336"/>
    <s v="THE HEAVIEST JERSEY"/>
    <s v="NEW BALANCE"/>
    <s v="NEW BALANCE"/>
    <s v=""/>
    <x v="4"/>
    <m/>
    <m/>
    <m/>
    <m/>
    <m/>
    <m/>
    <m/>
    <m/>
    <m/>
    <m/>
    <m/>
    <m/>
    <m/>
    <m/>
    <n v="1"/>
    <m/>
    <n v="1"/>
    <n v="7"/>
  </r>
  <r>
    <s v="3. CANNES LIONS 2024 BRAND EXPERIENCE &amp;AMP_ ACTIVATION WINNERS.XLSX"/>
    <s v="CANNES LIONS 2024"/>
    <x v="276"/>
    <x v="328"/>
    <s v="RICE OF GLORY"/>
    <s v="SUPER EXTRA"/>
    <s v="SUPER EXTRA"/>
    <s v=""/>
    <x v="2"/>
    <m/>
    <m/>
    <m/>
    <m/>
    <m/>
    <m/>
    <m/>
    <m/>
    <m/>
    <m/>
    <m/>
    <m/>
    <m/>
    <n v="1"/>
    <m/>
    <m/>
    <n v="1"/>
    <n v="15"/>
  </r>
  <r>
    <s v="3. CANNES LIONS 2024 BRAND EXPERIENCE &amp;AMP_ ACTIVATION WINNERS.XLSX"/>
    <s v="CANNES LIONS 2024"/>
    <x v="276"/>
    <x v="329"/>
    <s v="RICE OF GLORY"/>
    <s v="SUPER EXTRA"/>
    <s v="SUPER EXTRA"/>
    <s v=""/>
    <x v="4"/>
    <m/>
    <m/>
    <m/>
    <m/>
    <m/>
    <m/>
    <m/>
    <m/>
    <m/>
    <m/>
    <m/>
    <m/>
    <m/>
    <n v="1"/>
    <m/>
    <m/>
    <n v="1"/>
    <n v="15"/>
  </r>
  <r>
    <s v="3. CANNES LIONS 2024 BRAND EXPERIENCE &amp;AMP_ ACTIVATION WINNERS.XLSX"/>
    <s v="CANNES LIONS 2024"/>
    <x v="276"/>
    <x v="330"/>
    <s v="RICE OF GLORY"/>
    <s v="SUPER EXTRA"/>
    <s v="SUPER EXTRA"/>
    <s v=""/>
    <x v="3"/>
    <m/>
    <m/>
    <m/>
    <m/>
    <m/>
    <m/>
    <m/>
    <m/>
    <m/>
    <m/>
    <m/>
    <m/>
    <m/>
    <n v="1"/>
    <m/>
    <m/>
    <n v="1"/>
    <n v="15"/>
  </r>
  <r>
    <s v="3. CANNES LIONS 2024 BRAND EXPERIENCE &amp;AMP_ ACTIVATION WINNERS.XLSX"/>
    <s v="CANNES LIONS 2024"/>
    <x v="17"/>
    <x v="379"/>
    <s v="FILTER CAPS"/>
    <s v="FILSA COLOMBIA"/>
    <s v="FILTER CAPS"/>
    <s v=""/>
    <x v="9"/>
    <m/>
    <m/>
    <m/>
    <m/>
    <m/>
    <m/>
    <m/>
    <m/>
    <m/>
    <m/>
    <m/>
    <m/>
    <m/>
    <m/>
    <m/>
    <n v="1"/>
    <n v="1"/>
    <n v="3"/>
  </r>
  <r>
    <s v="3. CANNES LIONS 2024 BRAND EXPERIENCE &amp;AMP_ ACTIVATION WINNERS.XLSX"/>
    <s v="CANNES LIONS 2024"/>
    <x v="14"/>
    <x v="323"/>
    <s v="THE INVINCIBLES / IPHONE "/>
    <s v="APPLE"/>
    <s v="IPHONE"/>
    <s v=""/>
    <x v="7"/>
    <m/>
    <m/>
    <m/>
    <m/>
    <m/>
    <m/>
    <m/>
    <m/>
    <m/>
    <m/>
    <m/>
    <m/>
    <m/>
    <m/>
    <n v="1"/>
    <m/>
    <n v="1"/>
    <n v="7"/>
  </r>
  <r>
    <s v="3. CANNES LIONS 2024 BRAND EXPERIENCE &amp;AMP_ ACTIVATION WINNERS.XLSX"/>
    <s v="CANNES LIONS 2024"/>
    <x v="311"/>
    <x v="380"/>
    <s v="SWEETHEARTS SITUATIONSHIPS"/>
    <s v="SWEETHEARTS"/>
    <s v="SWEETHEARTS"/>
    <s v=""/>
    <x v="7"/>
    <m/>
    <m/>
    <m/>
    <m/>
    <m/>
    <m/>
    <m/>
    <m/>
    <m/>
    <m/>
    <m/>
    <m/>
    <m/>
    <n v="1"/>
    <m/>
    <m/>
    <n v="1"/>
    <n v="15"/>
  </r>
  <r>
    <s v="3. CANNES LIONS 2024 BRAND EXPERIENCE &amp;AMP_ ACTIVATION WINNERS.XLSX"/>
    <s v="CANNES LIONS 2024"/>
    <x v="22"/>
    <x v="333"/>
    <s v="CHARMOLOGY"/>
    <s v="LUCKY CHARMS"/>
    <s v="LUCKY CHARMS"/>
    <s v=""/>
    <x v="7"/>
    <m/>
    <m/>
    <m/>
    <m/>
    <m/>
    <m/>
    <m/>
    <m/>
    <m/>
    <m/>
    <m/>
    <m/>
    <m/>
    <m/>
    <n v="1"/>
    <m/>
    <n v="1"/>
    <n v="7"/>
  </r>
  <r>
    <s v="3. CANNES LIONS 2024 BRAND EXPERIENCE &amp;AMP_ ACTIVATION WINNERS.XLSX"/>
    <s v="CANNES LIONS 2024"/>
    <x v="22"/>
    <x v="333"/>
    <s v="OREO MENU"/>
    <s v="OREO"/>
    <s v="OREO"/>
    <s v=""/>
    <x v="7"/>
    <m/>
    <m/>
    <m/>
    <m/>
    <m/>
    <m/>
    <m/>
    <m/>
    <m/>
    <m/>
    <m/>
    <m/>
    <m/>
    <m/>
    <m/>
    <n v="1"/>
    <n v="1"/>
    <n v="3"/>
  </r>
  <r>
    <s v="3. CANNES LIONS 2024 BRAND EXPERIENCE &amp;AMP_ ACTIVATION WINNERS.XLSX"/>
    <s v="CANNES LIONS 2024"/>
    <x v="195"/>
    <x v="381"/>
    <s v="THE FIRST EDIBLE MASCOT"/>
    <s v="POP-TARTS"/>
    <s v="POP-TARTS"/>
    <s v=""/>
    <x v="7"/>
    <m/>
    <m/>
    <m/>
    <m/>
    <m/>
    <m/>
    <m/>
    <m/>
    <m/>
    <m/>
    <n v="1"/>
    <m/>
    <m/>
    <m/>
    <m/>
    <m/>
    <n v="1"/>
    <n v="30"/>
  </r>
  <r>
    <s v="3. CANNES LIONS 2024 BRAND EXPERIENCE &amp;AMP_ ACTIVATION WINNERS.XLSX"/>
    <s v="CANNES LIONS 2024"/>
    <x v="266"/>
    <x v="312"/>
    <s v="DOORDASH-ALL-THE-ADS"/>
    <s v="DOORDASH"/>
    <s v="DOORDASH"/>
    <s v=""/>
    <x v="7"/>
    <m/>
    <m/>
    <m/>
    <m/>
    <m/>
    <m/>
    <m/>
    <m/>
    <m/>
    <m/>
    <m/>
    <m/>
    <m/>
    <n v="1"/>
    <n v="1"/>
    <m/>
    <n v="2"/>
    <n v="22"/>
  </r>
  <r>
    <s v="30. CANNES LIONS 2024 INDUSTRY CRAFT WINNERS.XLSX"/>
    <s v="CANNES LIONS 2024"/>
    <x v="281"/>
    <x v="337"/>
    <s v="HUTUKARA"/>
    <s v="SALGUEIRO &amp; URIHI YANOMAMI"/>
    <s v="THE YANOMAMI PEOPLE"/>
    <s v=""/>
    <x v="4"/>
    <m/>
    <m/>
    <m/>
    <m/>
    <m/>
    <m/>
    <m/>
    <m/>
    <m/>
    <m/>
    <m/>
    <m/>
    <m/>
    <m/>
    <m/>
    <n v="1"/>
    <n v="1"/>
    <n v="3"/>
  </r>
  <r>
    <s v="30. CANNES LIONS 2024 INDUSTRY CRAFT WINNERS.XLSX"/>
    <s v="CANNES LIONS 2024"/>
    <x v="219"/>
    <x v="250"/>
    <s v="BLACK LIGHTS"/>
    <s v="BRADESCO SEGUROS &amp; GOMA/EMPREGUE AFRO &amp; MUSEU AFRO-UFBA"/>
    <s v="BLACK LIGHTS"/>
    <s v=""/>
    <x v="4"/>
    <m/>
    <m/>
    <m/>
    <m/>
    <m/>
    <m/>
    <m/>
    <m/>
    <m/>
    <m/>
    <m/>
    <m/>
    <m/>
    <m/>
    <m/>
    <n v="1"/>
    <n v="1"/>
    <n v="3"/>
  </r>
  <r>
    <s v="30. CANNES LIONS 2024 INDUSTRY CRAFT WINNERS.XLSX"/>
    <s v="CANNES LIONS 2024"/>
    <x v="274"/>
    <x v="324"/>
    <s v="THE LOST VOICE"/>
    <s v="APPLE"/>
    <s v="PERSONAL VOICE ON IPHONE"/>
    <s v=""/>
    <x v="7"/>
    <m/>
    <m/>
    <m/>
    <m/>
    <m/>
    <m/>
    <m/>
    <m/>
    <m/>
    <m/>
    <m/>
    <m/>
    <m/>
    <m/>
    <m/>
    <n v="1"/>
    <n v="1"/>
    <n v="3"/>
  </r>
  <r>
    <s v="30. CANNES LIONS 2024 INDUSTRY CRAFT WINNERS.XLSX"/>
    <s v="CANNES LIONS 2024"/>
    <x v="260"/>
    <x v="301"/>
    <s v="IMPOSSIBLE JOURNEY"/>
    <s v="ASTER"/>
    <s v="DOULA SERVICES AND COMMUNITY-BASED HEALTHCARE"/>
    <s v=""/>
    <x v="7"/>
    <m/>
    <m/>
    <m/>
    <m/>
    <m/>
    <m/>
    <m/>
    <m/>
    <m/>
    <m/>
    <m/>
    <m/>
    <m/>
    <m/>
    <n v="1"/>
    <m/>
    <n v="1"/>
    <n v="7"/>
  </r>
  <r>
    <s v="30. CANNES LIONS 2024 INDUSTRY CRAFT WINNERS.XLSX"/>
    <s v="CANNES LIONS 2024"/>
    <x v="163"/>
    <x v="171"/>
    <s v="FIND YOUR SUMMER"/>
    <s v="MAGNUM"/>
    <s v="MAGNUM ICE CREAM"/>
    <s v=""/>
    <x v="1"/>
    <m/>
    <m/>
    <m/>
    <m/>
    <m/>
    <m/>
    <m/>
    <m/>
    <m/>
    <m/>
    <m/>
    <m/>
    <m/>
    <m/>
    <m/>
    <n v="1"/>
    <n v="1"/>
    <n v="3"/>
  </r>
  <r>
    <s v="30. CANNES LIONS 2024 INDUSTRY CRAFT WINNERS.XLSX"/>
    <s v="CANNES LIONS 2024"/>
    <x v="16"/>
    <x v="322"/>
    <s v="MULLENLOWE GLOBAL REBRAND"/>
    <s v="MULLENLOWE GLOBAL"/>
    <s v="MULLENLOWE"/>
    <s v=""/>
    <x v="7"/>
    <m/>
    <m/>
    <m/>
    <m/>
    <m/>
    <m/>
    <m/>
    <m/>
    <m/>
    <m/>
    <m/>
    <m/>
    <m/>
    <m/>
    <n v="1"/>
    <m/>
    <n v="1"/>
    <n v="7"/>
  </r>
  <r>
    <s v="30. CANNES LIONS 2024 INDUSTRY CRAFT WINNERS.XLSX"/>
    <s v="CANNES LIONS 2024"/>
    <x v="17"/>
    <x v="309"/>
    <s v="RECYCLE ME"/>
    <s v="COCA-COLA"/>
    <s v="COCA-COLA"/>
    <s v=""/>
    <x v="7"/>
    <m/>
    <m/>
    <m/>
    <m/>
    <m/>
    <m/>
    <m/>
    <m/>
    <m/>
    <m/>
    <m/>
    <m/>
    <m/>
    <n v="1"/>
    <m/>
    <m/>
    <n v="1"/>
    <n v="15"/>
  </r>
  <r>
    <s v="30. CANNES LIONS 2024 INDUSTRY CRAFT WINNERS.XLSX"/>
    <s v="CANNES LIONS 2024"/>
    <x v="17"/>
    <x v="309"/>
    <s v="TRIUMPH"/>
    <s v="CHICAGO INTERNATIONAL FILM FESTIVAL"/>
    <s v="CHICAGO INTERNATIONAL FILM FESTIVAL"/>
    <s v=""/>
    <x v="7"/>
    <m/>
    <m/>
    <m/>
    <m/>
    <m/>
    <m/>
    <m/>
    <m/>
    <m/>
    <m/>
    <m/>
    <m/>
    <m/>
    <m/>
    <m/>
    <n v="1"/>
    <n v="1"/>
    <n v="3"/>
  </r>
  <r>
    <s v="30. CANNES LIONS 2024 INDUSTRY CRAFT WINNERS.XLSX"/>
    <s v="CANNES LIONS 2024"/>
    <x v="22"/>
    <x v="334"/>
    <s v="THANKS FOR COKE-CREATING"/>
    <s v="COCA-COLA"/>
    <s v="COCA-COLA"/>
    <s v=""/>
    <x v="4"/>
    <m/>
    <m/>
    <m/>
    <m/>
    <m/>
    <m/>
    <m/>
    <m/>
    <m/>
    <m/>
    <m/>
    <m/>
    <m/>
    <n v="1"/>
    <m/>
    <m/>
    <n v="1"/>
    <n v="15"/>
  </r>
  <r>
    <s v="30. CANNES LIONS 2024 INDUSTRY CRAFT WINNERS.XLSX"/>
    <s v="CANNES LIONS 2024"/>
    <x v="22"/>
    <x v="333"/>
    <s v="THANKS FOR COKE-CREATING"/>
    <s v="COCA-COLA"/>
    <s v="COCA-COLA"/>
    <s v=""/>
    <x v="7"/>
    <m/>
    <m/>
    <m/>
    <m/>
    <m/>
    <m/>
    <m/>
    <m/>
    <m/>
    <m/>
    <m/>
    <m/>
    <m/>
    <n v="1"/>
    <m/>
    <m/>
    <n v="1"/>
    <n v="15"/>
  </r>
  <r>
    <s v="31. CANNES LIONS 2024 INNOVATION WINNERS.XLSX"/>
    <s v="CANNES LIONS 2024"/>
    <x v="309"/>
    <x v="376"/>
    <s v="ILLUSTRATE CHANGE"/>
    <s v="JOHNSON &amp; JOHNSON"/>
    <s v="ILLUSTRATE CHANGE"/>
    <s v=""/>
    <x v="7"/>
    <m/>
    <m/>
    <m/>
    <m/>
    <m/>
    <m/>
    <m/>
    <m/>
    <m/>
    <m/>
    <m/>
    <m/>
    <m/>
    <m/>
    <m/>
    <n v="1"/>
    <n v="1"/>
    <n v="3"/>
  </r>
  <r>
    <s v="31. CANNES LIONS 2024 INNOVATION WINNERS.XLSX"/>
    <s v="CANNES LIONS 2024"/>
    <x v="282"/>
    <x v="338"/>
    <s v="CONTRAILS: MAKING FLYING MORE SUSTAINABLE WITH GOOGLE AI"/>
    <s v="GOOGLE"/>
    <s v="GOOGLE RESEARCH"/>
    <s v=""/>
    <x v="7"/>
    <m/>
    <m/>
    <m/>
    <m/>
    <m/>
    <m/>
    <m/>
    <m/>
    <m/>
    <m/>
    <m/>
    <m/>
    <m/>
    <m/>
    <m/>
    <n v="1"/>
    <n v="1"/>
    <n v="3"/>
  </r>
  <r>
    <s v="31. CANNES LIONS 2024 INNOVATION WINNERS.XLSX"/>
    <s v="CANNES LIONS 2024"/>
    <x v="22"/>
    <x v="136"/>
    <s v="VANISHING EMAILS"/>
    <s v="AMAZON WEB SERVICES"/>
    <s v="VANISHING EMAILS"/>
    <s v=""/>
    <x v="10"/>
    <m/>
    <m/>
    <m/>
    <m/>
    <m/>
    <m/>
    <m/>
    <m/>
    <m/>
    <m/>
    <m/>
    <m/>
    <m/>
    <m/>
    <m/>
    <n v="1"/>
    <n v="1"/>
    <n v="3"/>
  </r>
  <r>
    <s v="33. CANNES LIONS 2024 LUXURY &amp;AMP_ LIFESTYLE WINNERS.XLSX"/>
    <s v="CANNES LIONS 2024"/>
    <x v="312"/>
    <x v="382"/>
    <s v="TWIGGY FULL CIRCLE"/>
    <s v="EBAY"/>
    <s v="EBAY.COM"/>
    <s v=""/>
    <x v="7"/>
    <m/>
    <m/>
    <m/>
    <m/>
    <m/>
    <m/>
    <m/>
    <m/>
    <m/>
    <m/>
    <m/>
    <m/>
    <m/>
    <m/>
    <m/>
    <n v="1"/>
    <n v="1"/>
    <n v="3"/>
  </r>
  <r>
    <s v="33. CANNES LIONS 2024 LUXURY &amp;AMP_ LIFESTYLE WINNERS.XLSX"/>
    <s v="CANNES LIONS 2024"/>
    <x v="5"/>
    <x v="383"/>
    <s v="THE ANTIRACIST BAG"/>
    <s v="UNIVERSITY ZUMBI DOS PALMARES"/>
    <s v="RACISMO ZERO"/>
    <s v=""/>
    <x v="4"/>
    <m/>
    <m/>
    <m/>
    <m/>
    <m/>
    <m/>
    <m/>
    <m/>
    <m/>
    <m/>
    <m/>
    <m/>
    <m/>
    <m/>
    <n v="1"/>
    <m/>
    <n v="1"/>
    <n v="7"/>
  </r>
  <r>
    <s v="33. CANNES LIONS 2024 LUXURY &amp;AMP_ LIFESTYLE WINNERS.XLSX"/>
    <s v="CANNES LIONS 2024"/>
    <x v="313"/>
    <x v="384"/>
    <s v="LOEWE X SUNA FUJITA"/>
    <s v="LOEWE"/>
    <s v="LOEWE X SUNA FUJITA"/>
    <s v=""/>
    <x v="1"/>
    <m/>
    <m/>
    <m/>
    <m/>
    <m/>
    <m/>
    <m/>
    <m/>
    <m/>
    <m/>
    <n v="1"/>
    <m/>
    <m/>
    <m/>
    <m/>
    <m/>
    <n v="1"/>
    <n v="30"/>
  </r>
  <r>
    <s v="34. CANNES LIONS 2024 MEDIA WINNES.XLSM"/>
    <s v="CANNES LIONS 2024"/>
    <x v="219"/>
    <x v="250"/>
    <s v="E-POLICE STATION"/>
    <s v="WONDER WOMEN TECH"/>
    <s v="E-POLICE STATION"/>
    <s v=""/>
    <x v="4"/>
    <m/>
    <m/>
    <m/>
    <m/>
    <m/>
    <m/>
    <m/>
    <m/>
    <m/>
    <m/>
    <m/>
    <m/>
    <m/>
    <m/>
    <n v="1"/>
    <n v="1"/>
    <n v="2"/>
    <n v="10"/>
  </r>
  <r>
    <s v="34. CANNES LIONS 2024 MEDIA WINNES.XLSM"/>
    <s v="CANNES LIONS 2024"/>
    <x v="121"/>
    <x v="126"/>
    <s v="THE CUSHIONING ROUTE"/>
    <s v="NIKE"/>
    <s v="NIKE INVINCIBLE 3"/>
    <s v=""/>
    <x v="10"/>
    <m/>
    <m/>
    <m/>
    <m/>
    <m/>
    <m/>
    <m/>
    <m/>
    <m/>
    <m/>
    <m/>
    <m/>
    <m/>
    <m/>
    <m/>
    <n v="1"/>
    <n v="1"/>
    <n v="3"/>
  </r>
  <r>
    <s v="34. CANNES LIONS 2024 MEDIA WINNES.XLSM"/>
    <s v="CANNES LIONS 2024"/>
    <x v="122"/>
    <x v="127"/>
    <s v="SIGHTWALKS"/>
    <s v="SOL CEMENT"/>
    <s v="SOL CEMENT"/>
    <s v=""/>
    <x v="10"/>
    <m/>
    <m/>
    <m/>
    <m/>
    <m/>
    <m/>
    <m/>
    <m/>
    <m/>
    <m/>
    <m/>
    <m/>
    <m/>
    <n v="1"/>
    <m/>
    <m/>
    <n v="1"/>
    <n v="15"/>
  </r>
  <r>
    <s v="34. CANNES LIONS 2024 MEDIA WINNES.XLSM"/>
    <s v="CANNES LIONS 2024"/>
    <x v="263"/>
    <x v="305"/>
    <s v="ALCARAZ SIGNS"/>
    <s v="NETFLIX"/>
    <s v="TV PROGRAM"/>
    <s v=""/>
    <x v="1"/>
    <m/>
    <m/>
    <m/>
    <m/>
    <m/>
    <m/>
    <m/>
    <m/>
    <m/>
    <m/>
    <m/>
    <m/>
    <m/>
    <m/>
    <m/>
    <n v="1"/>
    <n v="1"/>
    <n v="3"/>
  </r>
  <r>
    <s v="34. CANNES LIONS 2024 MEDIA WINNES.XLSM"/>
    <s v="CANNES LIONS 2024"/>
    <x v="3"/>
    <x v="343"/>
    <s v="ROASTS FOR RIVALS "/>
    <s v="7-ELEVEN"/>
    <s v="7-ELEVEN"/>
    <s v=""/>
    <x v="7"/>
    <m/>
    <m/>
    <m/>
    <m/>
    <m/>
    <m/>
    <m/>
    <m/>
    <m/>
    <m/>
    <m/>
    <m/>
    <m/>
    <m/>
    <m/>
    <n v="1"/>
    <n v="1"/>
    <n v="3"/>
  </r>
  <r>
    <s v="34. CANNES LIONS 2024 MEDIA WINNES.XLSM"/>
    <s v="CANNES LIONS 2024"/>
    <x v="261"/>
    <x v="302"/>
    <s v="CLEAN SPONSORSHIP"/>
    <s v="CONSUL"/>
    <s v="WASHING MACHINES CONSUL"/>
    <s v=""/>
    <x v="4"/>
    <m/>
    <m/>
    <m/>
    <m/>
    <m/>
    <m/>
    <m/>
    <m/>
    <m/>
    <m/>
    <m/>
    <m/>
    <m/>
    <n v="1"/>
    <m/>
    <m/>
    <n v="1"/>
    <n v="15"/>
  </r>
  <r>
    <s v="34. CANNES LIONS 2024 MEDIA WINNES.XLSM"/>
    <s v="CANNES LIONS 2024"/>
    <x v="124"/>
    <x v="129"/>
    <s v="RENT YOUR SUNSET"/>
    <s v="CORONA"/>
    <s v="CORONA"/>
    <s v=""/>
    <x v="10"/>
    <m/>
    <m/>
    <m/>
    <m/>
    <m/>
    <m/>
    <m/>
    <m/>
    <m/>
    <m/>
    <m/>
    <m/>
    <m/>
    <m/>
    <n v="1"/>
    <m/>
    <n v="1"/>
    <n v="7"/>
  </r>
  <r>
    <s v="34. CANNES LIONS 2024 MEDIA WINNES.XLSM"/>
    <s v="CANNES LIONS 2024"/>
    <x v="262"/>
    <x v="303"/>
    <s v="BANNED BOOK CLUB"/>
    <s v="DIGITAL PUBLIC LIBRARY OF AMERICA"/>
    <s v="DIGITAL PUBLIC LIBRARY OF AMERICA"/>
    <s v=""/>
    <x v="7"/>
    <m/>
    <m/>
    <m/>
    <m/>
    <m/>
    <m/>
    <m/>
    <m/>
    <m/>
    <m/>
    <m/>
    <m/>
    <m/>
    <n v="1"/>
    <n v="1"/>
    <m/>
    <n v="2"/>
    <n v="22"/>
  </r>
  <r>
    <s v="34. CANNES LIONS 2024 MEDIA WINNES.XLSM"/>
    <s v="CANNES LIONS 2024"/>
    <x v="282"/>
    <x v="338"/>
    <s v="SPHERE"/>
    <s v="GOOGLE CLOUD"/>
    <s v="CLOUD COMPUTING"/>
    <s v=""/>
    <x v="7"/>
    <m/>
    <m/>
    <m/>
    <m/>
    <m/>
    <m/>
    <m/>
    <m/>
    <m/>
    <m/>
    <m/>
    <m/>
    <m/>
    <m/>
    <m/>
    <n v="1"/>
    <n v="1"/>
    <n v="3"/>
  </r>
  <r>
    <s v="34. CANNES LIONS 2024 MEDIA WINNES.XLSM"/>
    <s v="CANNES LIONS 2024"/>
    <x v="6"/>
    <x v="327"/>
    <s v="BALLBOARDS"/>
    <s v="MERCADO LIBRE"/>
    <s v="MERCADO LIBRE RETAIL"/>
    <s v=""/>
    <x v="4"/>
    <m/>
    <m/>
    <m/>
    <m/>
    <m/>
    <m/>
    <m/>
    <m/>
    <m/>
    <m/>
    <m/>
    <m/>
    <m/>
    <m/>
    <m/>
    <n v="1"/>
    <n v="1"/>
    <n v="3"/>
  </r>
  <r>
    <s v="34. CANNES LIONS 2024 MEDIA WINNES.XLSM"/>
    <s v="CANNES LIONS 2024"/>
    <x v="6"/>
    <x v="327"/>
    <s v="HANDSHAKE HUNT"/>
    <s v="MERCADO LIBRE"/>
    <s v="MERCADO LIBRE RETAIL"/>
    <s v=""/>
    <x v="4"/>
    <m/>
    <m/>
    <m/>
    <m/>
    <m/>
    <m/>
    <m/>
    <m/>
    <m/>
    <m/>
    <n v="1"/>
    <m/>
    <m/>
    <m/>
    <n v="1"/>
    <n v="1"/>
    <n v="3"/>
    <n v="40"/>
  </r>
  <r>
    <s v="34. CANNES LIONS 2024 MEDIA WINNES.XLSM"/>
    <s v="CANNES LIONS 2024"/>
    <x v="314"/>
    <x v="385"/>
    <s v="BARBIE BREAKS OUT OF THE BOX (OFFICE)"/>
    <s v="BARBIE"/>
    <s v="THE BARBIE MOVIE"/>
    <s v=""/>
    <x v="7"/>
    <m/>
    <m/>
    <m/>
    <m/>
    <m/>
    <m/>
    <m/>
    <m/>
    <m/>
    <m/>
    <m/>
    <m/>
    <m/>
    <m/>
    <m/>
    <n v="1"/>
    <n v="1"/>
    <n v="3"/>
  </r>
  <r>
    <s v="34. CANNES LIONS 2024 MEDIA WINNES.XLSM"/>
    <s v="CANNES LIONS 2024"/>
    <x v="194"/>
    <x v="344"/>
    <s v="THE SWEAT SIDE OF SPONSORSHIP"/>
    <s v="GATORADE"/>
    <s v="GATORADE"/>
    <s v=""/>
    <x v="4"/>
    <m/>
    <m/>
    <m/>
    <m/>
    <m/>
    <m/>
    <m/>
    <m/>
    <m/>
    <m/>
    <m/>
    <m/>
    <m/>
    <m/>
    <m/>
    <n v="1"/>
    <n v="1"/>
    <n v="3"/>
  </r>
  <r>
    <s v="34. CANNES LIONS 2024 MEDIA WINNES.XLSM"/>
    <s v="CANNES LIONS 2024"/>
    <x v="280"/>
    <x v="336"/>
    <s v="OUT-OF-HOME MATCHES"/>
    <s v="HEINEKEN"/>
    <s v="HEINEKEN"/>
    <s v=""/>
    <x v="4"/>
    <m/>
    <m/>
    <m/>
    <m/>
    <m/>
    <m/>
    <m/>
    <m/>
    <m/>
    <m/>
    <m/>
    <m/>
    <m/>
    <m/>
    <n v="1"/>
    <m/>
    <n v="1"/>
    <n v="7"/>
  </r>
  <r>
    <s v="34. CANNES LIONS 2024 MEDIA WINNES.XLSM"/>
    <s v="CANNES LIONS 2024"/>
    <x v="315"/>
    <x v="386"/>
    <s v="NO AD"/>
    <s v="PAGUE MENOS"/>
    <s v="NO AD"/>
    <s v=""/>
    <x v="4"/>
    <m/>
    <m/>
    <m/>
    <m/>
    <m/>
    <m/>
    <m/>
    <m/>
    <m/>
    <m/>
    <m/>
    <m/>
    <m/>
    <n v="1"/>
    <n v="1"/>
    <m/>
    <n v="2"/>
    <n v="22"/>
  </r>
  <r>
    <s v="34. CANNES LIONS 2024 MEDIA WINNES.XLSM"/>
    <s v="CANNES LIONS 2024"/>
    <x v="316"/>
    <x v="387"/>
    <s v="CERAVE: THE SKINCARE MVP MASTERING SUPER BOWL MEDIA"/>
    <s v="CERAVE"/>
    <s v="CERAVE MOISTURIZING CREAM"/>
    <s v=""/>
    <x v="7"/>
    <m/>
    <m/>
    <m/>
    <m/>
    <m/>
    <m/>
    <m/>
    <m/>
    <m/>
    <m/>
    <m/>
    <m/>
    <m/>
    <m/>
    <n v="1"/>
    <m/>
    <n v="1"/>
    <n v="7"/>
  </r>
  <r>
    <s v="34. CANNES LIONS 2024 MEDIA WINNES.XLSM"/>
    <s v="CANNES LIONS 2024"/>
    <x v="317"/>
    <x v="388"/>
    <s v="LIVE INSURANCE BY MAPFRE"/>
    <s v="MAPFRE"/>
    <s v="SEGUROS MAPFRE"/>
    <s v=""/>
    <x v="1"/>
    <m/>
    <m/>
    <m/>
    <m/>
    <m/>
    <m/>
    <m/>
    <m/>
    <m/>
    <m/>
    <m/>
    <m/>
    <m/>
    <m/>
    <n v="1"/>
    <m/>
    <n v="1"/>
    <n v="7"/>
  </r>
  <r>
    <s v="34. CANNES LIONS 2024 MEDIA WINNES.XLSM"/>
    <s v="CANNES LIONS 2024"/>
    <x v="17"/>
    <x v="309"/>
    <s v="MICHAEL CERAVE"/>
    <s v="CERAVE"/>
    <s v="CERAVE MOISTURIZING CREAM"/>
    <s v=""/>
    <x v="7"/>
    <m/>
    <m/>
    <m/>
    <m/>
    <m/>
    <m/>
    <m/>
    <m/>
    <m/>
    <m/>
    <m/>
    <m/>
    <m/>
    <n v="1"/>
    <m/>
    <m/>
    <n v="1"/>
    <n v="15"/>
  </r>
  <r>
    <s v="34. CANNES LIONS 2024 MEDIA WINNES.XLSM"/>
    <s v="CANNES LIONS 2024"/>
    <x v="318"/>
    <x v="389"/>
    <s v="THE NAME CONFUSION"/>
    <s v="THE FIGHT AGAINST ALZHEIMER’S ASSOCIATION"/>
    <s v="THE FIGHT AGAINST ALZHEIMER’S ASSOCIATION / RACING CLUB"/>
    <s v=""/>
    <x v="7"/>
    <m/>
    <m/>
    <m/>
    <m/>
    <m/>
    <m/>
    <m/>
    <m/>
    <m/>
    <m/>
    <m/>
    <m/>
    <m/>
    <m/>
    <n v="1"/>
    <m/>
    <n v="1"/>
    <n v="7"/>
  </r>
  <r>
    <s v="34. CANNES LIONS 2024 MEDIA WINNES.XLSM"/>
    <s v="CANNES LIONS 2024"/>
    <x v="319"/>
    <x v="390"/>
    <s v="TACOMA DOG TOY"/>
    <s v="TOYOTA"/>
    <s v="TOYOTA TACOMA"/>
    <s v=""/>
    <x v="7"/>
    <m/>
    <m/>
    <m/>
    <m/>
    <m/>
    <m/>
    <m/>
    <m/>
    <m/>
    <m/>
    <m/>
    <m/>
    <m/>
    <m/>
    <m/>
    <n v="1"/>
    <n v="1"/>
    <n v="3"/>
  </r>
  <r>
    <s v="34. CANNES LIONS 2024 MEDIA WINNES.XLSM"/>
    <s v="CANNES LIONS 2024"/>
    <x v="288"/>
    <x v="346"/>
    <s v="LAY'S CHIP CAM"/>
    <s v="PEPSICO PURCHASE"/>
    <s v="LAY'S"/>
    <s v=""/>
    <x v="2"/>
    <m/>
    <m/>
    <m/>
    <m/>
    <m/>
    <m/>
    <m/>
    <m/>
    <m/>
    <m/>
    <m/>
    <m/>
    <m/>
    <m/>
    <n v="1"/>
    <n v="1"/>
    <n v="2"/>
    <n v="10"/>
  </r>
  <r>
    <s v="34. CANNES LIONS 2024 MEDIA WINNES.XLSM"/>
    <s v="CANNES LIONS 2024"/>
    <x v="320"/>
    <x v="391"/>
    <s v="GATORADE MATCH SAVER"/>
    <s v="GATORADE"/>
    <s v="GATORADE"/>
    <s v=""/>
    <x v="2"/>
    <m/>
    <m/>
    <m/>
    <m/>
    <m/>
    <m/>
    <m/>
    <m/>
    <m/>
    <m/>
    <m/>
    <m/>
    <m/>
    <m/>
    <m/>
    <n v="1"/>
    <n v="1"/>
    <n v="3"/>
  </r>
  <r>
    <s v="34. CANNES LIONS 2024 MEDIA WINNES.XLSM"/>
    <s v="CANNES LIONS 2024"/>
    <x v="207"/>
    <x v="392"/>
    <s v="UNFROSTED: NOT BROUGHT TO YOU BY POP-TARTS"/>
    <s v="POP TARTS"/>
    <s v="POP TARTS TOASTER PASTRIES"/>
    <s v=""/>
    <x v="7"/>
    <m/>
    <m/>
    <m/>
    <m/>
    <m/>
    <m/>
    <m/>
    <m/>
    <m/>
    <m/>
    <m/>
    <m/>
    <m/>
    <m/>
    <m/>
    <n v="1"/>
    <n v="1"/>
    <n v="3"/>
  </r>
  <r>
    <s v="34. CANNES LIONS 2024 MEDIA WINNES.XLSM"/>
    <s v="CANNES LIONS 2024"/>
    <x v="22"/>
    <x v="297"/>
    <s v="DON'T DELETE MENU"/>
    <s v="WENDY'S"/>
    <s v="WENDY'S"/>
    <s v=""/>
    <x v="2"/>
    <m/>
    <m/>
    <m/>
    <m/>
    <m/>
    <m/>
    <m/>
    <m/>
    <m/>
    <m/>
    <m/>
    <m/>
    <m/>
    <m/>
    <n v="1"/>
    <m/>
    <n v="1"/>
    <n v="7"/>
  </r>
  <r>
    <s v="34. CANNES LIONS 2024 MEDIA WINNES.XLSM"/>
    <s v="CANNES LIONS 2024"/>
    <x v="22"/>
    <x v="333"/>
    <s v="DON'T DELETE MENU"/>
    <s v="WENDY'S"/>
    <s v="WENDY'S"/>
    <s v=""/>
    <x v="7"/>
    <m/>
    <m/>
    <m/>
    <m/>
    <m/>
    <m/>
    <m/>
    <m/>
    <m/>
    <m/>
    <m/>
    <m/>
    <m/>
    <m/>
    <n v="1"/>
    <m/>
    <n v="1"/>
    <n v="7"/>
  </r>
  <r>
    <s v="34. CANNES LIONS 2024 MEDIA WINNES.XLSM"/>
    <s v="CANNES LIONS 2024"/>
    <x v="22"/>
    <x v="333"/>
    <s v="OREO CALLS"/>
    <s v="OREO"/>
    <s v="OREO"/>
    <s v=""/>
    <x v="7"/>
    <m/>
    <m/>
    <m/>
    <m/>
    <m/>
    <m/>
    <m/>
    <m/>
    <m/>
    <m/>
    <m/>
    <m/>
    <m/>
    <m/>
    <m/>
    <n v="1"/>
    <n v="1"/>
    <n v="3"/>
  </r>
  <r>
    <s v="35. CANNES LIONS 2024 OUTDOOR WINNERS.XLSX"/>
    <s v="CANNES LIONS 2024"/>
    <x v="321"/>
    <x v="393"/>
    <s v="THE CRUISE HEIST"/>
    <s v="NETFLIX"/>
    <s v="LA CASA DE PAPEL"/>
    <s v=""/>
    <x v="4"/>
    <m/>
    <m/>
    <m/>
    <m/>
    <m/>
    <m/>
    <m/>
    <m/>
    <m/>
    <m/>
    <m/>
    <m/>
    <m/>
    <m/>
    <m/>
    <n v="1"/>
    <n v="1"/>
    <n v="3"/>
  </r>
  <r>
    <s v="35. CANNES LIONS 2024 OUTDOOR WINNERS.XLSX"/>
    <s v="CANNES LIONS 2024"/>
    <x v="260"/>
    <x v="301"/>
    <s v="IN TRANSIT"/>
    <s v="CALLEN-LORDE, METROPOLITAN TRANSPORTATION AUTHORITY, NYC LGBT HISTORIC SITES PRO"/>
    <s v="TRANSGENDER DAY OF VISIBILITY"/>
    <s v=""/>
    <x v="7"/>
    <m/>
    <m/>
    <m/>
    <m/>
    <m/>
    <m/>
    <m/>
    <m/>
    <m/>
    <m/>
    <m/>
    <m/>
    <m/>
    <n v="1"/>
    <m/>
    <m/>
    <n v="1"/>
    <n v="15"/>
  </r>
  <r>
    <s v="35. CANNES LIONS 2024 OUTDOOR WINNERS.XLSX"/>
    <s v="CANNES LIONS 2024"/>
    <x v="1"/>
    <x v="314"/>
    <s v="PRIVACY SWAP"/>
    <s v="WHATSAPP"/>
    <s v="WHATSAPP"/>
    <s v=""/>
    <x v="7"/>
    <m/>
    <m/>
    <m/>
    <m/>
    <m/>
    <m/>
    <m/>
    <m/>
    <m/>
    <m/>
    <m/>
    <m/>
    <m/>
    <m/>
    <m/>
    <n v="1"/>
    <n v="1"/>
    <n v="3"/>
  </r>
  <r>
    <s v="35. CANNES LIONS 2024 OUTDOOR WINNERS.XLSX"/>
    <s v="CANNES LIONS 2024"/>
    <x v="121"/>
    <x v="126"/>
    <s v="THE CUSHIONING ROUTE"/>
    <s v="NIKE"/>
    <s v="NIKE INVINCIBLE 3"/>
    <s v=""/>
    <x v="10"/>
    <m/>
    <m/>
    <m/>
    <m/>
    <m/>
    <m/>
    <m/>
    <m/>
    <m/>
    <m/>
    <m/>
    <m/>
    <m/>
    <m/>
    <m/>
    <n v="1"/>
    <n v="1"/>
    <n v="3"/>
  </r>
  <r>
    <s v="35. CANNES LIONS 2024 OUTDOOR WINNERS.XLSX"/>
    <s v="CANNES LIONS 2024"/>
    <x v="45"/>
    <x v="45"/>
    <s v="IMAGINE WITH PETACOS"/>
    <s v="POKER BEER"/>
    <s v="POKER BEER"/>
    <s v=""/>
    <x v="9"/>
    <m/>
    <m/>
    <m/>
    <m/>
    <m/>
    <m/>
    <m/>
    <m/>
    <m/>
    <m/>
    <m/>
    <m/>
    <m/>
    <m/>
    <m/>
    <n v="1"/>
    <n v="1"/>
    <n v="3"/>
  </r>
  <r>
    <s v="35. CANNES LIONS 2024 OUTDOOR WINNERS.XLSX"/>
    <s v="CANNES LIONS 2024"/>
    <x v="122"/>
    <x v="127"/>
    <s v="SIGHTWALKS"/>
    <s v="SOL CEMENT"/>
    <s v="SOL CEMENT"/>
    <s v=""/>
    <x v="10"/>
    <m/>
    <m/>
    <m/>
    <m/>
    <m/>
    <m/>
    <m/>
    <m/>
    <m/>
    <m/>
    <m/>
    <m/>
    <m/>
    <n v="1"/>
    <n v="1"/>
    <m/>
    <n v="2"/>
    <n v="22"/>
  </r>
  <r>
    <s v="35. CANNES LIONS 2024 OUTDOOR WINNERS.XLSX"/>
    <s v="CANNES LIONS 2024"/>
    <x v="174"/>
    <x v="186"/>
    <s v="NO ONE MOVES SNOW LIKE GRISELDA"/>
    <s v="NETFLIX"/>
    <s v="GRISELDA"/>
    <s v=""/>
    <x v="1"/>
    <m/>
    <m/>
    <m/>
    <m/>
    <m/>
    <m/>
    <m/>
    <m/>
    <m/>
    <m/>
    <m/>
    <m/>
    <m/>
    <m/>
    <m/>
    <n v="1"/>
    <n v="1"/>
    <n v="3"/>
  </r>
  <r>
    <s v="35. CANNES LIONS 2024 OUTDOOR WINNERS.XLSX"/>
    <s v="CANNES LIONS 2024"/>
    <x v="263"/>
    <x v="326"/>
    <s v="LEMON"/>
    <s v="FABER-CASTELL"/>
    <s v="SUPERSOFT"/>
    <s v=""/>
    <x v="4"/>
    <m/>
    <m/>
    <m/>
    <m/>
    <m/>
    <m/>
    <m/>
    <m/>
    <m/>
    <m/>
    <m/>
    <m/>
    <m/>
    <m/>
    <n v="1"/>
    <m/>
    <n v="1"/>
    <n v="7"/>
  </r>
  <r>
    <s v="35. CANNES LIONS 2024 OUTDOOR WINNERS.XLSX"/>
    <s v="CANNES LIONS 2024"/>
    <x v="263"/>
    <x v="305"/>
    <s v="MEET MARINA PRIETO"/>
    <s v="JCDECAUX"/>
    <s v="B2B"/>
    <s v=""/>
    <x v="1"/>
    <m/>
    <m/>
    <m/>
    <m/>
    <m/>
    <m/>
    <m/>
    <m/>
    <m/>
    <m/>
    <m/>
    <m/>
    <m/>
    <n v="1"/>
    <m/>
    <m/>
    <n v="1"/>
    <n v="15"/>
  </r>
  <r>
    <s v="35. CANNES LIONS 2024 OUTDOOR WINNERS.XLSX"/>
    <s v="CANNES LIONS 2024"/>
    <x v="3"/>
    <x v="343"/>
    <s v="ALWAYS OPEN"/>
    <s v="7-ELEVEN"/>
    <s v="7-ELEVEN"/>
    <s v=""/>
    <x v="7"/>
    <m/>
    <m/>
    <m/>
    <m/>
    <m/>
    <m/>
    <m/>
    <m/>
    <m/>
    <m/>
    <m/>
    <m/>
    <m/>
    <m/>
    <n v="1"/>
    <m/>
    <n v="1"/>
    <n v="7"/>
  </r>
  <r>
    <s v="35. CANNES LIONS 2024 OUTDOOR WINNERS.XLSX"/>
    <s v="CANNES LIONS 2024"/>
    <x v="261"/>
    <x v="302"/>
    <s v="CLEAN SPONSORSHIP"/>
    <s v="CONSUL"/>
    <s v="WASHING MACHINES CONSUL"/>
    <s v=""/>
    <x v="4"/>
    <m/>
    <m/>
    <m/>
    <m/>
    <m/>
    <m/>
    <m/>
    <m/>
    <m/>
    <m/>
    <m/>
    <m/>
    <m/>
    <n v="1"/>
    <n v="1"/>
    <m/>
    <n v="2"/>
    <n v="22"/>
  </r>
  <r>
    <s v="35. CANNES LIONS 2024 OUTDOOR WINNERS.XLSX"/>
    <s v="CANNES LIONS 2024"/>
    <x v="261"/>
    <x v="302"/>
    <s v="WHOPPER ISLAND"/>
    <s v="BURGER KING"/>
    <s v="THE WHOPPER"/>
    <s v=""/>
    <x v="4"/>
    <m/>
    <m/>
    <m/>
    <m/>
    <m/>
    <m/>
    <m/>
    <m/>
    <m/>
    <m/>
    <m/>
    <m/>
    <m/>
    <m/>
    <n v="1"/>
    <m/>
    <n v="1"/>
    <n v="7"/>
  </r>
  <r>
    <s v="35. CANNES LIONS 2024 OUTDOOR WINNERS.XLSX"/>
    <s v="CANNES LIONS 2024"/>
    <x v="262"/>
    <x v="303"/>
    <s v="THE LAST BARF BAG"/>
    <s v="DRAMAMINE"/>
    <s v="DRAMAMINE"/>
    <s v=""/>
    <x v="7"/>
    <m/>
    <m/>
    <m/>
    <m/>
    <m/>
    <m/>
    <m/>
    <m/>
    <m/>
    <m/>
    <m/>
    <m/>
    <m/>
    <m/>
    <n v="1"/>
    <m/>
    <n v="1"/>
    <n v="7"/>
  </r>
  <r>
    <s v="35. CANNES LIONS 2024 OUTDOOR WINNERS.XLSX"/>
    <s v="CANNES LIONS 2024"/>
    <x v="163"/>
    <x v="171"/>
    <s v="FIND YOUR SUMMER"/>
    <s v="MAGNUM"/>
    <s v="MAGNUM ICE CREAM"/>
    <s v=""/>
    <x v="1"/>
    <m/>
    <m/>
    <m/>
    <m/>
    <m/>
    <m/>
    <m/>
    <m/>
    <m/>
    <m/>
    <m/>
    <m/>
    <m/>
    <n v="1"/>
    <m/>
    <n v="1"/>
    <n v="2"/>
    <n v="18"/>
  </r>
  <r>
    <s v="35. CANNES LIONS 2024 OUTDOOR WINNERS.XLSX"/>
    <s v="CANNES LIONS 2024"/>
    <x v="163"/>
    <x v="171"/>
    <s v="STAIRS"/>
    <s v="MAGNUM"/>
    <s v="MAGNUM ICE CREAM"/>
    <s v=""/>
    <x v="1"/>
    <m/>
    <m/>
    <m/>
    <m/>
    <m/>
    <m/>
    <m/>
    <m/>
    <m/>
    <m/>
    <n v="1"/>
    <m/>
    <m/>
    <m/>
    <m/>
    <m/>
    <n v="1"/>
    <n v="30"/>
  </r>
  <r>
    <s v="35. CANNES LIONS 2024 OUTDOOR WINNERS.XLSX"/>
    <s v="CANNES LIONS 2024"/>
    <x v="17"/>
    <x v="309"/>
    <s v="PRESSED"/>
    <s v="COCA-COLA"/>
    <s v="COCA-COLA"/>
    <s v=""/>
    <x v="7"/>
    <m/>
    <m/>
    <m/>
    <m/>
    <m/>
    <m/>
    <m/>
    <m/>
    <m/>
    <m/>
    <m/>
    <m/>
    <m/>
    <n v="1"/>
    <m/>
    <n v="1"/>
    <n v="2"/>
    <n v="18"/>
  </r>
  <r>
    <s v="35. CANNES LIONS 2024 OUTDOOR WINNERS.XLSX"/>
    <s v="CANNES LIONS 2024"/>
    <x v="22"/>
    <x v="234"/>
    <s v="ADSCAN"/>
    <s v="MAKRO COLOMBIA"/>
    <s v="MAKRO"/>
    <s v=""/>
    <x v="9"/>
    <m/>
    <m/>
    <m/>
    <m/>
    <m/>
    <m/>
    <m/>
    <m/>
    <m/>
    <m/>
    <m/>
    <m/>
    <m/>
    <m/>
    <m/>
    <n v="1"/>
    <n v="1"/>
    <n v="3"/>
  </r>
  <r>
    <s v="35. CANNES LIONS 2024 OUTDOOR WINNERS.XLSX"/>
    <s v="CANNES LIONS 2024"/>
    <x v="22"/>
    <x v="333"/>
    <s v="NAPKINS OF RIGHTS"/>
    <s v="FLIC - FLORIDA IMMIGRANT COALITION"/>
    <s v="FLIC - FLORIDA IMMIGRANT COALITION"/>
    <s v=""/>
    <x v="7"/>
    <m/>
    <m/>
    <m/>
    <m/>
    <m/>
    <m/>
    <m/>
    <m/>
    <m/>
    <m/>
    <m/>
    <m/>
    <m/>
    <m/>
    <m/>
    <n v="1"/>
    <n v="1"/>
    <n v="3"/>
  </r>
  <r>
    <s v="35. CANNES LIONS 2024 OUTDOOR WINNERS.XLSX"/>
    <s v="CANNES LIONS 2024"/>
    <x v="22"/>
    <x v="334"/>
    <s v="THANKS FOR COKE-CREATING"/>
    <s v="COCA-COLA"/>
    <s v="COCA-COLA"/>
    <s v=""/>
    <x v="4"/>
    <m/>
    <m/>
    <m/>
    <m/>
    <m/>
    <m/>
    <m/>
    <m/>
    <m/>
    <m/>
    <m/>
    <m/>
    <m/>
    <m/>
    <n v="2"/>
    <m/>
    <n v="2"/>
    <n v="14"/>
  </r>
  <r>
    <s v="35. CANNES LIONS 2024 OUTDOOR WINNERS.XLSX"/>
    <s v="CANNES LIONS 2024"/>
    <x v="22"/>
    <x v="333"/>
    <s v="THANKS FOR COKE-CREATING"/>
    <s v="COCA-COLA"/>
    <s v="COCA-COLA"/>
    <s v=""/>
    <x v="7"/>
    <m/>
    <m/>
    <m/>
    <m/>
    <m/>
    <m/>
    <m/>
    <m/>
    <m/>
    <m/>
    <m/>
    <m/>
    <m/>
    <m/>
    <n v="2"/>
    <m/>
    <n v="2"/>
    <n v="14"/>
  </r>
  <r>
    <s v="35. CANNES LIONS 2024 OUTDOOR WINNERS.XLSX"/>
    <s v="CANNES LIONS 2024"/>
    <x v="322"/>
    <x v="394"/>
    <s v="CORONA SUNSET BOTTLES"/>
    <s v="CORONA"/>
    <s v="CORONA EXTRA"/>
    <s v=""/>
    <x v="7"/>
    <m/>
    <m/>
    <m/>
    <m/>
    <m/>
    <m/>
    <m/>
    <m/>
    <m/>
    <m/>
    <m/>
    <m/>
    <m/>
    <m/>
    <m/>
    <n v="1"/>
    <n v="1"/>
    <n v="3"/>
  </r>
  <r>
    <s v="35. CANNES LIONS 2024 OUTDOOR WINNERS.XLSX"/>
    <s v="CANNES LIONS 2024"/>
    <x v="258"/>
    <x v="299"/>
    <s v="SALVATION HANGER"/>
    <s v="SALVATION ARMY"/>
    <s v="DONATION"/>
    <s v=""/>
    <x v="4"/>
    <m/>
    <m/>
    <m/>
    <m/>
    <m/>
    <m/>
    <m/>
    <m/>
    <m/>
    <m/>
    <m/>
    <m/>
    <m/>
    <m/>
    <m/>
    <n v="1"/>
    <n v="1"/>
    <n v="3"/>
  </r>
  <r>
    <s v="36. CANNES LIONS 2024 PHARMA WINNERS.XLSX"/>
    <s v="CANNES LIONS 2024"/>
    <x v="323"/>
    <x v="395"/>
    <s v="MAGNETIC STORIES"/>
    <s v="SIEMENS HEALTHINEERS"/>
    <s v="MAGNETIC RESONANCE IMAGING"/>
    <s v=""/>
    <x v="7"/>
    <m/>
    <m/>
    <m/>
    <m/>
    <m/>
    <m/>
    <m/>
    <m/>
    <m/>
    <m/>
    <m/>
    <m/>
    <m/>
    <m/>
    <n v="1"/>
    <m/>
    <n v="1"/>
    <n v="7"/>
  </r>
  <r>
    <s v="36. CANNES LIONS 2024 PHARMA WINNERS.XLSX"/>
    <s v="CANNES LIONS 2024"/>
    <x v="300"/>
    <x v="396"/>
    <s v="MAGNETIC STORIES"/>
    <s v="SIEMENS HEALTHINEERS"/>
    <s v="MAGNETIC RESONANCE IMAGING"/>
    <s v=""/>
    <x v="7"/>
    <m/>
    <m/>
    <m/>
    <m/>
    <m/>
    <m/>
    <m/>
    <m/>
    <m/>
    <m/>
    <n v="1"/>
    <m/>
    <m/>
    <m/>
    <m/>
    <m/>
    <n v="1"/>
    <n v="30"/>
  </r>
  <r>
    <s v="37. CANNES LIONS 2024 PR WINNERS.XLSX"/>
    <s v="CANNES LIONS 2024"/>
    <x v="275"/>
    <x v="325"/>
    <s v="THE VALUE OF TIME"/>
    <s v="ITAÚ"/>
    <s v="ITAÚ"/>
    <s v=""/>
    <x v="4"/>
    <m/>
    <m/>
    <m/>
    <m/>
    <m/>
    <m/>
    <m/>
    <m/>
    <m/>
    <m/>
    <m/>
    <m/>
    <m/>
    <m/>
    <m/>
    <n v="1"/>
    <n v="1"/>
    <n v="3"/>
  </r>
  <r>
    <s v="37. CANNES LIONS 2024 PR WINNERS.XLSX"/>
    <s v="CANNES LIONS 2024"/>
    <x v="219"/>
    <x v="250"/>
    <s v="VW 70 YEARS CAMPAIGN"/>
    <s v="VOLKSWAGEN"/>
    <s v="VOLKSWAGEN"/>
    <s v=""/>
    <x v="4"/>
    <m/>
    <m/>
    <m/>
    <m/>
    <m/>
    <m/>
    <m/>
    <m/>
    <m/>
    <m/>
    <m/>
    <m/>
    <m/>
    <n v="1"/>
    <n v="1"/>
    <n v="1"/>
    <n v="3"/>
    <n v="25"/>
  </r>
  <r>
    <s v="37. CANNES LIONS 2024 PR WINNERS.XLSX"/>
    <s v="CANNES LIONS 2024"/>
    <x v="260"/>
    <x v="301"/>
    <s v="IN TRANSIT"/>
    <s v="CALLEN-LORDE, METROPOLITAN TRANSPORTATION AUTHORITY, NYC LGBT HISTORIC SITES PRO"/>
    <s v="TRANSGENDER DAY OF VISIBILITY"/>
    <s v=""/>
    <x v="7"/>
    <m/>
    <m/>
    <m/>
    <m/>
    <m/>
    <m/>
    <m/>
    <m/>
    <m/>
    <m/>
    <m/>
    <m/>
    <m/>
    <n v="1"/>
    <m/>
    <m/>
    <n v="1"/>
    <n v="15"/>
  </r>
  <r>
    <s v="37. CANNES LIONS 2024 PR WINNERS.XLSX"/>
    <s v="CANNES LIONS 2024"/>
    <x v="1"/>
    <x v="397"/>
    <s v="TAKE MY LAWYERS"/>
    <s v="WOM"/>
    <s v="WOM MOBILE COMPAY"/>
    <s v=""/>
    <x v="9"/>
    <m/>
    <m/>
    <m/>
    <m/>
    <m/>
    <m/>
    <m/>
    <m/>
    <m/>
    <m/>
    <m/>
    <m/>
    <m/>
    <m/>
    <m/>
    <n v="1"/>
    <n v="1"/>
    <n v="3"/>
  </r>
  <r>
    <s v="37. CANNES LIONS 2024 PR WINNERS.XLSX"/>
    <s v="CANNES LIONS 2024"/>
    <x v="7"/>
    <x v="256"/>
    <s v="THE GENDER DISCOUNT"/>
    <s v="SANTANDER BANK"/>
    <s v="INSTITUTIONAL"/>
    <s v=""/>
    <x v="4"/>
    <m/>
    <m/>
    <m/>
    <m/>
    <m/>
    <m/>
    <m/>
    <m/>
    <m/>
    <m/>
    <m/>
    <m/>
    <m/>
    <m/>
    <m/>
    <n v="1"/>
    <n v="1"/>
    <n v="3"/>
  </r>
  <r>
    <s v="37. CANNES LIONS 2024 PR WINNERS.XLSX"/>
    <s v="CANNES LIONS 2024"/>
    <x v="310"/>
    <x v="377"/>
    <s v="FREEING TACO T***DAY"/>
    <s v="TACO BELL"/>
    <s v="BRAND CAMPAIGN"/>
    <s v=""/>
    <x v="7"/>
    <m/>
    <m/>
    <m/>
    <m/>
    <m/>
    <m/>
    <m/>
    <m/>
    <m/>
    <m/>
    <m/>
    <m/>
    <m/>
    <m/>
    <m/>
    <n v="1"/>
    <n v="1"/>
    <n v="3"/>
  </r>
  <r>
    <s v="37. CANNES LIONS 2024 PR WINNERS.XLSX"/>
    <s v="CANNES LIONS 2024"/>
    <x v="6"/>
    <x v="327"/>
    <s v="GRAD IN BLACK"/>
    <s v="VULT"/>
    <s v="COSMETICS RETAIL"/>
    <s v=""/>
    <x v="4"/>
    <m/>
    <m/>
    <m/>
    <m/>
    <m/>
    <m/>
    <m/>
    <m/>
    <m/>
    <m/>
    <m/>
    <m/>
    <m/>
    <m/>
    <n v="1"/>
    <m/>
    <n v="1"/>
    <n v="7"/>
  </r>
  <r>
    <s v="37. CANNES LIONS 2024 PR WINNERS.XLSX"/>
    <s v="CANNES LIONS 2024"/>
    <x v="16"/>
    <x v="322"/>
    <s v="THE SHOTLINE"/>
    <s v="CHANGE THE REF &amp; MARCH FOR OUR LIVES "/>
    <s v="THE SHOTLINE"/>
    <s v=""/>
    <x v="7"/>
    <m/>
    <m/>
    <m/>
    <m/>
    <m/>
    <m/>
    <m/>
    <m/>
    <m/>
    <m/>
    <m/>
    <m/>
    <m/>
    <m/>
    <m/>
    <n v="1"/>
    <n v="1"/>
    <n v="3"/>
  </r>
  <r>
    <s v="37. CANNES LIONS 2024 PR WINNERS.XLSX"/>
    <s v="CANNES LIONS 2024"/>
    <x v="17"/>
    <x v="398"/>
    <s v="UNSEEN FACES"/>
    <s v="MISSING CHILDREEN &amp; UNICEF"/>
    <s v="MISSING CHILDREEN REPORT SYSTEM"/>
    <s v=""/>
    <x v="2"/>
    <m/>
    <m/>
    <m/>
    <m/>
    <m/>
    <m/>
    <m/>
    <m/>
    <m/>
    <m/>
    <m/>
    <m/>
    <m/>
    <m/>
    <n v="1"/>
    <m/>
    <n v="1"/>
    <n v="7"/>
  </r>
  <r>
    <s v="37. CANNES LIONS 2024 PR WINNERS.XLSX"/>
    <s v="CANNES LIONS 2024"/>
    <x v="17"/>
    <x v="399"/>
    <s v="HEAVEN FISH"/>
    <s v="REGAL SPRINGS"/>
    <s v="FARMED FISH"/>
    <s v=""/>
    <x v="15"/>
    <m/>
    <m/>
    <m/>
    <m/>
    <m/>
    <m/>
    <m/>
    <m/>
    <m/>
    <m/>
    <m/>
    <m/>
    <m/>
    <m/>
    <m/>
    <n v="1"/>
    <n v="1"/>
    <n v="3"/>
  </r>
  <r>
    <s v="37. CANNES LIONS 2024 PR WINNERS.XLSX"/>
    <s v="CANNES LIONS 2024"/>
    <x v="17"/>
    <x v="309"/>
    <s v="MICHAEL CERAVE"/>
    <s v="CERAVE"/>
    <s v="CERAVE MOISTURIZING CREAM"/>
    <s v=""/>
    <x v="7"/>
    <m/>
    <m/>
    <m/>
    <m/>
    <m/>
    <m/>
    <m/>
    <m/>
    <m/>
    <m/>
    <m/>
    <m/>
    <m/>
    <m/>
    <m/>
    <n v="1"/>
    <n v="1"/>
    <n v="3"/>
  </r>
  <r>
    <s v="37. CANNES LIONS 2024 PR WINNERS.XLSX"/>
    <s v="CANNES LIONS 2024"/>
    <x v="299"/>
    <x v="360"/>
    <s v="WELCOME TO THE GROUP"/>
    <s v="CAMBIEMOS LA REGLA"/>
    <s v="LAW PROJECT 22,421"/>
    <s v=""/>
    <x v="8"/>
    <m/>
    <m/>
    <m/>
    <m/>
    <m/>
    <m/>
    <m/>
    <m/>
    <m/>
    <m/>
    <m/>
    <m/>
    <m/>
    <m/>
    <n v="1"/>
    <m/>
    <n v="1"/>
    <n v="7"/>
  </r>
  <r>
    <s v="37. CANNES LIONS 2024 PR WINNERS.XLSX"/>
    <s v="CANNES LIONS 2024"/>
    <x v="324"/>
    <x v="400"/>
    <s v="SNOOP GOES SMOKELESS"/>
    <s v="SOLO STOVE"/>
    <s v="SOLO STOVE"/>
    <s v=""/>
    <x v="7"/>
    <m/>
    <m/>
    <m/>
    <m/>
    <m/>
    <m/>
    <m/>
    <m/>
    <m/>
    <m/>
    <m/>
    <m/>
    <m/>
    <m/>
    <m/>
    <n v="1"/>
    <n v="1"/>
    <n v="3"/>
  </r>
  <r>
    <s v="37. CANNES LIONS 2024 PR WINNERS.XLSX"/>
    <s v="CANNES LIONS 2024"/>
    <x v="311"/>
    <x v="380"/>
    <s v="SWEETHEARTS SITUATIONSHIPS"/>
    <s v="SWEETHEARTS"/>
    <s v="SWEETHEARTS"/>
    <s v=""/>
    <x v="7"/>
    <m/>
    <m/>
    <m/>
    <m/>
    <m/>
    <m/>
    <m/>
    <m/>
    <m/>
    <m/>
    <m/>
    <m/>
    <m/>
    <n v="1"/>
    <m/>
    <n v="2"/>
    <n v="3"/>
    <n v="21"/>
  </r>
  <r>
    <s v="37. CANNES LIONS 2024 PR WINNERS.XLSX"/>
    <s v="CANNES LIONS 2024"/>
    <x v="195"/>
    <x v="381"/>
    <s v="TRANSLATORS"/>
    <s v="U.S. BANK"/>
    <s v="ASISTENTE INTELIGENTE"/>
    <s v=""/>
    <x v="7"/>
    <m/>
    <m/>
    <m/>
    <m/>
    <m/>
    <m/>
    <m/>
    <m/>
    <m/>
    <m/>
    <m/>
    <m/>
    <m/>
    <n v="1"/>
    <n v="1"/>
    <m/>
    <n v="2"/>
    <n v="22"/>
  </r>
  <r>
    <s v="37. CANNES LIONS 2024 PR WINNERS.XLSX"/>
    <s v="CANNES LIONS 2024"/>
    <x v="266"/>
    <x v="312"/>
    <s v="DOORDASH-ALL-THE-ADS"/>
    <s v="DOORDASH"/>
    <s v="DOORDASH"/>
    <s v=""/>
    <x v="7"/>
    <m/>
    <m/>
    <m/>
    <m/>
    <m/>
    <m/>
    <m/>
    <m/>
    <m/>
    <m/>
    <m/>
    <m/>
    <m/>
    <m/>
    <n v="1"/>
    <m/>
    <n v="1"/>
    <n v="7"/>
  </r>
  <r>
    <s v="38. CANNES LIONS 2024 PRINT &amp;AMP_ PUBLISHING WINNERS.XLSX"/>
    <s v="CANNES LIONS 2024"/>
    <x v="275"/>
    <x v="325"/>
    <s v="THE BEER INSIDE THE MUSIC_AMERICANQUARTET"/>
    <s v="BUDWEISER"/>
    <s v="BEER"/>
    <s v=""/>
    <x v="4"/>
    <m/>
    <m/>
    <m/>
    <m/>
    <m/>
    <m/>
    <m/>
    <m/>
    <m/>
    <m/>
    <m/>
    <m/>
    <m/>
    <m/>
    <m/>
    <n v="1"/>
    <n v="1"/>
    <n v="3"/>
  </r>
  <r>
    <s v="38. CANNES LIONS 2024 PRINT &amp;AMP_ PUBLISHING WINNERS.XLSX"/>
    <s v="CANNES LIONS 2024"/>
    <x v="218"/>
    <x v="249"/>
    <s v="BETTER WITH PEPSI - RUM"/>
    <s v="PEPSI"/>
    <s v="PEPSI"/>
    <s v=""/>
    <x v="7"/>
    <m/>
    <m/>
    <m/>
    <m/>
    <m/>
    <m/>
    <m/>
    <m/>
    <m/>
    <m/>
    <m/>
    <m/>
    <m/>
    <m/>
    <m/>
    <n v="1"/>
    <n v="1"/>
    <n v="3"/>
  </r>
  <r>
    <s v="38. CANNES LIONS 2024 PRINT &amp;AMP_ PUBLISHING WINNERS.XLSX"/>
    <s v="CANNES LIONS 2024"/>
    <x v="218"/>
    <x v="249"/>
    <s v="GREG ABBOTT"/>
    <s v="CHANGE THE REF"/>
    <s v="CHANGE THE REF"/>
    <s v=""/>
    <x v="7"/>
    <m/>
    <m/>
    <m/>
    <m/>
    <m/>
    <m/>
    <m/>
    <m/>
    <m/>
    <m/>
    <m/>
    <m/>
    <m/>
    <m/>
    <n v="1"/>
    <m/>
    <n v="1"/>
    <n v="7"/>
  </r>
  <r>
    <s v="38. CANNES LIONS 2024 PRINT &amp;AMP_ PUBLISHING WINNERS.XLSX"/>
    <s v="CANNES LIONS 2024"/>
    <x v="219"/>
    <x v="250"/>
    <s v="BLACK LIGHTS"/>
    <s v="BRADESCO SEGUROS &amp; GOMA/EMPREGUE AFRO &amp; MUSEU AFRO-UFBA"/>
    <s v="BLACK LIGHTS"/>
    <s v=""/>
    <x v="4"/>
    <m/>
    <m/>
    <m/>
    <m/>
    <m/>
    <m/>
    <m/>
    <m/>
    <m/>
    <m/>
    <m/>
    <m/>
    <m/>
    <m/>
    <m/>
    <n v="1"/>
    <n v="1"/>
    <n v="3"/>
  </r>
  <r>
    <s v="38. CANNES LIONS 2024 PRINT &amp;AMP_ PUBLISHING WINNERS.XLSX"/>
    <s v="CANNES LIONS 2024"/>
    <x v="156"/>
    <x v="210"/>
    <s v="BRAIDED HISTORY"/>
    <s v="L'ORÉAL DE PUERTO RICO"/>
    <s v="MIZANI"/>
    <s v=""/>
    <x v="5"/>
    <m/>
    <m/>
    <m/>
    <m/>
    <m/>
    <m/>
    <m/>
    <m/>
    <m/>
    <m/>
    <m/>
    <m/>
    <m/>
    <n v="1"/>
    <m/>
    <m/>
    <n v="1"/>
    <n v="15"/>
  </r>
  <r>
    <s v="38. CANNES LIONS 2024 PRINT &amp;AMP_ PUBLISHING WINNERS.XLSX"/>
    <s v="CANNES LIONS 2024"/>
    <x v="6"/>
    <x v="304"/>
    <s v="THE MOST FAMOUS CHALICE MODEL"/>
    <s v="STELLA ARTOIS"/>
    <s v="STELLA ARTOIS"/>
    <s v=""/>
    <x v="7"/>
    <m/>
    <m/>
    <m/>
    <m/>
    <m/>
    <m/>
    <m/>
    <m/>
    <m/>
    <m/>
    <m/>
    <m/>
    <m/>
    <n v="1"/>
    <m/>
    <m/>
    <n v="1"/>
    <n v="15"/>
  </r>
  <r>
    <s v="38. CANNES LIONS 2024 PRINT &amp;AMP_ PUBLISHING WINNERS.XLSX"/>
    <s v="CANNES LIONS 2024"/>
    <x v="7"/>
    <x v="256"/>
    <s v="REPRINTING NICA  "/>
    <s v="LA PRENSA NEWSPAPER"/>
    <s v="LA PRENSA SPECIAL EDITION"/>
    <s v=""/>
    <x v="4"/>
    <m/>
    <m/>
    <m/>
    <m/>
    <m/>
    <m/>
    <m/>
    <m/>
    <m/>
    <m/>
    <m/>
    <m/>
    <m/>
    <m/>
    <m/>
    <n v="1"/>
    <n v="1"/>
    <n v="3"/>
  </r>
  <r>
    <s v="38. CANNES LIONS 2024 PRINT &amp;AMP_ PUBLISHING WINNERS.XLSX"/>
    <s v="CANNES LIONS 2024"/>
    <x v="7"/>
    <x v="401"/>
    <s v="REPRINTING NICA  "/>
    <s v="LA PRENSA NEWSPAPER"/>
    <s v="LA PRENSA SPECIAL EDITION"/>
    <s v=""/>
    <x v="8"/>
    <m/>
    <m/>
    <m/>
    <m/>
    <m/>
    <m/>
    <m/>
    <m/>
    <m/>
    <m/>
    <m/>
    <m/>
    <m/>
    <m/>
    <m/>
    <n v="1"/>
    <n v="1"/>
    <n v="3"/>
  </r>
  <r>
    <s v="38. CANNES LIONS 2024 PRINT &amp;AMP_ PUBLISHING WINNERS.XLSX"/>
    <s v="CANNES LIONS 2024"/>
    <x v="280"/>
    <x v="336"/>
    <s v="LAST DROP"/>
    <s v="HEINZ"/>
    <s v="LAST DROP"/>
    <s v=""/>
    <x v="4"/>
    <m/>
    <m/>
    <m/>
    <m/>
    <m/>
    <m/>
    <m/>
    <m/>
    <m/>
    <m/>
    <m/>
    <m/>
    <m/>
    <m/>
    <m/>
    <n v="1"/>
    <n v="1"/>
    <n v="3"/>
  </r>
  <r>
    <s v="38. CANNES LIONS 2024 PRINT &amp;AMP_ PUBLISHING WINNERS.XLSX"/>
    <s v="CANNES LIONS 2024"/>
    <x v="163"/>
    <x v="171"/>
    <s v="STAIRS"/>
    <s v="MAGNUM"/>
    <s v="MAGNUM ICE CREAM"/>
    <s v=""/>
    <x v="1"/>
    <m/>
    <m/>
    <m/>
    <m/>
    <m/>
    <m/>
    <m/>
    <m/>
    <m/>
    <m/>
    <m/>
    <m/>
    <m/>
    <n v="1"/>
    <m/>
    <m/>
    <n v="1"/>
    <n v="15"/>
  </r>
  <r>
    <s v="38. CANNES LIONS 2024 PRINT &amp;AMP_ PUBLISHING WINNERS.XLSX"/>
    <s v="CANNES LIONS 2024"/>
    <x v="17"/>
    <x v="309"/>
    <s v="RECYCLE ME"/>
    <s v="COCA-COLA"/>
    <s v="COCA-COLA"/>
    <s v=""/>
    <x v="7"/>
    <m/>
    <m/>
    <m/>
    <m/>
    <m/>
    <m/>
    <m/>
    <m/>
    <m/>
    <m/>
    <n v="1"/>
    <m/>
    <m/>
    <m/>
    <m/>
    <m/>
    <n v="1"/>
    <n v="30"/>
  </r>
  <r>
    <s v="38. CANNES LIONS 2024 PRINT &amp;AMP_ PUBLISHING WINNERS.XLSX"/>
    <s v="CANNES LIONS 2024"/>
    <x v="22"/>
    <x v="334"/>
    <s v="THANKS FOR COKE-CREATING"/>
    <s v="COCA-COLA"/>
    <s v="COCA-COLA"/>
    <s v=""/>
    <x v="4"/>
    <m/>
    <m/>
    <m/>
    <m/>
    <m/>
    <m/>
    <m/>
    <m/>
    <m/>
    <m/>
    <m/>
    <m/>
    <m/>
    <n v="1"/>
    <m/>
    <m/>
    <n v="1"/>
    <n v="15"/>
  </r>
  <r>
    <s v="38. CANNES LIONS 2024 PRINT &amp;AMP_ PUBLISHING WINNERS.XLSX"/>
    <s v="CANNES LIONS 2024"/>
    <x v="22"/>
    <x v="333"/>
    <s v="THANKS FOR COKE-CREATING"/>
    <s v="COCA-COLA"/>
    <s v="COCA-COLA"/>
    <s v=""/>
    <x v="7"/>
    <m/>
    <m/>
    <m/>
    <m/>
    <m/>
    <m/>
    <m/>
    <m/>
    <m/>
    <m/>
    <m/>
    <m/>
    <m/>
    <n v="1"/>
    <m/>
    <m/>
    <n v="1"/>
    <n v="15"/>
  </r>
  <r>
    <s v="38. CANNES LIONS 2024 PRINT &amp;AMP_ PUBLISHING WINNERS.XLSX"/>
    <s v="CANNES LIONS 2024"/>
    <x v="325"/>
    <x v="402"/>
    <s v="POLYESTER"/>
    <s v="VOLKSWAGEN"/>
    <s v="ID.BUZZ"/>
    <s v=""/>
    <x v="3"/>
    <m/>
    <m/>
    <m/>
    <m/>
    <m/>
    <m/>
    <m/>
    <m/>
    <m/>
    <m/>
    <m/>
    <m/>
    <m/>
    <m/>
    <m/>
    <n v="1"/>
    <n v="1"/>
    <n v="3"/>
  </r>
  <r>
    <s v="38. CANNES LIONS 2024 PRINT &amp;AMP_ PUBLISHING WINNERS.XLSX"/>
    <s v="CANNES LIONS 2024"/>
    <x v="325"/>
    <x v="403"/>
    <s v="POLYESTER"/>
    <s v="VOLKSWAGEN"/>
    <s v="ID.BUZZ"/>
    <s v=""/>
    <x v="18"/>
    <m/>
    <m/>
    <m/>
    <m/>
    <m/>
    <m/>
    <m/>
    <m/>
    <m/>
    <m/>
    <m/>
    <m/>
    <m/>
    <m/>
    <m/>
    <n v="1"/>
    <n v="1"/>
    <n v="3"/>
  </r>
  <r>
    <s v="39. CANNES LIONS 2024 SOCIAL &amp;AMP_ INFLUENCER WINNERS.XLSX"/>
    <s v="CANNES LIONS 2024"/>
    <x v="321"/>
    <x v="393"/>
    <s v="THE CRUISE HEIST"/>
    <s v="NETFLIX"/>
    <s v="LA CASA DE PAPEL"/>
    <s v=""/>
    <x v="4"/>
    <m/>
    <m/>
    <m/>
    <m/>
    <m/>
    <m/>
    <m/>
    <m/>
    <m/>
    <m/>
    <m/>
    <m/>
    <m/>
    <m/>
    <n v="1"/>
    <m/>
    <n v="1"/>
    <n v="7"/>
  </r>
  <r>
    <s v="39. CANNES LIONS 2024 SOCIAL &amp;AMP_ INFLUENCER WINNERS.XLSX"/>
    <s v="CANNES LIONS 2024"/>
    <x v="279"/>
    <x v="335"/>
    <s v="THE TABLE READ"/>
    <s v="NFL"/>
    <s v="NFL"/>
    <s v=""/>
    <x v="7"/>
    <m/>
    <m/>
    <m/>
    <m/>
    <m/>
    <m/>
    <m/>
    <m/>
    <m/>
    <m/>
    <m/>
    <m/>
    <m/>
    <m/>
    <m/>
    <n v="1"/>
    <n v="1"/>
    <n v="3"/>
  </r>
  <r>
    <s v="39. CANNES LIONS 2024 SOCIAL &amp;AMP_ INFLUENCER WINNERS.XLSX"/>
    <s v="CANNES LIONS 2024"/>
    <x v="275"/>
    <x v="325"/>
    <s v="FANS REPORTERS"/>
    <s v="GUARANÁ"/>
    <s v="GUARANÁ ANTARCTICA"/>
    <s v=""/>
    <x v="4"/>
    <m/>
    <m/>
    <m/>
    <m/>
    <m/>
    <m/>
    <m/>
    <m/>
    <m/>
    <m/>
    <m/>
    <m/>
    <m/>
    <m/>
    <m/>
    <n v="1"/>
    <n v="1"/>
    <n v="3"/>
  </r>
  <r>
    <s v="39. CANNES LIONS 2024 SOCIAL &amp;AMP_ INFLUENCER WINNERS.XLSX"/>
    <s v="CANNES LIONS 2024"/>
    <x v="219"/>
    <x v="250"/>
    <s v="VW 70 YEARS CAMPAIGN"/>
    <s v="VOLKSWAGEN"/>
    <s v="VOLKSWAGEN"/>
    <s v=""/>
    <x v="4"/>
    <m/>
    <m/>
    <m/>
    <m/>
    <m/>
    <m/>
    <m/>
    <m/>
    <m/>
    <m/>
    <m/>
    <m/>
    <m/>
    <m/>
    <n v="1"/>
    <m/>
    <n v="1"/>
    <n v="7"/>
  </r>
  <r>
    <s v="39. CANNES LIONS 2024 SOCIAL &amp;AMP_ INFLUENCER WINNERS.XLSX"/>
    <s v="CANNES LIONS 2024"/>
    <x v="1"/>
    <x v="314"/>
    <s v="SLEEP WITH RAIN"/>
    <s v="AT&amp;T BUSINESS"/>
    <s v="AT&amp;T INTERNET"/>
    <s v=""/>
    <x v="7"/>
    <m/>
    <m/>
    <m/>
    <m/>
    <m/>
    <m/>
    <m/>
    <m/>
    <m/>
    <m/>
    <m/>
    <m/>
    <m/>
    <m/>
    <n v="1"/>
    <m/>
    <n v="1"/>
    <n v="7"/>
  </r>
  <r>
    <s v="39. CANNES LIONS 2024 SOCIAL &amp;AMP_ INFLUENCER WINNERS.XLSX"/>
    <s v="CANNES LIONS 2024"/>
    <x v="1"/>
    <x v="314"/>
    <s v="JUST JOKING"/>
    <s v="SANDY HOOK PROMISE"/>
    <s v="SANDY HOOK PROMISE"/>
    <s v=""/>
    <x v="7"/>
    <m/>
    <m/>
    <m/>
    <m/>
    <m/>
    <m/>
    <m/>
    <m/>
    <m/>
    <m/>
    <m/>
    <m/>
    <m/>
    <m/>
    <m/>
    <n v="1"/>
    <n v="1"/>
    <n v="3"/>
  </r>
  <r>
    <s v="39. CANNES LIONS 2024 SOCIAL &amp;AMP_ INFLUENCER WINNERS.XLSX"/>
    <s v="CANNES LIONS 2024"/>
    <x v="263"/>
    <x v="305"/>
    <s v="MEET MARINA PRIETO"/>
    <s v="JCDECAUX"/>
    <s v="B2B"/>
    <s v=""/>
    <x v="1"/>
    <m/>
    <m/>
    <m/>
    <m/>
    <m/>
    <m/>
    <m/>
    <m/>
    <m/>
    <m/>
    <m/>
    <m/>
    <m/>
    <m/>
    <n v="1"/>
    <n v="1"/>
    <n v="2"/>
    <n v="10"/>
  </r>
  <r>
    <s v="39. CANNES LIONS 2024 SOCIAL &amp;AMP_ INFLUENCER WINNERS.XLSX"/>
    <s v="CANNES LIONS 2024"/>
    <x v="3"/>
    <x v="343"/>
    <s v="THIS IS MAGIC"/>
    <s v="WALT DISNEY WORLD"/>
    <s v="WALT DISNEY WORLD"/>
    <s v=""/>
    <x v="7"/>
    <m/>
    <m/>
    <m/>
    <m/>
    <m/>
    <m/>
    <m/>
    <m/>
    <m/>
    <m/>
    <m/>
    <m/>
    <m/>
    <m/>
    <n v="1"/>
    <m/>
    <n v="1"/>
    <n v="7"/>
  </r>
  <r>
    <s v="39. CANNES LIONS 2024 SOCIAL &amp;AMP_ INFLUENCER WINNERS.XLSX"/>
    <s v="CANNES LIONS 2024"/>
    <x v="261"/>
    <x v="302"/>
    <s v="WHOPPER ISLAND"/>
    <s v="BURGER KING"/>
    <s v="THE WHOPPER"/>
    <s v=""/>
    <x v="4"/>
    <m/>
    <m/>
    <m/>
    <m/>
    <m/>
    <m/>
    <m/>
    <m/>
    <m/>
    <m/>
    <m/>
    <m/>
    <m/>
    <m/>
    <m/>
    <n v="1"/>
    <n v="1"/>
    <n v="3"/>
  </r>
  <r>
    <s v="39. CANNES LIONS 2024 SOCIAL &amp;AMP_ INFLUENCER WINNERS.XLSX"/>
    <s v="CANNES LIONS 2024"/>
    <x v="326"/>
    <x v="404"/>
    <s v="E.L.F. X LIQUID DEATH"/>
    <s v="E.L.F. COSMETICS, LIQUID DEATH"/>
    <s v="E.L.F. COSMETICS, LIQUID DEATH"/>
    <s v=""/>
    <x v="7"/>
    <m/>
    <m/>
    <m/>
    <m/>
    <m/>
    <m/>
    <m/>
    <m/>
    <m/>
    <m/>
    <m/>
    <m/>
    <m/>
    <m/>
    <m/>
    <n v="1"/>
    <n v="1"/>
    <n v="3"/>
  </r>
  <r>
    <s v="39. CANNES LIONS 2024 SOCIAL &amp;AMP_ INFLUENCER WINNERS.XLSX"/>
    <s v="CANNES LIONS 2024"/>
    <x v="327"/>
    <x v="405"/>
    <s v="#CANCELPIZZA"/>
    <s v="AJINOMOTO"/>
    <s v="MSG"/>
    <s v=""/>
    <x v="7"/>
    <m/>
    <m/>
    <m/>
    <m/>
    <m/>
    <m/>
    <m/>
    <m/>
    <m/>
    <m/>
    <m/>
    <m/>
    <m/>
    <m/>
    <m/>
    <n v="1"/>
    <n v="1"/>
    <n v="3"/>
  </r>
  <r>
    <s v="39. CANNES LIONS 2024 SOCIAL &amp;AMP_ INFLUENCER WINNERS.XLSX"/>
    <s v="CANNES LIONS 2024"/>
    <x v="327"/>
    <x v="406"/>
    <s v="THE WILD ALGORITHM"/>
    <s v="INSTITUTO AMPARA ANIMAL"/>
    <s v="THE WILD ALGORITHM"/>
    <s v=""/>
    <x v="1"/>
    <m/>
    <m/>
    <m/>
    <m/>
    <m/>
    <m/>
    <m/>
    <m/>
    <m/>
    <m/>
    <m/>
    <m/>
    <m/>
    <m/>
    <m/>
    <n v="1"/>
    <n v="1"/>
    <n v="3"/>
  </r>
  <r>
    <s v="39. CANNES LIONS 2024 SOCIAL &amp;AMP_ INFLUENCER WINNERS.XLSX"/>
    <s v="CANNES LIONS 2024"/>
    <x v="262"/>
    <x v="407"/>
    <s v="THE SHAMELESS PAD"/>
    <s v="INTIMUS"/>
    <s v="INTIMUS PAD"/>
    <s v=""/>
    <x v="4"/>
    <m/>
    <m/>
    <m/>
    <m/>
    <m/>
    <m/>
    <m/>
    <m/>
    <m/>
    <m/>
    <m/>
    <m/>
    <m/>
    <m/>
    <m/>
    <n v="1"/>
    <n v="1"/>
    <n v="3"/>
  </r>
  <r>
    <s v="39. CANNES LIONS 2024 SOCIAL &amp;AMP_ INFLUENCER WINNERS.XLSX"/>
    <s v="CANNES LIONS 2024"/>
    <x v="6"/>
    <x v="304"/>
    <s v="BOUQUETS FOR LIVING MEN"/>
    <s v="DOORDASH"/>
    <s v="DOORDASH"/>
    <s v=""/>
    <x v="7"/>
    <m/>
    <m/>
    <m/>
    <m/>
    <m/>
    <m/>
    <m/>
    <m/>
    <m/>
    <m/>
    <m/>
    <m/>
    <m/>
    <m/>
    <m/>
    <n v="1"/>
    <n v="1"/>
    <n v="3"/>
  </r>
  <r>
    <s v="39. CANNES LIONS 2024 SOCIAL &amp;AMP_ INFLUENCER WINNERS.XLSX"/>
    <s v="CANNES LIONS 2024"/>
    <x v="7"/>
    <x v="256"/>
    <s v="MALEKUS. THE LAST 600."/>
    <s v="RAINFOREST LAB "/>
    <s v=" MALEKU CULTURAL BEAUTY PLATFORM"/>
    <s v=""/>
    <x v="4"/>
    <m/>
    <m/>
    <m/>
    <m/>
    <m/>
    <m/>
    <m/>
    <m/>
    <m/>
    <m/>
    <m/>
    <m/>
    <m/>
    <m/>
    <m/>
    <n v="1"/>
    <n v="1"/>
    <n v="3"/>
  </r>
  <r>
    <s v="39. CANNES LIONS 2024 SOCIAL &amp;AMP_ INFLUENCER WINNERS.XLSX"/>
    <s v="CANNES LIONS 2024"/>
    <x v="7"/>
    <x v="401"/>
    <s v="MALEKUS. THE LAST 600."/>
    <s v="RAINFOREST LAB "/>
    <s v=" MALEKU CULTURAL BEAUTY PLATFORM"/>
    <s v=""/>
    <x v="8"/>
    <m/>
    <m/>
    <m/>
    <m/>
    <m/>
    <m/>
    <m/>
    <m/>
    <m/>
    <m/>
    <m/>
    <m/>
    <m/>
    <m/>
    <m/>
    <n v="1"/>
    <n v="1"/>
    <n v="3"/>
  </r>
  <r>
    <s v="39. CANNES LIONS 2024 SOCIAL &amp;AMP_ INFLUENCER WINNERS.XLSX"/>
    <s v="CANNES LIONS 2024"/>
    <x v="298"/>
    <x v="359"/>
    <s v="AE 1"/>
    <s v="ADIDAS BASKETBALL"/>
    <s v="AE 1 SHOE"/>
    <s v=""/>
    <x v="7"/>
    <m/>
    <m/>
    <m/>
    <m/>
    <m/>
    <m/>
    <m/>
    <m/>
    <m/>
    <m/>
    <m/>
    <m/>
    <m/>
    <m/>
    <m/>
    <n v="1"/>
    <n v="1"/>
    <n v="3"/>
  </r>
  <r>
    <s v="39. CANNES LIONS 2024 SOCIAL &amp;AMP_ INFLUENCER WINNERS.XLSX"/>
    <s v="CANNES LIONS 2024"/>
    <x v="277"/>
    <x v="331"/>
    <s v="YES, COUCH!"/>
    <s v="FACEBOOK"/>
    <s v="FACEBOOK MARKETPLACE"/>
    <s v=""/>
    <x v="7"/>
    <m/>
    <m/>
    <m/>
    <m/>
    <m/>
    <m/>
    <m/>
    <m/>
    <m/>
    <m/>
    <m/>
    <m/>
    <m/>
    <n v="1"/>
    <n v="1"/>
    <m/>
    <n v="2"/>
    <n v="22"/>
  </r>
  <r>
    <s v="39. CANNES LIONS 2024 SOCIAL &amp;AMP_ INFLUENCER WINNERS.XLSX"/>
    <s v="CANNES LIONS 2024"/>
    <x v="17"/>
    <x v="309"/>
    <s v="CAN'T B BROKEN"/>
    <s v="VERIZON"/>
    <s v="VERIZON NETWORK"/>
    <s v=""/>
    <x v="7"/>
    <m/>
    <m/>
    <m/>
    <m/>
    <m/>
    <m/>
    <m/>
    <m/>
    <m/>
    <m/>
    <m/>
    <m/>
    <m/>
    <m/>
    <m/>
    <n v="1"/>
    <n v="1"/>
    <n v="3"/>
  </r>
  <r>
    <s v="39. CANNES LIONS 2024 SOCIAL &amp;AMP_ INFLUENCER WINNERS.XLSX"/>
    <s v="CANNES LIONS 2024"/>
    <x v="17"/>
    <x v="309"/>
    <s v="MICHAEL CERAVE"/>
    <s v="CERAVE"/>
    <s v="CERAVE MOISTURIZING CREAM"/>
    <s v=""/>
    <x v="7"/>
    <m/>
    <m/>
    <m/>
    <m/>
    <m/>
    <m/>
    <m/>
    <m/>
    <m/>
    <m/>
    <n v="1"/>
    <m/>
    <m/>
    <n v="1"/>
    <n v="1"/>
    <m/>
    <n v="3"/>
    <n v="52"/>
  </r>
  <r>
    <s v="39. CANNES LIONS 2024 SOCIAL &amp;AMP_ INFLUENCER WINNERS.XLSX"/>
    <s v="CANNES LIONS 2024"/>
    <x v="319"/>
    <x v="390"/>
    <s v="GONNA NEED MORE TIDE"/>
    <s v="TIDE"/>
    <s v="TIDE POWER PODS"/>
    <s v=""/>
    <x v="7"/>
    <m/>
    <m/>
    <m/>
    <m/>
    <m/>
    <m/>
    <m/>
    <m/>
    <m/>
    <m/>
    <m/>
    <m/>
    <m/>
    <n v="2"/>
    <n v="1"/>
    <n v="1"/>
    <n v="4"/>
    <n v="40"/>
  </r>
  <r>
    <s v="39. CANNES LIONS 2024 SOCIAL &amp;AMP_ INFLUENCER WINNERS.XLSX"/>
    <s v="CANNES LIONS 2024"/>
    <x v="328"/>
    <x v="408"/>
    <s v="ASSUME THAT I CAN"/>
    <s v="COORDOWN"/>
    <s v="WORLD DOWN SYNDROME DAY"/>
    <s v=""/>
    <x v="7"/>
    <m/>
    <m/>
    <m/>
    <m/>
    <m/>
    <m/>
    <m/>
    <m/>
    <m/>
    <m/>
    <m/>
    <m/>
    <m/>
    <n v="1"/>
    <n v="2"/>
    <m/>
    <n v="3"/>
    <n v="29"/>
  </r>
  <r>
    <s v="39. CANNES LIONS 2024 SOCIAL &amp;AMP_ INFLUENCER WINNERS.XLSX"/>
    <s v="CANNES LIONS 2024"/>
    <x v="291"/>
    <x v="349"/>
    <s v="THE PRINCESS AND THE CROWN"/>
    <s v="SUNSILK"/>
    <s v="SEDA"/>
    <s v=""/>
    <x v="4"/>
    <m/>
    <m/>
    <m/>
    <m/>
    <m/>
    <m/>
    <m/>
    <m/>
    <m/>
    <m/>
    <m/>
    <m/>
    <m/>
    <m/>
    <m/>
    <n v="2"/>
    <n v="2"/>
    <n v="6"/>
  </r>
  <r>
    <s v="39. CANNES LIONS 2024 SOCIAL &amp;AMP_ INFLUENCER WINNERS.XLSX"/>
    <s v="CANNES LIONS 2024"/>
    <x v="329"/>
    <x v="409"/>
    <s v="BE HONEST"/>
    <s v="UBER EATS"/>
    <s v="UBER EATS"/>
    <s v=""/>
    <x v="7"/>
    <m/>
    <m/>
    <m/>
    <m/>
    <m/>
    <m/>
    <m/>
    <m/>
    <m/>
    <m/>
    <m/>
    <m/>
    <m/>
    <m/>
    <m/>
    <n v="1"/>
    <n v="1"/>
    <n v="3"/>
  </r>
  <r>
    <s v="39. CANNES LIONS 2024 SOCIAL &amp;AMP_ INFLUENCER WINNERS.XLSX"/>
    <s v="CANNES LIONS 2024"/>
    <x v="324"/>
    <x v="400"/>
    <s v="SNOOP GOES SMOKELESS"/>
    <s v="SOLO STOVE"/>
    <s v="SOLO STOVE"/>
    <s v=""/>
    <x v="7"/>
    <m/>
    <m/>
    <m/>
    <m/>
    <m/>
    <m/>
    <m/>
    <m/>
    <m/>
    <m/>
    <m/>
    <m/>
    <m/>
    <m/>
    <n v="1"/>
    <m/>
    <n v="1"/>
    <n v="7"/>
  </r>
  <r>
    <s v="39. CANNES LIONS 2024 SOCIAL &amp;AMP_ INFLUENCER WINNERS.XLSX"/>
    <s v="CANNES LIONS 2024"/>
    <x v="22"/>
    <x v="333"/>
    <s v="WENDY'S ENTERS THE CHAT"/>
    <s v="WENDY'S"/>
    <s v="FULL WENDY'S MENU"/>
    <s v=""/>
    <x v="7"/>
    <m/>
    <m/>
    <m/>
    <m/>
    <m/>
    <m/>
    <m/>
    <m/>
    <m/>
    <m/>
    <m/>
    <m/>
    <m/>
    <m/>
    <m/>
    <n v="3"/>
    <n v="3"/>
    <n v="9"/>
  </r>
  <r>
    <s v="39. CANNES LIONS 2024 SOCIAL &amp;AMP_ INFLUENCER WINNERS.XLSX"/>
    <s v="CANNES LIONS 2024"/>
    <x v="266"/>
    <x v="312"/>
    <s v="DOORDASH-ALL-THE-ADS"/>
    <s v="DOORDASH"/>
    <s v="DOORDASH"/>
    <s v=""/>
    <x v="7"/>
    <m/>
    <m/>
    <m/>
    <m/>
    <m/>
    <m/>
    <m/>
    <m/>
    <m/>
    <m/>
    <m/>
    <m/>
    <m/>
    <m/>
    <n v="2"/>
    <m/>
    <n v="2"/>
    <n v="14"/>
  </r>
  <r>
    <s v="39. CANNES LIONS 2024 SOCIAL &amp;AMP_ INFLUENCER WINNERS.XLSX"/>
    <s v="CANNES LIONS 2024"/>
    <x v="266"/>
    <x v="312"/>
    <s v="FORD X SYDNEY SWEENEY"/>
    <s v="FORD"/>
    <s v="FORD"/>
    <s v=""/>
    <x v="7"/>
    <m/>
    <m/>
    <m/>
    <m/>
    <m/>
    <m/>
    <m/>
    <m/>
    <m/>
    <m/>
    <m/>
    <m/>
    <m/>
    <m/>
    <m/>
    <n v="1"/>
    <n v="1"/>
    <n v="3"/>
  </r>
  <r>
    <s v="4. CANNES LIONS 2024 CREATIVE B2B WINNERS.XLSX"/>
    <s v="CANNES LIONS 2024"/>
    <x v="219"/>
    <x v="250"/>
    <s v="TRUCKER NAPP"/>
    <s v="VOLKSWAGEN &amp; LIVELO"/>
    <s v="VW METEOR"/>
    <s v=""/>
    <x v="4"/>
    <m/>
    <m/>
    <m/>
    <m/>
    <m/>
    <m/>
    <m/>
    <m/>
    <m/>
    <m/>
    <m/>
    <m/>
    <m/>
    <m/>
    <m/>
    <n v="1"/>
    <n v="1"/>
    <n v="3"/>
  </r>
  <r>
    <s v="4. CANNES LIONS 2024 CREATIVE B2B WINNERS.XLSX"/>
    <s v="CANNES LIONS 2024"/>
    <x v="260"/>
    <x v="301"/>
    <s v="MAGNETIC STORIES"/>
    <s v="SIEMENS HEALTHINEERS"/>
    <s v="MAGNETIC RESONANCE IMAGING"/>
    <s v=""/>
    <x v="7"/>
    <m/>
    <m/>
    <m/>
    <m/>
    <m/>
    <m/>
    <m/>
    <m/>
    <m/>
    <m/>
    <m/>
    <m/>
    <m/>
    <m/>
    <m/>
    <n v="1"/>
    <n v="1"/>
    <n v="3"/>
  </r>
  <r>
    <s v="4. CANNES LIONS 2024 CREATIVE B2B WINNERS.XLSX"/>
    <s v="CANNES LIONS 2024"/>
    <x v="263"/>
    <x v="305"/>
    <s v="MEET MARINA PRIETO"/>
    <s v="JCDECAUX"/>
    <s v="B2B"/>
    <s v=""/>
    <x v="1"/>
    <m/>
    <m/>
    <m/>
    <m/>
    <m/>
    <m/>
    <m/>
    <m/>
    <m/>
    <m/>
    <n v="1"/>
    <m/>
    <m/>
    <m/>
    <m/>
    <n v="1"/>
    <n v="2"/>
    <n v="33"/>
  </r>
  <r>
    <s v="4. CANNES LIONS 2024 CREATIVE B2B WINNERS.XLSX"/>
    <s v="CANNES LIONS 2024"/>
    <x v="262"/>
    <x v="303"/>
    <s v="SPREADBEATS"/>
    <s v="SPOTIFY"/>
    <s v="SPOTIFY ADVERTISING"/>
    <s v=""/>
    <x v="7"/>
    <m/>
    <m/>
    <m/>
    <m/>
    <m/>
    <m/>
    <m/>
    <m/>
    <m/>
    <m/>
    <m/>
    <m/>
    <m/>
    <m/>
    <n v="1"/>
    <n v="1"/>
    <n v="2"/>
    <n v="10"/>
  </r>
  <r>
    <s v="4. CANNES LIONS 2024 CREATIVE B2B WINNERS.XLSX"/>
    <s v="CANNES LIONS 2024"/>
    <x v="22"/>
    <x v="334"/>
    <s v="THANKS FOR COKE-CREATING"/>
    <s v="COCA-COLA"/>
    <s v="COCA-COLA"/>
    <s v=""/>
    <x v="4"/>
    <m/>
    <m/>
    <m/>
    <m/>
    <m/>
    <m/>
    <m/>
    <m/>
    <m/>
    <m/>
    <m/>
    <m/>
    <m/>
    <n v="1"/>
    <n v="1"/>
    <m/>
    <n v="2"/>
    <n v="22"/>
  </r>
  <r>
    <s v="4. CANNES LIONS 2024 CREATIVE B2B WINNERS.XLSX"/>
    <s v="CANNES LIONS 2024"/>
    <x v="22"/>
    <x v="333"/>
    <s v="THANKS FOR COKE-CREATING"/>
    <s v="COCA-COLA"/>
    <s v="COCA-COLA"/>
    <s v=""/>
    <x v="7"/>
    <m/>
    <m/>
    <m/>
    <m/>
    <m/>
    <m/>
    <m/>
    <m/>
    <m/>
    <m/>
    <m/>
    <m/>
    <m/>
    <n v="1"/>
    <n v="1"/>
    <m/>
    <n v="2"/>
    <n v="22"/>
  </r>
  <r>
    <s v="40. CANNES LIONS 2024 SUSTAINABLE DEVELOPMENT GOALS WINNERS.XLSX"/>
    <s v="CANNES LIONS 2024"/>
    <x v="275"/>
    <x v="325"/>
    <s v="REVIEWS"/>
    <s v="HEINZ"/>
    <s v="HEINZ"/>
    <s v=""/>
    <x v="4"/>
    <m/>
    <m/>
    <m/>
    <m/>
    <m/>
    <m/>
    <m/>
    <m/>
    <m/>
    <m/>
    <m/>
    <m/>
    <m/>
    <m/>
    <m/>
    <n v="1"/>
    <n v="1"/>
    <n v="3"/>
  </r>
  <r>
    <s v="40. CANNES LIONS 2024 SUSTAINABLE DEVELOPMENT GOALS WINNERS.XLSX"/>
    <s v="CANNES LIONS 2024"/>
    <x v="122"/>
    <x v="127"/>
    <s v="SIGHTWALKS"/>
    <s v="SOL CEMENT"/>
    <s v="SOL CEMENT"/>
    <s v=""/>
    <x v="10"/>
    <m/>
    <m/>
    <m/>
    <m/>
    <m/>
    <m/>
    <m/>
    <m/>
    <m/>
    <m/>
    <m/>
    <m/>
    <m/>
    <n v="1"/>
    <m/>
    <m/>
    <n v="1"/>
    <n v="15"/>
  </r>
  <r>
    <s v="40. CANNES LIONS 2024 SUSTAINABLE DEVELOPMENT GOALS WINNERS.XLSX"/>
    <s v="CANNES LIONS 2024"/>
    <x v="156"/>
    <x v="410"/>
    <s v="THE E-COMMERCE OF TRUST"/>
    <s v="GAHR WECAPITAL"/>
    <s v="THE E-COMMERCE OF TRUST"/>
    <s v=""/>
    <x v="0"/>
    <m/>
    <m/>
    <m/>
    <m/>
    <m/>
    <m/>
    <m/>
    <m/>
    <m/>
    <m/>
    <m/>
    <m/>
    <m/>
    <m/>
    <n v="1"/>
    <m/>
    <n v="1"/>
    <n v="7"/>
  </r>
  <r>
    <s v="40. CANNES LIONS 2024 SUSTAINABLE DEVELOPMENT GOALS WINNERS.XLSX"/>
    <s v="CANNES LIONS 2024"/>
    <x v="309"/>
    <x v="376"/>
    <s v="ILLUSTRATE CHANGE"/>
    <s v="JOHNSON &amp; JOHNSON"/>
    <s v="ILLUSTRATE CHANGE"/>
    <s v=""/>
    <x v="7"/>
    <m/>
    <m/>
    <m/>
    <m/>
    <m/>
    <m/>
    <m/>
    <m/>
    <m/>
    <m/>
    <m/>
    <m/>
    <m/>
    <m/>
    <n v="1"/>
    <m/>
    <n v="1"/>
    <n v="7"/>
  </r>
  <r>
    <s v="40. CANNES LIONS 2024 SUSTAINABLE DEVELOPMENT GOALS WINNERS.XLSX"/>
    <s v="CANNES LIONS 2024"/>
    <x v="282"/>
    <x v="338"/>
    <s v="CONTRAILS: MAKING FLYING MORE SUSTAINABLE WITH GOOGLE AI"/>
    <s v="GOOGLE"/>
    <s v="GOOGLE RESEARCH"/>
    <s v=""/>
    <x v="7"/>
    <m/>
    <m/>
    <m/>
    <m/>
    <m/>
    <m/>
    <m/>
    <m/>
    <m/>
    <m/>
    <m/>
    <m/>
    <m/>
    <m/>
    <n v="1"/>
    <m/>
    <n v="1"/>
    <n v="7"/>
  </r>
  <r>
    <s v="40. CANNES LIONS 2024 SUSTAINABLE DEVELOPMENT GOALS WINNERS.XLSX"/>
    <s v="CANNES LIONS 2024"/>
    <x v="17"/>
    <x v="17"/>
    <s v="TEST-ICLES"/>
    <s v="FUNDACIÓN DE ALBA, A.C."/>
    <s v="CANCER FOUNDATION"/>
    <s v=""/>
    <x v="0"/>
    <m/>
    <m/>
    <m/>
    <m/>
    <m/>
    <m/>
    <m/>
    <m/>
    <m/>
    <m/>
    <m/>
    <m/>
    <m/>
    <m/>
    <m/>
    <n v="1"/>
    <n v="1"/>
    <n v="3"/>
  </r>
  <r>
    <s v="40. CANNES LIONS 2024 SUSTAINABLE DEVELOPMENT GOALS WINNERS.XLSX"/>
    <s v="CANNES LIONS 2024"/>
    <x v="17"/>
    <x v="309"/>
    <s v="TEST-ICLES"/>
    <s v="FUNDACIÓN DE ALBA, A.C."/>
    <s v="CANCER FOUNDATION"/>
    <s v=""/>
    <x v="7"/>
    <m/>
    <m/>
    <m/>
    <m/>
    <m/>
    <m/>
    <m/>
    <m/>
    <m/>
    <m/>
    <m/>
    <m/>
    <m/>
    <m/>
    <m/>
    <n v="1"/>
    <n v="1"/>
    <n v="3"/>
  </r>
  <r>
    <s v="40. CANNES LIONS 2024 SUSTAINABLE DEVELOPMENT GOALS WINNERS.XLSX"/>
    <s v="CANNES LIONS 2024"/>
    <x v="17"/>
    <x v="379"/>
    <s v="FILTER CAPS"/>
    <s v="FILSA COLOMBIA"/>
    <s v="FILTER CAPS"/>
    <s v=""/>
    <x v="9"/>
    <m/>
    <m/>
    <m/>
    <m/>
    <m/>
    <m/>
    <m/>
    <m/>
    <m/>
    <m/>
    <m/>
    <m/>
    <m/>
    <n v="1"/>
    <m/>
    <m/>
    <n v="1"/>
    <n v="15"/>
  </r>
  <r>
    <s v="40. CANNES LIONS 2024 SUSTAINABLE DEVELOPMENT GOALS WINNERS.XLSX"/>
    <s v="CANNES LIONS 2024"/>
    <x v="22"/>
    <x v="297"/>
    <s v="ABSURD PROMISES "/>
    <s v="ASDRA"/>
    <s v="DOWN SYNDROME ASSOCIATION OF ARGENTINA"/>
    <s v=""/>
    <x v="2"/>
    <m/>
    <m/>
    <m/>
    <m/>
    <m/>
    <m/>
    <m/>
    <m/>
    <m/>
    <m/>
    <m/>
    <m/>
    <m/>
    <m/>
    <m/>
    <n v="1"/>
    <n v="1"/>
    <n v="3"/>
  </r>
  <r>
    <s v="41. CANNES LIONS 2024 THE DAN WIEDEN TITANIUM WINNERS.XLSX"/>
    <s v="CANNES LIONS 2024"/>
    <x v="263"/>
    <x v="305"/>
    <s v="MEET MARINA PRIETO"/>
    <s v="JCDECAUX"/>
    <s v="B2B"/>
    <s v=""/>
    <x v="1"/>
    <m/>
    <m/>
    <m/>
    <m/>
    <m/>
    <m/>
    <m/>
    <m/>
    <m/>
    <m/>
    <m/>
    <m/>
    <n v="1"/>
    <m/>
    <m/>
    <m/>
    <n v="1"/>
    <n v="30"/>
  </r>
  <r>
    <s v="41. CANNES LIONS 2024 THE DAN WIEDEN TITANIUM WINNERS.XLSX"/>
    <s v="CANNES LIONS 2024"/>
    <x v="266"/>
    <x v="312"/>
    <s v="DOORDASH-ALL-THE-ADS"/>
    <s v="DOORDASH"/>
    <s v="DOORDASH"/>
    <s v=""/>
    <x v="7"/>
    <m/>
    <m/>
    <m/>
    <m/>
    <m/>
    <m/>
    <m/>
    <m/>
    <m/>
    <m/>
    <m/>
    <n v="1"/>
    <m/>
    <m/>
    <m/>
    <m/>
    <n v="1"/>
    <n v="30"/>
  </r>
  <r>
    <s v="6. CANNES LIONS 2024 CREATIVE BUSINESS TRANSFORMATION WINNERS.XLSX"/>
    <s v="CANNES LIONS 2024"/>
    <x v="330"/>
    <x v="411"/>
    <s v="AMUNAS RECOVERY"/>
    <s v="CUSQUEÑA"/>
    <s v="ALCOHOLIC DRINK"/>
    <s v=""/>
    <x v="10"/>
    <m/>
    <m/>
    <m/>
    <m/>
    <m/>
    <m/>
    <m/>
    <m/>
    <m/>
    <m/>
    <m/>
    <m/>
    <m/>
    <m/>
    <m/>
    <n v="1"/>
    <n v="1"/>
    <n v="3"/>
  </r>
  <r>
    <s v="6. CANNES LIONS 2024 CREATIVE BUSINESS TRANSFORMATION WINNERS.XLSX"/>
    <s v="CANNES LIONS 2024"/>
    <x v="156"/>
    <x v="410"/>
    <s v="THE E-COMMERCE OF TRUST"/>
    <s v="GAHR WECAPITAL"/>
    <s v="THE E-COMMERCE OF TRUST"/>
    <s v=""/>
    <x v="0"/>
    <m/>
    <m/>
    <m/>
    <m/>
    <m/>
    <m/>
    <m/>
    <m/>
    <m/>
    <m/>
    <m/>
    <m/>
    <m/>
    <m/>
    <m/>
    <n v="1"/>
    <n v="1"/>
    <n v="3"/>
  </r>
  <r>
    <s v="6. CANNES LIONS 2024 CREATIVE BUSINESS TRANSFORMATION WINNERS.XLSX"/>
    <s v="CANNES LIONS 2024"/>
    <x v="309"/>
    <x v="376"/>
    <s v="ILLUSTRATE CHANGE"/>
    <s v="JOHNSON &amp; JOHNSON"/>
    <s v="ILLUSTRATE CHANGE"/>
    <s v=""/>
    <x v="7"/>
    <m/>
    <m/>
    <m/>
    <m/>
    <m/>
    <m/>
    <m/>
    <m/>
    <m/>
    <m/>
    <m/>
    <m/>
    <m/>
    <m/>
    <m/>
    <n v="1"/>
    <n v="1"/>
    <n v="3"/>
  </r>
  <r>
    <s v="8. CANNES LIONS 2024 CREATIVE COMMERCE WINNERS (1).XLSX"/>
    <s v="CANNES LIONS 2024"/>
    <x v="272"/>
    <x v="320"/>
    <s v="SAMSUNG THE ART OF HACK"/>
    <s v="SAMSUNG"/>
    <s v="SAMSUNG THE FRAME TV"/>
    <s v=""/>
    <x v="1"/>
    <m/>
    <m/>
    <m/>
    <m/>
    <m/>
    <m/>
    <m/>
    <m/>
    <m/>
    <m/>
    <m/>
    <m/>
    <m/>
    <m/>
    <m/>
    <n v="1"/>
    <n v="1"/>
    <n v="3"/>
  </r>
  <r>
    <s v="8. CANNES LIONS 2024 CREATIVE COMMERCE WINNERS (1).XLSX"/>
    <s v="CANNES LIONS 2024"/>
    <x v="263"/>
    <x v="412"/>
    <s v="SUNSET O' CLOCK"/>
    <s v="CORONA"/>
    <s v="CORONA"/>
    <s v=""/>
    <x v="9"/>
    <m/>
    <m/>
    <m/>
    <m/>
    <m/>
    <m/>
    <m/>
    <m/>
    <m/>
    <m/>
    <m/>
    <m/>
    <m/>
    <m/>
    <n v="1"/>
    <m/>
    <n v="1"/>
    <n v="7"/>
  </r>
  <r>
    <s v="8. CANNES LIONS 2024 CREATIVE COMMERCE WINNERS (1).XLSX"/>
    <s v="CANNES LIONS 2024"/>
    <x v="156"/>
    <x v="410"/>
    <s v="THE E-COMMERCE OF TRUST"/>
    <s v="GAHR WECAPITAL"/>
    <s v="THE E-COMMERCE OF TRUST"/>
    <s v=""/>
    <x v="0"/>
    <m/>
    <m/>
    <m/>
    <m/>
    <m/>
    <m/>
    <m/>
    <m/>
    <m/>
    <m/>
    <m/>
    <m/>
    <m/>
    <m/>
    <n v="1"/>
    <m/>
    <n v="1"/>
    <n v="7"/>
  </r>
  <r>
    <s v="8. CANNES LIONS 2024 CREATIVE COMMERCE WINNERS (1).XLSX"/>
    <s v="CANNES LIONS 2024"/>
    <x v="261"/>
    <x v="302"/>
    <s v="AUDIENCE DELIVERY"/>
    <s v="IFOOD"/>
    <s v="IFOOD"/>
    <s v=""/>
    <x v="4"/>
    <m/>
    <m/>
    <m/>
    <m/>
    <m/>
    <m/>
    <m/>
    <m/>
    <m/>
    <m/>
    <m/>
    <m/>
    <m/>
    <n v="1"/>
    <m/>
    <m/>
    <n v="1"/>
    <n v="15"/>
  </r>
  <r>
    <s v="8. CANNES LIONS 2024 CREATIVE COMMERCE WINNERS (1).XLSX"/>
    <s v="CANNES LIONS 2024"/>
    <x v="282"/>
    <x v="338"/>
    <s v="BLACK-OWNED FRIDAY 2023"/>
    <s v="GOOGLE"/>
    <s v="GOOGLE"/>
    <s v=""/>
    <x v="7"/>
    <m/>
    <m/>
    <m/>
    <m/>
    <m/>
    <m/>
    <m/>
    <m/>
    <m/>
    <m/>
    <m/>
    <m/>
    <m/>
    <m/>
    <m/>
    <n v="1"/>
    <n v="1"/>
    <n v="3"/>
  </r>
  <r>
    <s v="8. CANNES LIONS 2024 CREATIVE COMMERCE WINNERS (1).XLSX"/>
    <s v="CANNES LIONS 2024"/>
    <x v="6"/>
    <x v="327"/>
    <s v="HANDSHAKE HUNT"/>
    <s v="MERCADO LIBRE"/>
    <s v="MERCADO LIBRE RETAIL"/>
    <s v=""/>
    <x v="4"/>
    <m/>
    <m/>
    <m/>
    <m/>
    <m/>
    <m/>
    <m/>
    <m/>
    <m/>
    <m/>
    <m/>
    <m/>
    <m/>
    <m/>
    <n v="1"/>
    <m/>
    <n v="1"/>
    <n v="7"/>
  </r>
  <r>
    <s v="8. CANNES LIONS 2024 CREATIVE COMMERCE WINNERS (1).XLSX"/>
    <s v="CANNES LIONS 2024"/>
    <x v="204"/>
    <x v="413"/>
    <s v="INSTALL OUR LOGO"/>
    <s v="ADT SECURITY"/>
    <s v="ADT SMART SECURITY"/>
    <s v=""/>
    <x v="0"/>
    <m/>
    <m/>
    <m/>
    <m/>
    <m/>
    <m/>
    <m/>
    <m/>
    <m/>
    <m/>
    <m/>
    <m/>
    <m/>
    <m/>
    <n v="1"/>
    <m/>
    <n v="1"/>
    <n v="7"/>
  </r>
  <r>
    <s v="8. CANNES LIONS 2024 CREATIVE COMMERCE WINNERS (1).XLSX"/>
    <s v="CANNES LIONS 2024"/>
    <x v="166"/>
    <x v="414"/>
    <s v="SAMSUNG THROWBACK DEALS"/>
    <s v="SAMSUNG"/>
    <s v="SAMSUNG.COM"/>
    <s v=""/>
    <x v="4"/>
    <m/>
    <m/>
    <m/>
    <m/>
    <m/>
    <m/>
    <m/>
    <m/>
    <m/>
    <m/>
    <m/>
    <m/>
    <m/>
    <n v="1"/>
    <m/>
    <m/>
    <n v="1"/>
    <n v="15"/>
  </r>
  <r>
    <s v="8. CANNES LIONS 2024 CREATIVE COMMERCE WINNERS (1).XLSX"/>
    <s v="CANNES LIONS 2024"/>
    <x v="166"/>
    <x v="415"/>
    <s v="USED BARBIE DREAM CARS "/>
    <s v="CARBRAVO"/>
    <s v="CARBRAVO"/>
    <s v=""/>
    <x v="7"/>
    <m/>
    <m/>
    <m/>
    <m/>
    <m/>
    <m/>
    <m/>
    <m/>
    <m/>
    <m/>
    <m/>
    <m/>
    <m/>
    <m/>
    <m/>
    <n v="1"/>
    <n v="1"/>
    <n v="3"/>
  </r>
  <r>
    <s v="8. CANNES LIONS 2024 CREATIVE COMMERCE WINNERS (1).XLSX"/>
    <s v="CANNES LIONS 2024"/>
    <x v="125"/>
    <x v="416"/>
    <s v="0.0 PROHIBITION SHELF"/>
    <s v="HEINEKEN"/>
    <s v="HEINEKEN 0.0"/>
    <s v=""/>
    <x v="2"/>
    <m/>
    <m/>
    <m/>
    <m/>
    <m/>
    <m/>
    <m/>
    <m/>
    <m/>
    <m/>
    <m/>
    <m/>
    <m/>
    <m/>
    <m/>
    <n v="1"/>
    <n v="1"/>
    <n v="3"/>
  </r>
  <r>
    <s v="8. CANNES LIONS 2024 CREATIVE COMMERCE WINNERS (1).XLSX"/>
    <s v="CANNES LIONS 2024"/>
    <x v="22"/>
    <x v="333"/>
    <s v="OREO CALLS"/>
    <s v="OREO"/>
    <s v="OREO"/>
    <s v=""/>
    <x v="7"/>
    <m/>
    <m/>
    <m/>
    <m/>
    <m/>
    <m/>
    <m/>
    <m/>
    <m/>
    <m/>
    <m/>
    <m/>
    <m/>
    <n v="1"/>
    <m/>
    <m/>
    <n v="1"/>
    <n v="15"/>
  </r>
  <r>
    <s v="8. CANNES LIONS 2024 CREATIVE COMMERCE WINNERS (1).XLSX"/>
    <s v="CANNES LIONS 2024"/>
    <x v="22"/>
    <x v="333"/>
    <s v="OREO MENU"/>
    <s v="OREO"/>
    <s v="OREO"/>
    <s v=""/>
    <x v="7"/>
    <m/>
    <m/>
    <m/>
    <m/>
    <m/>
    <m/>
    <m/>
    <m/>
    <m/>
    <m/>
    <m/>
    <m/>
    <m/>
    <m/>
    <m/>
    <n v="1"/>
    <n v="1"/>
    <n v="3"/>
  </r>
  <r>
    <s v="9. CANNES LIONS 2024 CREATIVE COMMERCE WINNERS.XLSX"/>
    <s v="CANNES LIONS 2024"/>
    <x v="272"/>
    <x v="320"/>
    <s v="SAMSUNG THE ART OF HACK"/>
    <s v="SAMSUNG"/>
    <s v="SAMSUNG THE FRAME TV"/>
    <s v=""/>
    <x v="1"/>
    <m/>
    <m/>
    <m/>
    <m/>
    <m/>
    <m/>
    <m/>
    <m/>
    <m/>
    <m/>
    <m/>
    <m/>
    <m/>
    <m/>
    <m/>
    <n v="1"/>
    <n v="1"/>
    <n v="3"/>
  </r>
  <r>
    <s v="9. CANNES LIONS 2024 CREATIVE COMMERCE WINNERS.XLSX"/>
    <s v="CANNES LIONS 2024"/>
    <x v="263"/>
    <x v="412"/>
    <s v="SUNSET O' CLOCK"/>
    <s v="CORONA"/>
    <s v="CORONA"/>
    <s v=""/>
    <x v="9"/>
    <m/>
    <m/>
    <m/>
    <m/>
    <m/>
    <m/>
    <m/>
    <m/>
    <m/>
    <m/>
    <m/>
    <m/>
    <m/>
    <m/>
    <n v="1"/>
    <m/>
    <n v="1"/>
    <n v="7"/>
  </r>
  <r>
    <s v="9. CANNES LIONS 2024 CREATIVE COMMERCE WINNERS.XLSX"/>
    <s v="CANNES LIONS 2024"/>
    <x v="156"/>
    <x v="410"/>
    <s v="THE E-COMMERCE OF TRUST"/>
    <s v="GAHR WECAPITAL"/>
    <s v="THE E-COMMERCE OF TRUST"/>
    <s v=""/>
    <x v="0"/>
    <m/>
    <m/>
    <m/>
    <m/>
    <m/>
    <m/>
    <m/>
    <m/>
    <m/>
    <m/>
    <m/>
    <m/>
    <m/>
    <m/>
    <n v="1"/>
    <m/>
    <n v="1"/>
    <n v="7"/>
  </r>
  <r>
    <s v="9. CANNES LIONS 2024 CREATIVE COMMERCE WINNERS.XLSX"/>
    <s v="CANNES LIONS 2024"/>
    <x v="261"/>
    <x v="302"/>
    <s v="AUDIENCE DELIVERY"/>
    <s v="IFOOD"/>
    <s v="IFOOD"/>
    <s v=""/>
    <x v="4"/>
    <m/>
    <m/>
    <m/>
    <m/>
    <m/>
    <m/>
    <m/>
    <m/>
    <m/>
    <m/>
    <m/>
    <m/>
    <m/>
    <n v="1"/>
    <m/>
    <m/>
    <n v="1"/>
    <n v="15"/>
  </r>
  <r>
    <s v="9. CANNES LIONS 2024 CREATIVE COMMERCE WINNERS.XLSX"/>
    <s v="CANNES LIONS 2024"/>
    <x v="282"/>
    <x v="338"/>
    <s v="BLACK-OWNED FRIDAY 2023"/>
    <s v="GOOGLE"/>
    <s v="GOOGLE"/>
    <s v=""/>
    <x v="7"/>
    <m/>
    <m/>
    <m/>
    <m/>
    <m/>
    <m/>
    <m/>
    <m/>
    <m/>
    <m/>
    <m/>
    <m/>
    <m/>
    <m/>
    <m/>
    <n v="1"/>
    <n v="1"/>
    <n v="3"/>
  </r>
  <r>
    <s v="9. CANNES LIONS 2024 CREATIVE COMMERCE WINNERS.XLSX"/>
    <s v="CANNES LIONS 2024"/>
    <x v="6"/>
    <x v="327"/>
    <s v="HANDSHAKE HUNT"/>
    <s v="MERCADO LIBRE"/>
    <s v="MERCADO LIBRE RETAIL"/>
    <s v=""/>
    <x v="4"/>
    <m/>
    <m/>
    <m/>
    <m/>
    <m/>
    <m/>
    <m/>
    <m/>
    <m/>
    <m/>
    <m/>
    <m/>
    <m/>
    <m/>
    <n v="1"/>
    <m/>
    <n v="1"/>
    <n v="7"/>
  </r>
  <r>
    <s v="9. CANNES LIONS 2024 CREATIVE COMMERCE WINNERS.XLSX"/>
    <s v="CANNES LIONS 2024"/>
    <x v="204"/>
    <x v="413"/>
    <s v="INSTALL OUR LOGO"/>
    <s v="ADT SECURITY"/>
    <s v="ADT SMART SECURITY"/>
    <s v=""/>
    <x v="0"/>
    <m/>
    <m/>
    <m/>
    <m/>
    <m/>
    <m/>
    <m/>
    <m/>
    <m/>
    <m/>
    <m/>
    <m/>
    <m/>
    <m/>
    <n v="1"/>
    <m/>
    <n v="1"/>
    <n v="7"/>
  </r>
  <r>
    <s v="9. CANNES LIONS 2024 CREATIVE COMMERCE WINNERS.XLSX"/>
    <s v="CANNES LIONS 2024"/>
    <x v="166"/>
    <x v="414"/>
    <s v="SAMSUNG THROWBACK DEALS"/>
    <s v="SAMSUNG"/>
    <s v="SAMSUNG.COM"/>
    <s v=""/>
    <x v="4"/>
    <m/>
    <m/>
    <m/>
    <m/>
    <m/>
    <m/>
    <m/>
    <m/>
    <m/>
    <m/>
    <m/>
    <m/>
    <m/>
    <n v="1"/>
    <m/>
    <m/>
    <n v="1"/>
    <n v="15"/>
  </r>
  <r>
    <s v="9. CANNES LIONS 2024 CREATIVE COMMERCE WINNERS.XLSX"/>
    <s v="CANNES LIONS 2024"/>
    <x v="166"/>
    <x v="415"/>
    <s v="USED BARBIE DREAM CARS "/>
    <s v="CARBRAVO"/>
    <s v="CARBRAVO"/>
    <s v=""/>
    <x v="7"/>
    <m/>
    <m/>
    <m/>
    <m/>
    <m/>
    <m/>
    <m/>
    <m/>
    <m/>
    <m/>
    <m/>
    <m/>
    <m/>
    <m/>
    <m/>
    <n v="1"/>
    <n v="1"/>
    <n v="3"/>
  </r>
  <r>
    <s v="9. CANNES LIONS 2024 CREATIVE COMMERCE WINNERS.XLSX"/>
    <s v="CANNES LIONS 2024"/>
    <x v="125"/>
    <x v="416"/>
    <s v="0.0 PROHIBITION SHELF"/>
    <s v="HEINEKEN"/>
    <s v="HEINEKEN 0.0"/>
    <s v=""/>
    <x v="2"/>
    <m/>
    <m/>
    <m/>
    <m/>
    <m/>
    <m/>
    <m/>
    <m/>
    <m/>
    <m/>
    <m/>
    <m/>
    <m/>
    <m/>
    <m/>
    <n v="1"/>
    <n v="1"/>
    <n v="3"/>
  </r>
  <r>
    <s v="9. CANNES LIONS 2024 CREATIVE COMMERCE WINNERS.XLSX"/>
    <s v="CANNES LIONS 2024"/>
    <x v="22"/>
    <x v="333"/>
    <s v="OREO CALLS"/>
    <s v="OREO"/>
    <s v="OREO"/>
    <s v=""/>
    <x v="7"/>
    <m/>
    <m/>
    <m/>
    <m/>
    <m/>
    <m/>
    <m/>
    <m/>
    <m/>
    <m/>
    <m/>
    <m/>
    <m/>
    <n v="1"/>
    <m/>
    <m/>
    <n v="1"/>
    <n v="15"/>
  </r>
  <r>
    <s v="9. CANNES LIONS 2024 CREATIVE COMMERCE WINNERS.XLSX"/>
    <s v="CANNES LIONS 2024"/>
    <x v="22"/>
    <x v="333"/>
    <s v="OREO MENU"/>
    <s v="OREO"/>
    <s v="OREO"/>
    <s v=""/>
    <x v="7"/>
    <m/>
    <m/>
    <m/>
    <m/>
    <m/>
    <m/>
    <m/>
    <m/>
    <m/>
    <m/>
    <m/>
    <m/>
    <m/>
    <m/>
    <m/>
    <n v="1"/>
    <n v="1"/>
    <n v="3"/>
  </r>
  <r>
    <s v="5. DESACHATE (URUGUAY)"/>
    <s v="LOCAL"/>
    <x v="156"/>
    <x v="417"/>
    <s v="CAPA IS NOT CAPA"/>
    <s v="EL OBSERVADOR"/>
    <s v=""/>
    <s v="URUGUAY"/>
    <x v="20"/>
    <m/>
    <n v="2"/>
    <n v="2"/>
    <m/>
    <m/>
    <m/>
    <m/>
    <m/>
    <m/>
    <m/>
    <m/>
    <m/>
    <m/>
    <m/>
    <m/>
    <m/>
    <n v="4"/>
    <n v="44"/>
  </r>
  <r>
    <s v="5. DESACHATE (URUGUAY)"/>
    <s v="LOCAL"/>
    <x v="156"/>
    <x v="417"/>
    <s v="LEYENDAS"/>
    <s v="PALACIO DE LA MÚSICA"/>
    <s v=""/>
    <s v="URUGUAY"/>
    <x v="20"/>
    <m/>
    <n v="2"/>
    <m/>
    <m/>
    <m/>
    <m/>
    <m/>
    <m/>
    <m/>
    <m/>
    <m/>
    <m/>
    <m/>
    <m/>
    <m/>
    <m/>
    <n v="2"/>
    <n v="30"/>
  </r>
  <r>
    <s v="5. DESACHATE (URUGUAY)"/>
    <s v="LOCAL"/>
    <x v="331"/>
    <x v="418"/>
    <s v="BAILAN ROCHAS Y CHETAS - NENE MALO"/>
    <s v="HYUNDAI"/>
    <s v=""/>
    <s v="URUGUAY"/>
    <x v="20"/>
    <m/>
    <m/>
    <m/>
    <n v="1"/>
    <m/>
    <m/>
    <m/>
    <m/>
    <m/>
    <m/>
    <m/>
    <m/>
    <m/>
    <m/>
    <m/>
    <m/>
    <n v="1"/>
    <n v="3"/>
  </r>
  <r>
    <s v="5. DESACHATE (URUGUAY)"/>
    <s v="LOCAL"/>
    <x v="331"/>
    <x v="418"/>
    <s v="FAIR PROMO"/>
    <s v="PEDIDOSYA"/>
    <s v=""/>
    <s v="URUGUAY"/>
    <x v="20"/>
    <m/>
    <m/>
    <m/>
    <n v="6"/>
    <m/>
    <m/>
    <m/>
    <m/>
    <m/>
    <m/>
    <m/>
    <m/>
    <m/>
    <m/>
    <m/>
    <m/>
    <n v="6"/>
    <n v="18"/>
  </r>
  <r>
    <s v="5. DESACHATE (URUGUAY)"/>
    <s v="LOCAL"/>
    <x v="331"/>
    <x v="418"/>
    <s v="ME GUSTAS TU - MANU CHAO"/>
    <s v="HYUNDAI"/>
    <s v=""/>
    <s v="URUGUAY"/>
    <x v="20"/>
    <m/>
    <m/>
    <n v="1"/>
    <m/>
    <m/>
    <m/>
    <m/>
    <m/>
    <m/>
    <m/>
    <m/>
    <m/>
    <m/>
    <m/>
    <m/>
    <m/>
    <n v="1"/>
    <n v="7"/>
  </r>
  <r>
    <s v="5. DESACHATE (URUGUAY)"/>
    <s v="LOCAL"/>
    <x v="331"/>
    <x v="418"/>
    <s v="RADIOS NO ORIGINALES"/>
    <s v="HYUNDAI"/>
    <s v=""/>
    <s v="URUGUAY"/>
    <x v="20"/>
    <m/>
    <m/>
    <n v="1"/>
    <m/>
    <m/>
    <m/>
    <m/>
    <m/>
    <m/>
    <m/>
    <m/>
    <m/>
    <m/>
    <m/>
    <m/>
    <m/>
    <n v="1"/>
    <n v="7"/>
  </r>
  <r>
    <s v="5. DESACHATE (URUGUAY)"/>
    <s v="LOCAL"/>
    <x v="331"/>
    <x v="418"/>
    <s v="REAL/FAKE OUT OF HOME"/>
    <s v="HYUNDAI"/>
    <s v=""/>
    <s v="URUGUAY"/>
    <x v="20"/>
    <m/>
    <m/>
    <m/>
    <n v="1"/>
    <m/>
    <m/>
    <m/>
    <m/>
    <m/>
    <m/>
    <m/>
    <m/>
    <m/>
    <m/>
    <m/>
    <m/>
    <n v="1"/>
    <n v="3"/>
  </r>
  <r>
    <s v="5. DESACHATE (URUGUAY)"/>
    <s v="LOCAL"/>
    <x v="331"/>
    <x v="418"/>
    <s v="THE UNCRASHABLE TUCSON"/>
    <s v="HYUNDAI"/>
    <s v=""/>
    <s v="URUGUAY"/>
    <x v="20"/>
    <m/>
    <n v="2"/>
    <n v="2"/>
    <m/>
    <m/>
    <m/>
    <m/>
    <m/>
    <m/>
    <m/>
    <m/>
    <m/>
    <m/>
    <m/>
    <m/>
    <m/>
    <n v="4"/>
    <n v="44"/>
  </r>
  <r>
    <s v="5. DESACHATE (URUGUAY)"/>
    <s v="LOCAL"/>
    <x v="7"/>
    <x v="419"/>
    <s v="¿QUÉ HACES ACÁ?"/>
    <s v="CCU"/>
    <s v=""/>
    <s v="URUGUAY"/>
    <x v="20"/>
    <m/>
    <m/>
    <m/>
    <n v="2"/>
    <m/>
    <m/>
    <m/>
    <m/>
    <m/>
    <m/>
    <m/>
    <m/>
    <m/>
    <m/>
    <m/>
    <m/>
    <n v="2"/>
    <n v="6"/>
  </r>
  <r>
    <s v="5. DESACHATE (URUGUAY)"/>
    <s v="LOCAL"/>
    <x v="7"/>
    <x v="419"/>
    <s v="CANAL 12_x000a_"/>
    <s v="LOTERÍAS Y QUINIELAS DEL URUGUAY"/>
    <s v=""/>
    <s v="URUGUAY"/>
    <x v="20"/>
    <m/>
    <m/>
    <m/>
    <n v="2"/>
    <m/>
    <m/>
    <m/>
    <m/>
    <m/>
    <m/>
    <m/>
    <m/>
    <m/>
    <m/>
    <m/>
    <m/>
    <n v="2"/>
    <n v="6"/>
  </r>
  <r>
    <s v="5. DESACHATE (URUGUAY)"/>
    <s v="LOCAL"/>
    <x v="7"/>
    <x v="419"/>
    <s v="NATIVA SIN IVA"/>
    <s v="CCU"/>
    <s v=""/>
    <s v="URUGUAY"/>
    <x v="20"/>
    <m/>
    <n v="2"/>
    <m/>
    <m/>
    <m/>
    <m/>
    <m/>
    <m/>
    <m/>
    <m/>
    <m/>
    <m/>
    <m/>
    <m/>
    <m/>
    <m/>
    <n v="2"/>
    <n v="30"/>
  </r>
  <r>
    <s v="5. DESACHATE (URUGUAY)"/>
    <s v="LOCAL"/>
    <x v="7"/>
    <x v="419"/>
    <s v="PILSEN VS QUILMES"/>
    <s v="FNC"/>
    <s v=""/>
    <s v="URUGUAY"/>
    <x v="20"/>
    <m/>
    <m/>
    <m/>
    <n v="2"/>
    <m/>
    <m/>
    <m/>
    <m/>
    <m/>
    <m/>
    <m/>
    <m/>
    <m/>
    <m/>
    <m/>
    <m/>
    <n v="2"/>
    <n v="6"/>
  </r>
  <r>
    <s v="5. DESACHATE (URUGUAY)"/>
    <s v="LOCAL"/>
    <x v="7"/>
    <x v="419"/>
    <s v="PODÉS COMPRARTE UN CANAL DE TV"/>
    <s v="LOTERÍAS Y QUINIELAS DEL URUGUAY"/>
    <s v=""/>
    <s v="URUGUAY"/>
    <x v="20"/>
    <m/>
    <n v="2"/>
    <m/>
    <m/>
    <m/>
    <m/>
    <m/>
    <m/>
    <m/>
    <m/>
    <m/>
    <m/>
    <m/>
    <m/>
    <m/>
    <m/>
    <n v="2"/>
    <n v="30"/>
  </r>
  <r>
    <s v="5. DESACHATE (URUGUAY)"/>
    <s v="LOCAL"/>
    <x v="7"/>
    <x v="419"/>
    <s v="PODÉS COMPRARTE UN MEDIO."/>
    <s v="LOTERÍAS Y QUINIELAS DEL URUGUAY"/>
    <s v=""/>
    <s v="URUGUAY"/>
    <x v="20"/>
    <m/>
    <n v="2"/>
    <m/>
    <m/>
    <m/>
    <m/>
    <m/>
    <m/>
    <m/>
    <m/>
    <m/>
    <m/>
    <m/>
    <m/>
    <m/>
    <m/>
    <n v="2"/>
    <n v="30"/>
  </r>
  <r>
    <s v="5. DESACHATE (URUGUAY)"/>
    <s v="LOCAL"/>
    <x v="7"/>
    <x v="419"/>
    <s v="PODÉS COMPRARTE UN PORTAL DE NOTICIAS"/>
    <s v="LOTERÍAS Y QUINIELAS DEL URUGUAY"/>
    <s v=""/>
    <s v="URUGUAY"/>
    <x v="20"/>
    <m/>
    <m/>
    <n v="2"/>
    <m/>
    <m/>
    <m/>
    <m/>
    <m/>
    <m/>
    <m/>
    <m/>
    <m/>
    <m/>
    <m/>
    <m/>
    <m/>
    <n v="2"/>
    <n v="14"/>
  </r>
  <r>
    <s v="5. DESACHATE (URUGUAY)"/>
    <s v="LOCAL"/>
    <x v="7"/>
    <x v="419"/>
    <s v="CANAL 4_x000a_"/>
    <s v="LOTERÍAS Y QUINIELAS DEL URUGUAY"/>
    <s v=""/>
    <s v="URUGUAY"/>
    <x v="20"/>
    <m/>
    <m/>
    <m/>
    <n v="2"/>
    <m/>
    <m/>
    <m/>
    <m/>
    <m/>
    <m/>
    <m/>
    <m/>
    <m/>
    <m/>
    <m/>
    <m/>
    <n v="2"/>
    <n v="6"/>
  </r>
  <r>
    <s v="5. DESACHATE (URUGUAY)"/>
    <s v="LOCAL"/>
    <x v="17"/>
    <x v="420"/>
    <s v="BANCA"/>
    <s v="FNC"/>
    <s v=""/>
    <s v="URUGUAY"/>
    <x v="20"/>
    <m/>
    <m/>
    <n v="2"/>
    <n v="2"/>
    <m/>
    <m/>
    <m/>
    <m/>
    <m/>
    <m/>
    <m/>
    <m/>
    <m/>
    <m/>
    <m/>
    <m/>
    <n v="4"/>
    <n v="20"/>
  </r>
  <r>
    <s v="5. DESACHATE (URUGUAY)"/>
    <s v="LOCAL"/>
    <x v="17"/>
    <x v="420"/>
    <s v="CARNICERÍA"/>
    <s v="FNC"/>
    <s v=""/>
    <s v="URUGUAY"/>
    <x v="20"/>
    <m/>
    <n v="2"/>
    <n v="2"/>
    <m/>
    <m/>
    <m/>
    <m/>
    <m/>
    <m/>
    <m/>
    <m/>
    <m/>
    <m/>
    <m/>
    <m/>
    <m/>
    <n v="4"/>
    <n v="44"/>
  </r>
  <r>
    <s v="5. DESACHATE (URUGUAY)"/>
    <s v="LOCAL"/>
    <x v="17"/>
    <x v="420"/>
    <s v="LA MÁS FRÍA DEL VERANO"/>
    <s v="FNC"/>
    <s v=""/>
    <s v="URUGUAY"/>
    <x v="20"/>
    <m/>
    <m/>
    <n v="2"/>
    <m/>
    <m/>
    <m/>
    <m/>
    <m/>
    <m/>
    <m/>
    <m/>
    <m/>
    <m/>
    <m/>
    <m/>
    <m/>
    <n v="2"/>
    <n v="14"/>
  </r>
  <r>
    <s v="5. DESACHATE (URUGUAY)"/>
    <s v="LOCAL"/>
    <x v="17"/>
    <x v="420"/>
    <s v="SE TE PUEDE PASAR"/>
    <s v="ALDEAS INFANTILES"/>
    <s v=""/>
    <s v="URUGUAY"/>
    <x v="20"/>
    <m/>
    <m/>
    <m/>
    <n v="2"/>
    <m/>
    <m/>
    <m/>
    <m/>
    <m/>
    <m/>
    <m/>
    <m/>
    <m/>
    <m/>
    <m/>
    <m/>
    <n v="2"/>
    <n v="6"/>
  </r>
  <r>
    <s v="5. DESACHATE (URUGUAY)"/>
    <s v="LOCAL"/>
    <x v="17"/>
    <x v="420"/>
    <s v="VIERNES SAGRADO -PEÑAROL"/>
    <s v="EL PAÍS"/>
    <s v=""/>
    <s v="URUGUAY"/>
    <x v="20"/>
    <m/>
    <m/>
    <m/>
    <n v="2"/>
    <m/>
    <m/>
    <m/>
    <m/>
    <m/>
    <m/>
    <m/>
    <m/>
    <m/>
    <m/>
    <m/>
    <m/>
    <n v="2"/>
    <n v="6"/>
  </r>
  <r>
    <s v="5. DESACHATE (URUGUAY)"/>
    <s v="LOCAL"/>
    <x v="332"/>
    <x v="421"/>
    <s v="ACUERDO PAÍS"/>
    <s v="FNC"/>
    <s v=""/>
    <s v="URUGUAY"/>
    <x v="20"/>
    <m/>
    <m/>
    <n v="4"/>
    <n v="6"/>
    <m/>
    <m/>
    <m/>
    <m/>
    <m/>
    <m/>
    <m/>
    <m/>
    <m/>
    <m/>
    <m/>
    <m/>
    <n v="10"/>
    <n v="46"/>
  </r>
  <r>
    <s v="5. DESACHATE (URUGUAY)"/>
    <s v="LOCAL"/>
    <x v="332"/>
    <x v="421"/>
    <s v="CHALECO VS SIN CHALECO"/>
    <s v="BANCA DE QUINIELAS"/>
    <s v=""/>
    <s v="URUGUAY"/>
    <x v="20"/>
    <m/>
    <n v="2"/>
    <n v="4"/>
    <m/>
    <m/>
    <m/>
    <m/>
    <m/>
    <m/>
    <m/>
    <m/>
    <m/>
    <m/>
    <m/>
    <m/>
    <m/>
    <n v="6"/>
    <n v="58"/>
  </r>
  <r>
    <s v="5. DESACHATE (URUGUAY)"/>
    <s v="LOCAL"/>
    <x v="332"/>
    <x v="421"/>
    <s v="LA MÁQUINA DEL TIEMPO"/>
    <s v="TIENDA INGLESA"/>
    <s v=""/>
    <s v="URUGUAY"/>
    <x v="20"/>
    <m/>
    <m/>
    <n v="2"/>
    <n v="2"/>
    <m/>
    <m/>
    <m/>
    <m/>
    <m/>
    <m/>
    <m/>
    <m/>
    <m/>
    <m/>
    <m/>
    <m/>
    <n v="4"/>
    <n v="20"/>
  </r>
  <r>
    <s v="5. DESACHATE (URUGUAY)"/>
    <s v="LOCAL"/>
    <x v="332"/>
    <x v="421"/>
    <s v="PARAMOUNT  NS NOW"/>
    <s v="NUEVO SIGLO"/>
    <s v=""/>
    <s v="URUGUAY"/>
    <x v="20"/>
    <m/>
    <n v="2"/>
    <m/>
    <m/>
    <m/>
    <m/>
    <m/>
    <m/>
    <m/>
    <m/>
    <m/>
    <m/>
    <m/>
    <m/>
    <m/>
    <m/>
    <n v="2"/>
    <n v="30"/>
  </r>
  <r>
    <s v="5. DESACHATE (URUGUAY)"/>
    <s v="LOCAL"/>
    <x v="22"/>
    <x v="422"/>
    <s v="NOTICIAS INVISIBLES"/>
    <s v="FUPIER"/>
    <s v=""/>
    <s v="URUGUAY"/>
    <x v="20"/>
    <m/>
    <m/>
    <m/>
    <n v="2"/>
    <m/>
    <m/>
    <m/>
    <m/>
    <m/>
    <m/>
    <m/>
    <m/>
    <m/>
    <m/>
    <m/>
    <m/>
    <n v="2"/>
    <n v="6"/>
  </r>
  <r>
    <s v="5. DESACHATE (URUGUAY)"/>
    <s v="LOCAL"/>
    <x v="22"/>
    <x v="422"/>
    <s v="OBVIOUS  PASSWORD"/>
    <s v="BANCO SANTANDER"/>
    <s v=""/>
    <s v="URUGUAY"/>
    <x v="20"/>
    <m/>
    <m/>
    <n v="2"/>
    <m/>
    <m/>
    <m/>
    <m/>
    <m/>
    <m/>
    <m/>
    <m/>
    <m/>
    <m/>
    <m/>
    <m/>
    <m/>
    <n v="2"/>
    <n v="14"/>
  </r>
  <r>
    <s v="5. DESACHATE (URUGUAY)"/>
    <s v="LOCAL"/>
    <x v="22"/>
    <x v="422"/>
    <s v="PERIFONEO"/>
    <s v="BANCO DE SEGUROS DEL URUGUAY"/>
    <s v=""/>
    <s v="URUGUAY"/>
    <x v="20"/>
    <m/>
    <m/>
    <n v="2"/>
    <n v="2"/>
    <m/>
    <m/>
    <m/>
    <m/>
    <m/>
    <m/>
    <m/>
    <m/>
    <m/>
    <m/>
    <m/>
    <m/>
    <n v="4"/>
    <n v="20"/>
  </r>
  <r>
    <s v="5. DESACHATE (URUGUAY)"/>
    <s v="LOCAL"/>
    <x v="22"/>
    <x v="422"/>
    <s v="TODOS SOMOS SUB20"/>
    <s v="BANCO DE SEGUROS DEL URUGUAY"/>
    <s v=""/>
    <s v="URUGUAY"/>
    <x v="20"/>
    <m/>
    <n v="2"/>
    <m/>
    <m/>
    <m/>
    <m/>
    <m/>
    <m/>
    <m/>
    <m/>
    <m/>
    <m/>
    <m/>
    <m/>
    <m/>
    <m/>
    <n v="2"/>
    <n v="30"/>
  </r>
  <r>
    <s v="5. DESACHATE (URUGUAY)"/>
    <s v="LOCAL"/>
    <x v="147"/>
    <x v="155"/>
    <s v="CASILLA SIN RETORNO"/>
    <s v="FNC"/>
    <s v=""/>
    <s v="URUGUAY"/>
    <x v="20"/>
    <m/>
    <m/>
    <m/>
    <n v="1"/>
    <m/>
    <m/>
    <m/>
    <m/>
    <m/>
    <m/>
    <m/>
    <m/>
    <m/>
    <m/>
    <m/>
    <m/>
    <n v="1"/>
    <n v="3"/>
  </r>
  <r>
    <s v="5. DESACHATE (URUGUAY)"/>
    <s v="LOCAL"/>
    <x v="147"/>
    <x v="155"/>
    <s v="EL RETORNO"/>
    <s v="FNC"/>
    <s v=""/>
    <s v="URUGUAY"/>
    <x v="20"/>
    <m/>
    <m/>
    <n v="4"/>
    <m/>
    <m/>
    <m/>
    <m/>
    <m/>
    <m/>
    <m/>
    <m/>
    <m/>
    <m/>
    <m/>
    <m/>
    <m/>
    <n v="4"/>
    <n v="28"/>
  </r>
  <r>
    <s v="5. DESACHATE (URUGUAY)"/>
    <s v="LOCAL"/>
    <x v="147"/>
    <x v="155"/>
    <s v="LA VERDAD"/>
    <s v="FNC"/>
    <s v=""/>
    <s v="URUGUAY"/>
    <x v="20"/>
    <m/>
    <m/>
    <n v="1"/>
    <m/>
    <m/>
    <m/>
    <m/>
    <m/>
    <m/>
    <m/>
    <m/>
    <m/>
    <m/>
    <m/>
    <m/>
    <m/>
    <n v="1"/>
    <n v="7"/>
  </r>
  <r>
    <s v="6. DIENTE (ARGENTINA)"/>
    <s v="LOCAL"/>
    <x v="333"/>
    <x v="423"/>
    <s v="LOS QUE NO LLEGARON"/>
    <s v=""/>
    <s v=""/>
    <s v="ARGENTINA"/>
    <x v="2"/>
    <m/>
    <m/>
    <n v="1"/>
    <m/>
    <m/>
    <m/>
    <m/>
    <m/>
    <m/>
    <m/>
    <m/>
    <m/>
    <m/>
    <m/>
    <m/>
    <m/>
    <n v="1"/>
    <n v="7"/>
  </r>
  <r>
    <s v="6. DIENTE (ARGENTINA)"/>
    <s v="LOCAL"/>
    <x v="334"/>
    <x v="424"/>
    <s v="COMIDA REAL PARA FAMILIAS REALES"/>
    <s v=""/>
    <s v=""/>
    <s v="ARGENTINA"/>
    <x v="2"/>
    <m/>
    <m/>
    <n v="1"/>
    <n v="1"/>
    <m/>
    <m/>
    <m/>
    <m/>
    <m/>
    <m/>
    <m/>
    <m/>
    <m/>
    <m/>
    <m/>
    <m/>
    <n v="2"/>
    <n v="10"/>
  </r>
  <r>
    <s v="6. DIENTE (ARGENTINA)"/>
    <s v="LOCAL"/>
    <x v="334"/>
    <x v="424"/>
    <s v="EUROPIBES"/>
    <s v=""/>
    <s v=""/>
    <s v="ARGENTINA"/>
    <x v="2"/>
    <m/>
    <m/>
    <n v="1"/>
    <n v="1"/>
    <m/>
    <m/>
    <m/>
    <m/>
    <m/>
    <m/>
    <m/>
    <m/>
    <m/>
    <m/>
    <m/>
    <m/>
    <n v="2"/>
    <n v="10"/>
  </r>
  <r>
    <s v="6. DIENTE (ARGENTINA)"/>
    <s v="LOCAL"/>
    <x v="334"/>
    <x v="424"/>
    <s v="IPA"/>
    <s v=""/>
    <s v=""/>
    <s v="ARGENTINA"/>
    <x v="2"/>
    <m/>
    <m/>
    <m/>
    <n v="1"/>
    <m/>
    <m/>
    <m/>
    <m/>
    <m/>
    <m/>
    <m/>
    <m/>
    <m/>
    <m/>
    <m/>
    <m/>
    <n v="1"/>
    <n v="3"/>
  </r>
  <r>
    <s v="6. DIENTE (ARGENTINA)"/>
    <s v="LOCAL"/>
    <x v="334"/>
    <x v="424"/>
    <s v="MISSED CELEBRATIONS"/>
    <s v=""/>
    <s v=""/>
    <s v="ARGENTINA"/>
    <x v="2"/>
    <m/>
    <m/>
    <m/>
    <n v="1"/>
    <m/>
    <m/>
    <m/>
    <m/>
    <m/>
    <m/>
    <m/>
    <m/>
    <m/>
    <m/>
    <m/>
    <m/>
    <n v="1"/>
    <n v="3"/>
  </r>
  <r>
    <s v="6. DIENTE (ARGENTINA)"/>
    <s v="LOCAL"/>
    <x v="334"/>
    <x v="424"/>
    <s v="NAVIDAD"/>
    <s v=""/>
    <s v=""/>
    <s v="ARGENTINA"/>
    <x v="2"/>
    <m/>
    <n v="1"/>
    <n v="1"/>
    <n v="1"/>
    <m/>
    <m/>
    <m/>
    <m/>
    <m/>
    <m/>
    <m/>
    <m/>
    <m/>
    <m/>
    <m/>
    <m/>
    <n v="3"/>
    <n v="25"/>
  </r>
  <r>
    <s v="6. DIENTE (ARGENTINA)"/>
    <s v="LOCAL"/>
    <x v="334"/>
    <x v="424"/>
    <s v="SHELL BOX"/>
    <s v=""/>
    <s v=""/>
    <s v="ARGENTINA"/>
    <x v="2"/>
    <m/>
    <m/>
    <m/>
    <n v="1"/>
    <m/>
    <m/>
    <m/>
    <m/>
    <m/>
    <m/>
    <m/>
    <m/>
    <m/>
    <m/>
    <m/>
    <m/>
    <n v="1"/>
    <n v="3"/>
  </r>
  <r>
    <s v="6. DIENTE (ARGENTINA)"/>
    <s v="LOCAL"/>
    <x v="334"/>
    <x v="424"/>
    <s v="SOBREMESA"/>
    <s v=""/>
    <s v=""/>
    <s v="ARGENTINA"/>
    <x v="2"/>
    <m/>
    <n v="1"/>
    <m/>
    <n v="1"/>
    <m/>
    <m/>
    <m/>
    <m/>
    <m/>
    <m/>
    <m/>
    <m/>
    <m/>
    <m/>
    <m/>
    <m/>
    <n v="2"/>
    <n v="18"/>
  </r>
  <r>
    <s v="6. DIENTE (ARGENTINA)"/>
    <s v="LOCAL"/>
    <x v="334"/>
    <x v="424"/>
    <s v="SOCCER"/>
    <s v=""/>
    <s v=""/>
    <s v="ARGENTINA"/>
    <x v="2"/>
    <m/>
    <m/>
    <m/>
    <n v="1"/>
    <m/>
    <m/>
    <m/>
    <m/>
    <m/>
    <m/>
    <m/>
    <m/>
    <m/>
    <m/>
    <m/>
    <m/>
    <n v="1"/>
    <n v="3"/>
  </r>
  <r>
    <s v="6. DIENTE (ARGENTINA)"/>
    <s v="LOCAL"/>
    <x v="334"/>
    <x v="424"/>
    <s v="UNIDAS PARA UNIR"/>
    <s v=""/>
    <s v=""/>
    <s v="ARGENTINA"/>
    <x v="2"/>
    <m/>
    <n v="1"/>
    <n v="3"/>
    <m/>
    <m/>
    <m/>
    <m/>
    <m/>
    <m/>
    <m/>
    <m/>
    <m/>
    <m/>
    <m/>
    <m/>
    <m/>
    <n v="4"/>
    <n v="36"/>
  </r>
  <r>
    <s v="6. DIENTE (ARGENTINA)"/>
    <s v="LOCAL"/>
    <x v="335"/>
    <x v="425"/>
    <s v="CALLCENTER"/>
    <s v=""/>
    <s v=""/>
    <s v="ARGENTINA"/>
    <x v="2"/>
    <m/>
    <m/>
    <m/>
    <n v="1"/>
    <m/>
    <m/>
    <m/>
    <m/>
    <m/>
    <m/>
    <m/>
    <m/>
    <m/>
    <m/>
    <m/>
    <m/>
    <n v="1"/>
    <n v="3"/>
  </r>
  <r>
    <s v="6. DIENTE (ARGENTINA)"/>
    <s v="LOCAL"/>
    <x v="1"/>
    <x v="426"/>
    <s v="EL COLOR DE LA GRANDEZA"/>
    <s v=""/>
    <s v=""/>
    <s v="ARGENTINA"/>
    <x v="2"/>
    <m/>
    <n v="1"/>
    <m/>
    <m/>
    <m/>
    <m/>
    <m/>
    <m/>
    <m/>
    <m/>
    <m/>
    <m/>
    <m/>
    <m/>
    <m/>
    <m/>
    <n v="1"/>
    <n v="15"/>
  </r>
  <r>
    <s v="6. DIENTE (ARGENTINA)"/>
    <s v="LOCAL"/>
    <x v="1"/>
    <x v="426"/>
    <s v="EL COLOR DE LA GRANDEZA - BC"/>
    <s v=""/>
    <s v=""/>
    <s v="ARGENTINA"/>
    <x v="2"/>
    <m/>
    <n v="1"/>
    <m/>
    <m/>
    <m/>
    <m/>
    <m/>
    <m/>
    <m/>
    <m/>
    <m/>
    <m/>
    <m/>
    <m/>
    <m/>
    <m/>
    <n v="1"/>
    <n v="15"/>
  </r>
  <r>
    <s v="6. DIENTE (ARGENTINA)"/>
    <s v="LOCAL"/>
    <x v="1"/>
    <x v="426"/>
    <s v="FESTEJÁ LA PRIMAVERA SOLA"/>
    <s v=""/>
    <s v=""/>
    <s v="ARGENTINA"/>
    <x v="2"/>
    <m/>
    <m/>
    <m/>
    <n v="1"/>
    <m/>
    <m/>
    <m/>
    <m/>
    <m/>
    <m/>
    <m/>
    <m/>
    <m/>
    <m/>
    <m/>
    <m/>
    <n v="1"/>
    <n v="3"/>
  </r>
  <r>
    <s v="6. DIENTE (ARGENTINA)"/>
    <s v="LOCAL"/>
    <x v="1"/>
    <x v="426"/>
    <s v="IDOLAS DEL FUTURO"/>
    <s v=""/>
    <s v=""/>
    <s v="ARGENTINA"/>
    <x v="2"/>
    <m/>
    <m/>
    <n v="2"/>
    <n v="2"/>
    <m/>
    <m/>
    <m/>
    <m/>
    <m/>
    <m/>
    <m/>
    <m/>
    <m/>
    <m/>
    <m/>
    <m/>
    <n v="4"/>
    <n v="20"/>
  </r>
  <r>
    <s v="6. DIENTE (ARGENTINA)"/>
    <s v="LOCAL"/>
    <x v="1"/>
    <x v="426"/>
    <s v="LA VOZ DE ELA"/>
    <s v=""/>
    <s v=""/>
    <s v="ARGENTINA"/>
    <x v="2"/>
    <m/>
    <m/>
    <m/>
    <n v="1"/>
    <m/>
    <m/>
    <m/>
    <m/>
    <m/>
    <m/>
    <m/>
    <m/>
    <m/>
    <m/>
    <m/>
    <m/>
    <n v="1"/>
    <n v="3"/>
  </r>
  <r>
    <s v="6. DIENTE (ARGENTINA)"/>
    <s v="LOCAL"/>
    <x v="1"/>
    <x v="426"/>
    <s v="MODO DISCRETO"/>
    <s v=""/>
    <s v=""/>
    <s v="ARGENTINA"/>
    <x v="2"/>
    <m/>
    <m/>
    <m/>
    <n v="1"/>
    <m/>
    <m/>
    <m/>
    <m/>
    <m/>
    <m/>
    <m/>
    <m/>
    <m/>
    <m/>
    <m/>
    <m/>
    <n v="1"/>
    <n v="3"/>
  </r>
  <r>
    <s v="6. DIENTE (ARGENTINA)"/>
    <s v="LOCAL"/>
    <x v="1"/>
    <x v="426"/>
    <s v="MODO DISCRETO - AUTO"/>
    <s v=""/>
    <s v=""/>
    <s v="ARGENTINA"/>
    <x v="2"/>
    <m/>
    <m/>
    <n v="1"/>
    <m/>
    <m/>
    <m/>
    <m/>
    <m/>
    <m/>
    <m/>
    <m/>
    <m/>
    <m/>
    <m/>
    <m/>
    <m/>
    <n v="1"/>
    <n v="7"/>
  </r>
  <r>
    <s v="6. DIENTE (ARGENTINA)"/>
    <s v="LOCAL"/>
    <x v="1"/>
    <x v="426"/>
    <s v="PLACER SOSTENIDO"/>
    <s v=""/>
    <s v=""/>
    <s v="ARGENTINA"/>
    <x v="2"/>
    <m/>
    <m/>
    <m/>
    <n v="1"/>
    <m/>
    <m/>
    <m/>
    <m/>
    <m/>
    <m/>
    <m/>
    <m/>
    <m/>
    <m/>
    <m/>
    <m/>
    <n v="1"/>
    <n v="3"/>
  </r>
  <r>
    <s v="6. DIENTE (ARGENTINA)"/>
    <s v="LOCAL"/>
    <x v="336"/>
    <x v="427"/>
    <s v="DEJATE LLEVAR MARIA BECERRA"/>
    <s v=""/>
    <s v=""/>
    <s v="ARGENTINA"/>
    <x v="2"/>
    <m/>
    <m/>
    <m/>
    <n v="1"/>
    <m/>
    <m/>
    <m/>
    <m/>
    <m/>
    <m/>
    <m/>
    <m/>
    <m/>
    <m/>
    <m/>
    <m/>
    <n v="1"/>
    <n v="3"/>
  </r>
  <r>
    <s v="6. DIENTE (ARGENTINA)"/>
    <s v="LOCAL"/>
    <x v="337"/>
    <x v="350"/>
    <s v="MISSION: WHOPPER"/>
    <s v=""/>
    <s v=""/>
    <s v="ARGENTINA"/>
    <x v="2"/>
    <m/>
    <n v="1"/>
    <m/>
    <n v="3"/>
    <m/>
    <m/>
    <m/>
    <m/>
    <m/>
    <m/>
    <m/>
    <m/>
    <m/>
    <m/>
    <m/>
    <m/>
    <n v="4"/>
    <n v="24"/>
  </r>
  <r>
    <s v="6. DIENTE (ARGENTINA)"/>
    <s v="LOCAL"/>
    <x v="337"/>
    <x v="350"/>
    <s v="NUESTRO TIPO DE FIESTA"/>
    <s v=""/>
    <s v=""/>
    <s v="ARGENTINA"/>
    <x v="2"/>
    <m/>
    <m/>
    <m/>
    <n v="1"/>
    <m/>
    <m/>
    <m/>
    <m/>
    <m/>
    <m/>
    <m/>
    <m/>
    <m/>
    <m/>
    <m/>
    <m/>
    <n v="1"/>
    <n v="3"/>
  </r>
  <r>
    <s v="6. DIENTE (ARGENTINA)"/>
    <s v="LOCAL"/>
    <x v="337"/>
    <x v="350"/>
    <s v="PARTE DE LA FAMILIA, PARTE DE LA LEY"/>
    <s v=""/>
    <s v=""/>
    <s v="ARGENTINA"/>
    <x v="2"/>
    <m/>
    <m/>
    <m/>
    <n v="1"/>
    <m/>
    <m/>
    <m/>
    <m/>
    <m/>
    <m/>
    <m/>
    <m/>
    <m/>
    <m/>
    <m/>
    <m/>
    <n v="1"/>
    <n v="3"/>
  </r>
  <r>
    <s v="6. DIENTE (ARGENTINA)"/>
    <s v="LOCAL"/>
    <x v="3"/>
    <x v="428"/>
    <s v="SCROLLING THERAPY"/>
    <s v=""/>
    <s v=""/>
    <s v="ARGENTINA"/>
    <x v="2"/>
    <m/>
    <n v="3"/>
    <n v="3"/>
    <m/>
    <m/>
    <m/>
    <m/>
    <m/>
    <m/>
    <m/>
    <m/>
    <m/>
    <m/>
    <m/>
    <m/>
    <m/>
    <n v="6"/>
    <n v="66"/>
  </r>
  <r>
    <s v="6. DIENTE (ARGENTINA)"/>
    <s v="LOCAL"/>
    <x v="182"/>
    <x v="429"/>
    <s v="MOSTRALES QUE ESTÁS READY"/>
    <s v=""/>
    <s v=""/>
    <s v="ARGENTINA"/>
    <x v="2"/>
    <m/>
    <m/>
    <n v="2"/>
    <n v="4"/>
    <m/>
    <m/>
    <m/>
    <m/>
    <m/>
    <m/>
    <m/>
    <m/>
    <m/>
    <m/>
    <m/>
    <m/>
    <n v="6"/>
    <n v="26"/>
  </r>
  <r>
    <s v="6. DIENTE (ARGENTINA)"/>
    <s v="LOCAL"/>
    <x v="57"/>
    <x v="57"/>
    <s v="ARBITROS"/>
    <s v=""/>
    <s v=""/>
    <s v="ARGENTINA"/>
    <x v="2"/>
    <m/>
    <m/>
    <m/>
    <n v="1"/>
    <m/>
    <m/>
    <m/>
    <m/>
    <m/>
    <m/>
    <m/>
    <m/>
    <m/>
    <m/>
    <m/>
    <m/>
    <n v="1"/>
    <n v="3"/>
  </r>
  <r>
    <s v="6. DIENTE (ARGENTINA)"/>
    <s v="LOCAL"/>
    <x v="57"/>
    <x v="57"/>
    <s v="MAÑAS"/>
    <s v=""/>
    <s v=""/>
    <s v="ARGENTINA"/>
    <x v="2"/>
    <m/>
    <m/>
    <m/>
    <n v="2"/>
    <m/>
    <m/>
    <m/>
    <m/>
    <m/>
    <m/>
    <m/>
    <m/>
    <m/>
    <m/>
    <m/>
    <m/>
    <n v="2"/>
    <n v="6"/>
  </r>
  <r>
    <s v="6. DIENTE (ARGENTINA)"/>
    <s v="LOCAL"/>
    <x v="57"/>
    <x v="57"/>
    <s v="MAÑAS - CAJONERA"/>
    <s v=""/>
    <s v=""/>
    <s v="ARGENTINA"/>
    <x v="2"/>
    <m/>
    <m/>
    <m/>
    <n v="1"/>
    <m/>
    <m/>
    <m/>
    <m/>
    <m/>
    <m/>
    <m/>
    <m/>
    <m/>
    <m/>
    <m/>
    <m/>
    <n v="1"/>
    <n v="3"/>
  </r>
  <r>
    <s v="6. DIENTE (ARGENTINA)"/>
    <s v="LOCAL"/>
    <x v="57"/>
    <x v="57"/>
    <s v="MAÑAS - TOSTADORA"/>
    <s v=""/>
    <s v=""/>
    <s v="ARGENTINA"/>
    <x v="2"/>
    <m/>
    <m/>
    <n v="1"/>
    <m/>
    <m/>
    <m/>
    <m/>
    <m/>
    <m/>
    <m/>
    <m/>
    <m/>
    <m/>
    <m/>
    <m/>
    <m/>
    <n v="1"/>
    <n v="7"/>
  </r>
  <r>
    <s v="6. DIENTE (ARGENTINA)"/>
    <s v="LOCAL"/>
    <x v="57"/>
    <x v="57"/>
    <s v="TE SIMPLIPHILCAN LA VIDA"/>
    <s v=""/>
    <s v=""/>
    <s v="ARGENTINA"/>
    <x v="2"/>
    <m/>
    <m/>
    <n v="1"/>
    <m/>
    <m/>
    <m/>
    <m/>
    <m/>
    <m/>
    <m/>
    <m/>
    <m/>
    <m/>
    <m/>
    <m/>
    <m/>
    <n v="1"/>
    <n v="7"/>
  </r>
  <r>
    <s v="6. DIENTE (ARGENTINA)"/>
    <s v="LOCAL"/>
    <x v="338"/>
    <x v="430"/>
    <s v="BRAHMA SESSIONS"/>
    <s v=""/>
    <s v=""/>
    <s v="ARGENTINA"/>
    <x v="2"/>
    <m/>
    <m/>
    <m/>
    <n v="3"/>
    <m/>
    <m/>
    <m/>
    <m/>
    <m/>
    <m/>
    <m/>
    <m/>
    <m/>
    <m/>
    <m/>
    <m/>
    <n v="3"/>
    <n v="9"/>
  </r>
  <r>
    <s v="6. DIENTE (ARGENTINA)"/>
    <s v="LOCAL"/>
    <x v="338"/>
    <x v="430"/>
    <s v="COINCIDENCIAS"/>
    <s v=""/>
    <s v=""/>
    <s v="ARGENTINA"/>
    <x v="2"/>
    <m/>
    <n v="1"/>
    <m/>
    <m/>
    <m/>
    <m/>
    <m/>
    <m/>
    <m/>
    <m/>
    <m/>
    <m/>
    <m/>
    <m/>
    <m/>
    <m/>
    <n v="1"/>
    <n v="15"/>
  </r>
  <r>
    <s v="6. DIENTE (ARGENTINA)"/>
    <s v="LOCAL"/>
    <x v="338"/>
    <x v="430"/>
    <s v="COINCIDENCIAS CAMPEÓN"/>
    <s v=""/>
    <s v=""/>
    <s v="ARGENTINA"/>
    <x v="2"/>
    <m/>
    <m/>
    <n v="1"/>
    <n v="1"/>
    <m/>
    <m/>
    <m/>
    <m/>
    <m/>
    <m/>
    <m/>
    <m/>
    <m/>
    <m/>
    <m/>
    <m/>
    <n v="2"/>
    <n v="10"/>
  </r>
  <r>
    <s v="6. DIENTE (ARGENTINA)"/>
    <s v="LOCAL"/>
    <x v="338"/>
    <x v="430"/>
    <s v="EUROPIBES"/>
    <s v=""/>
    <s v=""/>
    <s v="ARGENTINA"/>
    <x v="2"/>
    <m/>
    <m/>
    <n v="1"/>
    <n v="2"/>
    <m/>
    <m/>
    <m/>
    <m/>
    <m/>
    <m/>
    <m/>
    <m/>
    <m/>
    <m/>
    <m/>
    <m/>
    <n v="3"/>
    <n v="13"/>
  </r>
  <r>
    <s v="6. DIENTE (ARGENTINA)"/>
    <s v="LOCAL"/>
    <x v="338"/>
    <x v="430"/>
    <s v="LA ÚLTIMA COINCIDENCIA"/>
    <s v=""/>
    <s v=""/>
    <s v="ARGENTINA"/>
    <x v="2"/>
    <m/>
    <n v="1"/>
    <m/>
    <m/>
    <m/>
    <m/>
    <m/>
    <m/>
    <m/>
    <m/>
    <m/>
    <m/>
    <m/>
    <m/>
    <m/>
    <m/>
    <n v="1"/>
    <n v="15"/>
  </r>
  <r>
    <s v="6. DIENTE (ARGENTINA)"/>
    <s v="LOCAL"/>
    <x v="338"/>
    <x v="430"/>
    <s v="LANZAMIENTO GAUCHADA"/>
    <s v=""/>
    <s v=""/>
    <s v="ARGENTINA"/>
    <x v="2"/>
    <m/>
    <m/>
    <m/>
    <n v="3"/>
    <m/>
    <m/>
    <m/>
    <m/>
    <m/>
    <m/>
    <m/>
    <m/>
    <m/>
    <m/>
    <m/>
    <m/>
    <n v="3"/>
    <n v="9"/>
  </r>
  <r>
    <s v="6. DIENTE (ARGENTINA)"/>
    <s v="LOCAL"/>
    <x v="338"/>
    <x v="430"/>
    <s v="LATAS COINCIDENCIAS CAMPEÓN"/>
    <s v=""/>
    <s v=""/>
    <s v="ARGENTINA"/>
    <x v="2"/>
    <m/>
    <m/>
    <m/>
    <n v="1"/>
    <m/>
    <m/>
    <m/>
    <m/>
    <m/>
    <m/>
    <m/>
    <m/>
    <m/>
    <m/>
    <m/>
    <m/>
    <n v="1"/>
    <n v="3"/>
  </r>
  <r>
    <s v="6. DIENTE (ARGENTINA)"/>
    <s v="LOCAL"/>
    <x v="338"/>
    <x v="430"/>
    <s v="NAHUELITO"/>
    <s v=""/>
    <s v=""/>
    <s v="ARGENTINA"/>
    <x v="2"/>
    <m/>
    <m/>
    <n v="1"/>
    <n v="1"/>
    <m/>
    <m/>
    <m/>
    <m/>
    <m/>
    <m/>
    <m/>
    <m/>
    <m/>
    <m/>
    <m/>
    <m/>
    <n v="2"/>
    <n v="10"/>
  </r>
  <r>
    <s v="6. DIENTE (ARGENTINA)"/>
    <s v="LOCAL"/>
    <x v="338"/>
    <x v="430"/>
    <s v="PATAGONIA NUESTRA"/>
    <s v=""/>
    <s v=""/>
    <s v="ARGENTINA"/>
    <x v="2"/>
    <m/>
    <n v="1"/>
    <n v="1"/>
    <m/>
    <m/>
    <m/>
    <m/>
    <m/>
    <m/>
    <m/>
    <m/>
    <m/>
    <m/>
    <m/>
    <m/>
    <m/>
    <n v="2"/>
    <n v="22"/>
  </r>
  <r>
    <s v="6. DIENTE (ARGENTINA)"/>
    <s v="LOCAL"/>
    <x v="338"/>
    <x v="430"/>
    <s v="SEGUNDA QUINCENA"/>
    <s v=""/>
    <s v=""/>
    <s v="ARGENTINA"/>
    <x v="2"/>
    <m/>
    <n v="1"/>
    <m/>
    <m/>
    <m/>
    <m/>
    <m/>
    <m/>
    <m/>
    <m/>
    <m/>
    <m/>
    <m/>
    <m/>
    <m/>
    <m/>
    <n v="1"/>
    <n v="15"/>
  </r>
  <r>
    <s v="6. DIENTE (ARGENTINA)"/>
    <s v="LOCAL"/>
    <x v="338"/>
    <x v="430"/>
    <s v="SON OTROS TIEMPOS"/>
    <s v=""/>
    <s v=""/>
    <s v="ARGENTINA"/>
    <x v="2"/>
    <m/>
    <m/>
    <n v="2"/>
    <m/>
    <m/>
    <m/>
    <m/>
    <m/>
    <m/>
    <m/>
    <m/>
    <m/>
    <m/>
    <m/>
    <m/>
    <m/>
    <n v="2"/>
    <n v="14"/>
  </r>
  <r>
    <s v="6. DIENTE (ARGENTINA)"/>
    <s v="LOCAL"/>
    <x v="338"/>
    <x v="430"/>
    <s v="VARMAN"/>
    <s v=""/>
    <s v=""/>
    <s v="ARGENTINA"/>
    <x v="2"/>
    <m/>
    <n v="1"/>
    <n v="2"/>
    <m/>
    <m/>
    <m/>
    <m/>
    <m/>
    <m/>
    <m/>
    <m/>
    <m/>
    <m/>
    <m/>
    <m/>
    <m/>
    <n v="3"/>
    <n v="29"/>
  </r>
  <r>
    <s v="6. DIENTE (ARGENTINA)"/>
    <s v="LOCAL"/>
    <x v="5"/>
    <x v="143"/>
    <s v="ALMA"/>
    <s v=""/>
    <s v=""/>
    <s v="ARGENTINA"/>
    <x v="2"/>
    <m/>
    <n v="1"/>
    <m/>
    <n v="1"/>
    <m/>
    <m/>
    <m/>
    <m/>
    <m/>
    <m/>
    <m/>
    <m/>
    <m/>
    <m/>
    <m/>
    <m/>
    <n v="2"/>
    <n v="18"/>
  </r>
  <r>
    <s v="6. DIENTE (ARGENTINA)"/>
    <s v="LOCAL"/>
    <x v="5"/>
    <x v="143"/>
    <s v="BEER SWAP"/>
    <s v=""/>
    <s v=""/>
    <s v="ARGENTINA"/>
    <x v="2"/>
    <m/>
    <n v="1"/>
    <m/>
    <m/>
    <m/>
    <m/>
    <m/>
    <m/>
    <m/>
    <m/>
    <m/>
    <m/>
    <m/>
    <m/>
    <m/>
    <m/>
    <n v="1"/>
    <n v="15"/>
  </r>
  <r>
    <s v="6. DIENTE (ARGENTINA)"/>
    <s v="LOCAL"/>
    <x v="5"/>
    <x v="143"/>
    <s v="CHRISTMAS ALWAYS FINDS ITS WAY"/>
    <s v=""/>
    <s v=""/>
    <s v="ARGENTINA"/>
    <x v="2"/>
    <m/>
    <n v="1"/>
    <n v="1"/>
    <m/>
    <m/>
    <m/>
    <m/>
    <m/>
    <m/>
    <m/>
    <m/>
    <m/>
    <m/>
    <m/>
    <m/>
    <m/>
    <n v="2"/>
    <n v="22"/>
  </r>
  <r>
    <s v="6. DIENTE (ARGENTINA)"/>
    <s v="LOCAL"/>
    <x v="5"/>
    <x v="143"/>
    <s v="EL DÍA POSTERGADO"/>
    <s v=""/>
    <s v=""/>
    <s v="ARGENTINA"/>
    <x v="2"/>
    <m/>
    <m/>
    <n v="1"/>
    <m/>
    <m/>
    <m/>
    <m/>
    <m/>
    <m/>
    <m/>
    <m/>
    <m/>
    <m/>
    <m/>
    <m/>
    <m/>
    <n v="1"/>
    <n v="7"/>
  </r>
  <r>
    <s v="6. DIENTE (ARGENTINA)"/>
    <s v="LOCAL"/>
    <x v="5"/>
    <x v="143"/>
    <s v="EL ORIGEN DE LA RESACA"/>
    <s v=""/>
    <s v=""/>
    <s v="ARGENTINA"/>
    <x v="2"/>
    <m/>
    <m/>
    <m/>
    <n v="1"/>
    <m/>
    <m/>
    <m/>
    <m/>
    <m/>
    <m/>
    <m/>
    <m/>
    <m/>
    <m/>
    <m/>
    <m/>
    <n v="1"/>
    <n v="3"/>
  </r>
  <r>
    <s v="6. DIENTE (ARGENTINA)"/>
    <s v="LOCAL"/>
    <x v="5"/>
    <x v="143"/>
    <s v="INCLUSIÓN ARTIFICIAL"/>
    <s v=""/>
    <s v=""/>
    <s v="ARGENTINA"/>
    <x v="2"/>
    <m/>
    <m/>
    <n v="1"/>
    <m/>
    <m/>
    <m/>
    <m/>
    <m/>
    <m/>
    <m/>
    <m/>
    <m/>
    <m/>
    <m/>
    <m/>
    <m/>
    <n v="1"/>
    <n v="7"/>
  </r>
  <r>
    <s v="6. DIENTE (ARGENTINA)"/>
    <s v="LOCAL"/>
    <x v="5"/>
    <x v="431"/>
    <s v="CHRISTMAS ALWAYS FINDS ITS WAY"/>
    <s v=""/>
    <s v=""/>
    <s v="ARGENTINA"/>
    <x v="2"/>
    <m/>
    <n v="1"/>
    <m/>
    <m/>
    <m/>
    <m/>
    <m/>
    <m/>
    <m/>
    <m/>
    <m/>
    <m/>
    <m/>
    <m/>
    <m/>
    <m/>
    <n v="1"/>
    <n v="15"/>
  </r>
  <r>
    <s v="6. DIENTE (ARGENTINA)"/>
    <s v="LOCAL"/>
    <x v="6"/>
    <x v="306"/>
    <s v="AHORA MIRANOS JUGAR"/>
    <s v=""/>
    <s v=""/>
    <s v="ARGENTINA"/>
    <x v="2"/>
    <m/>
    <m/>
    <n v="1"/>
    <m/>
    <m/>
    <m/>
    <m/>
    <m/>
    <m/>
    <m/>
    <m/>
    <m/>
    <m/>
    <m/>
    <m/>
    <m/>
    <n v="1"/>
    <n v="7"/>
  </r>
  <r>
    <s v="6. DIENTE (ARGENTINA)"/>
    <s v="LOCAL"/>
    <x v="6"/>
    <x v="306"/>
    <s v="CRICK/ CRACK"/>
    <s v=""/>
    <s v=""/>
    <s v="ARGENTINA"/>
    <x v="2"/>
    <m/>
    <m/>
    <m/>
    <n v="1"/>
    <m/>
    <m/>
    <m/>
    <m/>
    <m/>
    <m/>
    <m/>
    <m/>
    <m/>
    <m/>
    <m/>
    <m/>
    <n v="1"/>
    <n v="3"/>
  </r>
  <r>
    <s v="6. DIENTE (ARGENTINA)"/>
    <s v="LOCAL"/>
    <x v="6"/>
    <x v="306"/>
    <s v="HAY QUE ALENTARTE SELECCIÓN"/>
    <s v=""/>
    <s v=""/>
    <s v="ARGENTINA"/>
    <x v="2"/>
    <m/>
    <m/>
    <n v="2"/>
    <m/>
    <m/>
    <m/>
    <m/>
    <m/>
    <m/>
    <m/>
    <m/>
    <m/>
    <m/>
    <m/>
    <m/>
    <m/>
    <n v="2"/>
    <n v="14"/>
  </r>
  <r>
    <s v="6. DIENTE (ARGENTINA)"/>
    <s v="LOCAL"/>
    <x v="6"/>
    <x v="306"/>
    <s v="IAI"/>
    <s v=""/>
    <s v=""/>
    <s v="ARGENTINA"/>
    <x v="2"/>
    <m/>
    <m/>
    <n v="1"/>
    <m/>
    <m/>
    <m/>
    <m/>
    <m/>
    <m/>
    <m/>
    <m/>
    <m/>
    <m/>
    <m/>
    <m/>
    <m/>
    <n v="1"/>
    <n v="7"/>
  </r>
  <r>
    <s v="6. DIENTE (ARGENTINA)"/>
    <s v="LOCAL"/>
    <x v="6"/>
    <x v="306"/>
    <s v="LA GORRA DE BIZARRAP"/>
    <s v=""/>
    <s v=""/>
    <s v="ARGENTINA"/>
    <x v="2"/>
    <m/>
    <m/>
    <n v="1"/>
    <n v="2"/>
    <m/>
    <m/>
    <m/>
    <m/>
    <m/>
    <m/>
    <m/>
    <m/>
    <m/>
    <m/>
    <m/>
    <m/>
    <n v="3"/>
    <n v="13"/>
  </r>
  <r>
    <s v="6. DIENTE (ARGENTINA)"/>
    <s v="LOCAL"/>
    <x v="6"/>
    <x v="306"/>
    <s v="LA PROBABILIDAD ARTOIS"/>
    <s v=""/>
    <s v=""/>
    <s v="ARGENTINA"/>
    <x v="2"/>
    <n v="1"/>
    <n v="5"/>
    <n v="2"/>
    <n v="1"/>
    <m/>
    <m/>
    <m/>
    <m/>
    <m/>
    <m/>
    <m/>
    <m/>
    <m/>
    <m/>
    <m/>
    <m/>
    <n v="9"/>
    <n v="122"/>
  </r>
  <r>
    <s v="6. DIENTE (ARGENTINA)"/>
    <s v="LOCAL"/>
    <x v="6"/>
    <x v="306"/>
    <s v="MAKE IT RAIN"/>
    <s v=""/>
    <s v=""/>
    <s v="ARGENTINA"/>
    <x v="2"/>
    <m/>
    <m/>
    <m/>
    <n v="1"/>
    <m/>
    <m/>
    <m/>
    <m/>
    <m/>
    <m/>
    <m/>
    <m/>
    <m/>
    <m/>
    <m/>
    <m/>
    <n v="1"/>
    <n v="3"/>
  </r>
  <r>
    <s v="6. DIENTE (ARGENTINA)"/>
    <s v="LOCAL"/>
    <x v="6"/>
    <x v="306"/>
    <s v="MI PAÍS"/>
    <s v=""/>
    <s v=""/>
    <s v="ARGENTINA"/>
    <x v="2"/>
    <m/>
    <m/>
    <m/>
    <n v="1"/>
    <m/>
    <m/>
    <m/>
    <m/>
    <m/>
    <m/>
    <m/>
    <m/>
    <m/>
    <m/>
    <m/>
    <m/>
    <n v="1"/>
    <n v="3"/>
  </r>
  <r>
    <s v="6. DIENTE (ARGENTINA)"/>
    <s v="LOCAL"/>
    <x v="6"/>
    <x v="306"/>
    <s v="NOBLEX BRAND"/>
    <s v=""/>
    <s v=""/>
    <s v="ARGENTINA"/>
    <x v="2"/>
    <m/>
    <m/>
    <n v="1"/>
    <m/>
    <m/>
    <m/>
    <m/>
    <m/>
    <m/>
    <m/>
    <m/>
    <m/>
    <m/>
    <m/>
    <m/>
    <m/>
    <n v="1"/>
    <n v="7"/>
  </r>
  <r>
    <s v="6. DIENTE (ARGENTINA)"/>
    <s v="LOCAL"/>
    <x v="6"/>
    <x v="306"/>
    <s v="PREMIO INVERTIDO"/>
    <s v=""/>
    <s v=""/>
    <s v="ARGENTINA"/>
    <x v="2"/>
    <m/>
    <n v="2"/>
    <n v="1"/>
    <m/>
    <m/>
    <m/>
    <m/>
    <m/>
    <m/>
    <m/>
    <m/>
    <m/>
    <m/>
    <m/>
    <m/>
    <m/>
    <n v="3"/>
    <n v="37"/>
  </r>
  <r>
    <s v="6. DIENTE (ARGENTINA)"/>
    <s v="LOCAL"/>
    <x v="6"/>
    <x v="306"/>
    <s v="PROMO PAGA DIOS"/>
    <s v=""/>
    <s v=""/>
    <s v="ARGENTINA"/>
    <x v="2"/>
    <m/>
    <m/>
    <n v="1"/>
    <m/>
    <m/>
    <m/>
    <m/>
    <m/>
    <m/>
    <m/>
    <m/>
    <m/>
    <m/>
    <m/>
    <m/>
    <m/>
    <n v="1"/>
    <n v="7"/>
  </r>
  <r>
    <s v="6. DIENTE (ARGENTINA)"/>
    <s v="LOCAL"/>
    <x v="6"/>
    <x v="306"/>
    <s v="SHIPPING ROYALE"/>
    <s v=""/>
    <s v=""/>
    <s v="ARGENTINA"/>
    <x v="2"/>
    <m/>
    <m/>
    <m/>
    <n v="1"/>
    <m/>
    <m/>
    <m/>
    <m/>
    <m/>
    <m/>
    <m/>
    <m/>
    <m/>
    <m/>
    <m/>
    <m/>
    <n v="1"/>
    <n v="3"/>
  </r>
  <r>
    <s v="6. DIENTE (ARGENTINA)"/>
    <s v="LOCAL"/>
    <x v="6"/>
    <x v="306"/>
    <s v="SOCCER"/>
    <s v=""/>
    <s v=""/>
    <s v="ARGENTINA"/>
    <x v="2"/>
    <m/>
    <m/>
    <m/>
    <n v="1"/>
    <m/>
    <m/>
    <m/>
    <m/>
    <m/>
    <m/>
    <m/>
    <m/>
    <m/>
    <m/>
    <m/>
    <m/>
    <n v="1"/>
    <n v="3"/>
  </r>
  <r>
    <s v="6. DIENTE (ARGENTINA)"/>
    <s v="LOCAL"/>
    <x v="6"/>
    <x v="306"/>
    <s v="TALLES"/>
    <s v=""/>
    <s v=""/>
    <s v="ARGENTINA"/>
    <x v="2"/>
    <m/>
    <m/>
    <n v="2"/>
    <n v="3"/>
    <m/>
    <m/>
    <m/>
    <m/>
    <m/>
    <m/>
    <m/>
    <m/>
    <m/>
    <m/>
    <m/>
    <m/>
    <n v="5"/>
    <n v="23"/>
  </r>
  <r>
    <s v="6. DIENTE (ARGENTINA)"/>
    <s v="LOCAL"/>
    <x v="6"/>
    <x v="306"/>
    <s v="UNIDAS PARA UNIR"/>
    <s v=""/>
    <s v=""/>
    <s v="ARGENTINA"/>
    <x v="2"/>
    <m/>
    <n v="1"/>
    <m/>
    <m/>
    <m/>
    <m/>
    <m/>
    <m/>
    <m/>
    <m/>
    <m/>
    <m/>
    <m/>
    <m/>
    <m/>
    <m/>
    <n v="1"/>
    <n v="15"/>
  </r>
  <r>
    <s v="6. DIENTE (ARGENTINA)"/>
    <s v="LOCAL"/>
    <x v="6"/>
    <x v="432"/>
    <s v="EL DELIVERY DE LA COPA"/>
    <s v=""/>
    <s v=""/>
    <s v="ARGENTINA"/>
    <x v="2"/>
    <m/>
    <n v="4"/>
    <n v="4"/>
    <n v="1"/>
    <m/>
    <m/>
    <m/>
    <m/>
    <m/>
    <m/>
    <m/>
    <m/>
    <m/>
    <m/>
    <m/>
    <m/>
    <n v="9"/>
    <n v="91"/>
  </r>
  <r>
    <s v="6. DIENTE (ARGENTINA)"/>
    <s v="LOCAL"/>
    <x v="6"/>
    <x v="432"/>
    <s v="MI PEDIDO ES"/>
    <s v=""/>
    <s v=""/>
    <s v="ARGENTINA"/>
    <x v="2"/>
    <m/>
    <n v="1"/>
    <m/>
    <n v="1"/>
    <m/>
    <m/>
    <m/>
    <m/>
    <m/>
    <m/>
    <m/>
    <m/>
    <m/>
    <m/>
    <m/>
    <m/>
    <n v="2"/>
    <n v="18"/>
  </r>
  <r>
    <s v="6. DIENTE (ARGENTINA)"/>
    <s v="LOCAL"/>
    <x v="75"/>
    <x v="76"/>
    <s v="EL DELIVERY DE LA COPA"/>
    <s v=""/>
    <s v=""/>
    <s v="ARGENTINA"/>
    <x v="2"/>
    <m/>
    <n v="4"/>
    <n v="4"/>
    <n v="1"/>
    <m/>
    <m/>
    <m/>
    <m/>
    <m/>
    <m/>
    <m/>
    <m/>
    <m/>
    <m/>
    <m/>
    <m/>
    <n v="9"/>
    <n v="91"/>
  </r>
  <r>
    <s v="6. DIENTE (ARGENTINA)"/>
    <s v="LOCAL"/>
    <x v="75"/>
    <x v="76"/>
    <s v="MI PEDIDO ES"/>
    <s v=""/>
    <s v=""/>
    <s v="ARGENTINA"/>
    <x v="2"/>
    <m/>
    <n v="1"/>
    <m/>
    <n v="1"/>
    <m/>
    <m/>
    <m/>
    <m/>
    <m/>
    <m/>
    <m/>
    <m/>
    <m/>
    <m/>
    <m/>
    <m/>
    <n v="2"/>
    <n v="18"/>
  </r>
  <r>
    <s v="6. DIENTE (ARGENTINA)"/>
    <s v="LOCAL"/>
    <x v="6"/>
    <x v="306"/>
    <s v="EL GERENTE"/>
    <s v=""/>
    <s v=""/>
    <s v="ARGENTINA"/>
    <x v="2"/>
    <m/>
    <m/>
    <m/>
    <n v="1"/>
    <m/>
    <m/>
    <m/>
    <m/>
    <m/>
    <m/>
    <m/>
    <m/>
    <m/>
    <m/>
    <m/>
    <m/>
    <n v="1"/>
    <n v="3"/>
  </r>
  <r>
    <s v="6. DIENTE (ARGENTINA)"/>
    <s v="LOCAL"/>
    <x v="339"/>
    <x v="433"/>
    <s v="CLÓSETS DECONSTRUIDOS"/>
    <s v=""/>
    <s v=""/>
    <s v="ARGENTINA"/>
    <x v="2"/>
    <m/>
    <m/>
    <n v="1"/>
    <n v="2"/>
    <m/>
    <m/>
    <m/>
    <m/>
    <m/>
    <m/>
    <m/>
    <m/>
    <m/>
    <m/>
    <m/>
    <m/>
    <n v="3"/>
    <n v="13"/>
  </r>
  <r>
    <s v="6. DIENTE (ARGENTINA)"/>
    <s v="LOCAL"/>
    <x v="339"/>
    <x v="433"/>
    <s v="ESCUDO CONTRA EL CÁNCER"/>
    <s v=""/>
    <s v=""/>
    <s v="ARGENTINA"/>
    <x v="2"/>
    <m/>
    <n v="2"/>
    <n v="1"/>
    <m/>
    <m/>
    <m/>
    <m/>
    <m/>
    <m/>
    <m/>
    <m/>
    <m/>
    <m/>
    <m/>
    <m/>
    <m/>
    <n v="3"/>
    <n v="37"/>
  </r>
  <r>
    <s v="6. DIENTE (ARGENTINA)"/>
    <s v="LOCAL"/>
    <x v="339"/>
    <x v="433"/>
    <s v="HIMNO POR LA INCLUSIÓN"/>
    <s v=""/>
    <s v=""/>
    <s v="ARGENTINA"/>
    <x v="2"/>
    <m/>
    <m/>
    <m/>
    <n v="1"/>
    <m/>
    <m/>
    <m/>
    <m/>
    <m/>
    <m/>
    <m/>
    <m/>
    <m/>
    <m/>
    <m/>
    <m/>
    <n v="1"/>
    <n v="3"/>
  </r>
  <r>
    <s v="6. DIENTE (ARGENTINA)"/>
    <s v="LOCAL"/>
    <x v="340"/>
    <x v="434"/>
    <s v="PARRILLEROS"/>
    <s v=""/>
    <s v=""/>
    <s v="ARGENTINA"/>
    <x v="2"/>
    <m/>
    <m/>
    <m/>
    <n v="1"/>
    <m/>
    <m/>
    <m/>
    <m/>
    <m/>
    <m/>
    <m/>
    <m/>
    <m/>
    <m/>
    <m/>
    <m/>
    <n v="1"/>
    <n v="3"/>
  </r>
  <r>
    <s v="6. DIENTE (ARGENTINA)"/>
    <s v="LOCAL"/>
    <x v="194"/>
    <x v="357"/>
    <s v="BREAK UP"/>
    <s v=""/>
    <s v=""/>
    <s v="ARGENTINA"/>
    <x v="2"/>
    <m/>
    <m/>
    <n v="2"/>
    <n v="2"/>
    <m/>
    <m/>
    <m/>
    <m/>
    <m/>
    <m/>
    <m/>
    <m/>
    <m/>
    <m/>
    <m/>
    <m/>
    <n v="4"/>
    <n v="20"/>
  </r>
  <r>
    <s v="6. DIENTE (ARGENTINA)"/>
    <s v="LOCAL"/>
    <x v="194"/>
    <x v="357"/>
    <s v="LA CHINGADA"/>
    <s v=""/>
    <s v=""/>
    <s v="ARGENTINA"/>
    <x v="2"/>
    <m/>
    <m/>
    <n v="1"/>
    <m/>
    <m/>
    <m/>
    <m/>
    <m/>
    <m/>
    <m/>
    <m/>
    <m/>
    <m/>
    <m/>
    <m/>
    <m/>
    <n v="1"/>
    <n v="7"/>
  </r>
  <r>
    <s v="6. DIENTE (ARGENTINA)"/>
    <s v="LOCAL"/>
    <x v="194"/>
    <x v="357"/>
    <s v="MESSIRVE"/>
    <s v=""/>
    <s v=""/>
    <s v="ARGENTINA"/>
    <x v="2"/>
    <m/>
    <m/>
    <n v="1"/>
    <m/>
    <m/>
    <m/>
    <m/>
    <m/>
    <m/>
    <m/>
    <m/>
    <m/>
    <m/>
    <m/>
    <m/>
    <m/>
    <n v="1"/>
    <n v="7"/>
  </r>
  <r>
    <s v="6. DIENTE (ARGENTINA)"/>
    <s v="LOCAL"/>
    <x v="194"/>
    <x v="357"/>
    <s v="LA CHINGADA"/>
    <s v=""/>
    <s v=""/>
    <s v="ARGENTINA"/>
    <x v="2"/>
    <m/>
    <m/>
    <m/>
    <n v="1"/>
    <m/>
    <m/>
    <m/>
    <m/>
    <m/>
    <m/>
    <m/>
    <m/>
    <m/>
    <m/>
    <m/>
    <m/>
    <n v="1"/>
    <n v="3"/>
  </r>
  <r>
    <s v="6. DIENTE (ARGENTINA)"/>
    <s v="LOCAL"/>
    <x v="341"/>
    <x v="435"/>
    <s v="BUSQUEDAS POR AMOR"/>
    <s v=""/>
    <s v=""/>
    <s v="ARGENTINA"/>
    <x v="2"/>
    <m/>
    <m/>
    <n v="1"/>
    <m/>
    <m/>
    <m/>
    <m/>
    <m/>
    <m/>
    <m/>
    <m/>
    <m/>
    <m/>
    <m/>
    <m/>
    <m/>
    <n v="1"/>
    <n v="7"/>
  </r>
  <r>
    <s v="6. DIENTE (ARGENTINA)"/>
    <s v="LOCAL"/>
    <x v="341"/>
    <x v="435"/>
    <s v="DESCARTABLE"/>
    <s v=""/>
    <s v=""/>
    <s v="ARGENTINA"/>
    <x v="2"/>
    <m/>
    <n v="1"/>
    <m/>
    <m/>
    <m/>
    <m/>
    <m/>
    <m/>
    <m/>
    <m/>
    <m/>
    <m/>
    <m/>
    <m/>
    <m/>
    <m/>
    <n v="1"/>
    <n v="15"/>
  </r>
  <r>
    <s v="6. DIENTE (ARGENTINA)"/>
    <s v="LOCAL"/>
    <x v="342"/>
    <x v="436"/>
    <s v="BUSQUEDAS POR AMOR"/>
    <s v=""/>
    <s v=""/>
    <s v="ARGENTINA"/>
    <x v="2"/>
    <m/>
    <m/>
    <m/>
    <n v="1"/>
    <m/>
    <m/>
    <m/>
    <m/>
    <m/>
    <m/>
    <m/>
    <m/>
    <m/>
    <m/>
    <m/>
    <m/>
    <n v="1"/>
    <n v="3"/>
  </r>
  <r>
    <s v="6. DIENTE (ARGENTINA)"/>
    <s v="LOCAL"/>
    <x v="342"/>
    <x v="436"/>
    <s v="CONCIERTO PARA LAS ALMAS"/>
    <s v=""/>
    <s v=""/>
    <s v="ARGENTINA"/>
    <x v="2"/>
    <m/>
    <m/>
    <n v="2"/>
    <m/>
    <m/>
    <m/>
    <m/>
    <m/>
    <m/>
    <m/>
    <m/>
    <m/>
    <m/>
    <m/>
    <m/>
    <m/>
    <n v="2"/>
    <n v="14"/>
  </r>
  <r>
    <s v="6. DIENTE (ARGENTINA)"/>
    <s v="LOCAL"/>
    <x v="343"/>
    <x v="437"/>
    <s v="EL CANTO D PACIFICO"/>
    <s v=""/>
    <s v=""/>
    <s v="ARGENTINA"/>
    <x v="2"/>
    <m/>
    <m/>
    <n v="1"/>
    <m/>
    <m/>
    <m/>
    <m/>
    <m/>
    <m/>
    <m/>
    <m/>
    <m/>
    <m/>
    <m/>
    <m/>
    <m/>
    <n v="1"/>
    <n v="7"/>
  </r>
  <r>
    <s v="6. DIENTE (ARGENTINA)"/>
    <s v="LOCAL"/>
    <x v="290"/>
    <x v="348"/>
    <s v="BUFFET"/>
    <s v=""/>
    <s v=""/>
    <s v="ARGENTINA"/>
    <x v="2"/>
    <m/>
    <m/>
    <n v="1"/>
    <m/>
    <m/>
    <m/>
    <m/>
    <m/>
    <m/>
    <m/>
    <m/>
    <m/>
    <m/>
    <m/>
    <m/>
    <m/>
    <n v="1"/>
    <n v="7"/>
  </r>
  <r>
    <s v="6. DIENTE (ARGENTINA)"/>
    <s v="LOCAL"/>
    <x v="290"/>
    <x v="348"/>
    <s v="JUNTA DE ACCIONISTAS"/>
    <s v=""/>
    <s v=""/>
    <s v="ARGENTINA"/>
    <x v="2"/>
    <m/>
    <m/>
    <n v="1"/>
    <m/>
    <m/>
    <m/>
    <m/>
    <m/>
    <m/>
    <m/>
    <m/>
    <m/>
    <m/>
    <m/>
    <m/>
    <m/>
    <n v="1"/>
    <n v="7"/>
  </r>
  <r>
    <s v="6. DIENTE (ARGENTINA)"/>
    <s v="LOCAL"/>
    <x v="290"/>
    <x v="348"/>
    <s v="LETTER TO ROSIE"/>
    <s v=""/>
    <s v=""/>
    <s v="ARGENTINA"/>
    <x v="2"/>
    <m/>
    <n v="1"/>
    <m/>
    <m/>
    <m/>
    <m/>
    <m/>
    <m/>
    <m/>
    <m/>
    <m/>
    <m/>
    <m/>
    <m/>
    <m/>
    <m/>
    <n v="1"/>
    <n v="15"/>
  </r>
  <r>
    <s v="6. DIENTE (ARGENTINA)"/>
    <s v="LOCAL"/>
    <x v="290"/>
    <x v="348"/>
    <s v="MIRAR MEJOR"/>
    <s v=""/>
    <s v=""/>
    <s v="ARGENTINA"/>
    <x v="2"/>
    <m/>
    <m/>
    <n v="1"/>
    <m/>
    <m/>
    <m/>
    <m/>
    <m/>
    <m/>
    <m/>
    <m/>
    <m/>
    <m/>
    <m/>
    <m/>
    <m/>
    <n v="1"/>
    <n v="7"/>
  </r>
  <r>
    <s v="6. DIENTE (ARGENTINA)"/>
    <s v="LOCAL"/>
    <x v="290"/>
    <x v="348"/>
    <s v="NAHUELITO"/>
    <s v=""/>
    <s v=""/>
    <s v="ARGENTINA"/>
    <x v="2"/>
    <m/>
    <m/>
    <n v="1"/>
    <m/>
    <m/>
    <m/>
    <m/>
    <m/>
    <m/>
    <m/>
    <m/>
    <m/>
    <m/>
    <m/>
    <m/>
    <m/>
    <n v="1"/>
    <n v="7"/>
  </r>
  <r>
    <s v="6. DIENTE (ARGENTINA)"/>
    <s v="LOCAL"/>
    <x v="290"/>
    <x v="348"/>
    <s v="PRELUDE TO NEW YORK"/>
    <s v=""/>
    <s v=""/>
    <s v="ARGENTINA"/>
    <x v="2"/>
    <m/>
    <m/>
    <m/>
    <n v="1"/>
    <m/>
    <m/>
    <m/>
    <m/>
    <m/>
    <m/>
    <m/>
    <m/>
    <m/>
    <m/>
    <m/>
    <m/>
    <n v="1"/>
    <n v="3"/>
  </r>
  <r>
    <s v="6. DIENTE (ARGENTINA)"/>
    <s v="LOCAL"/>
    <x v="290"/>
    <x v="348"/>
    <s v="SIN GATO"/>
    <s v=""/>
    <s v=""/>
    <s v="ARGENTINA"/>
    <x v="2"/>
    <m/>
    <m/>
    <m/>
    <n v="1"/>
    <m/>
    <m/>
    <m/>
    <m/>
    <m/>
    <m/>
    <m/>
    <m/>
    <m/>
    <m/>
    <m/>
    <m/>
    <n v="1"/>
    <n v="3"/>
  </r>
  <r>
    <s v="6. DIENTE (ARGENTINA)"/>
    <s v="LOCAL"/>
    <x v="290"/>
    <x v="348"/>
    <s v="THE SHOWDOWN: FULLY LOADED"/>
    <s v=""/>
    <s v=""/>
    <s v="ARGENTINA"/>
    <x v="2"/>
    <m/>
    <m/>
    <n v="2"/>
    <n v="1"/>
    <m/>
    <m/>
    <m/>
    <m/>
    <m/>
    <m/>
    <m/>
    <m/>
    <m/>
    <m/>
    <m/>
    <m/>
    <n v="3"/>
    <n v="17"/>
  </r>
  <r>
    <s v="6. DIENTE (ARGENTINA)"/>
    <s v="LOCAL"/>
    <x v="344"/>
    <x v="438"/>
    <s v="VIDEO A BORDO"/>
    <s v=""/>
    <s v=""/>
    <s v="ARGENTINA"/>
    <x v="2"/>
    <m/>
    <n v="2"/>
    <n v="1"/>
    <n v="1"/>
    <m/>
    <m/>
    <m/>
    <m/>
    <m/>
    <m/>
    <m/>
    <m/>
    <m/>
    <m/>
    <m/>
    <m/>
    <n v="4"/>
    <n v="40"/>
  </r>
  <r>
    <s v="6. DIENTE (ARGENTINA)"/>
    <s v="LOCAL"/>
    <x v="345"/>
    <x v="439"/>
    <s v="CALL CENTER / UBER / RESTAURANTE"/>
    <s v=""/>
    <s v=""/>
    <s v="ARGENTINA"/>
    <x v="2"/>
    <m/>
    <n v="1"/>
    <m/>
    <m/>
    <m/>
    <m/>
    <m/>
    <m/>
    <m/>
    <m/>
    <m/>
    <m/>
    <m/>
    <m/>
    <m/>
    <m/>
    <n v="1"/>
    <n v="15"/>
  </r>
  <r>
    <s v="6. DIENTE (ARGENTINA)"/>
    <s v="LOCAL"/>
    <x v="196"/>
    <x v="440"/>
    <s v="42K STORE"/>
    <s v=""/>
    <s v=""/>
    <s v="ARGENTINA"/>
    <x v="2"/>
    <m/>
    <m/>
    <m/>
    <n v="1"/>
    <m/>
    <m/>
    <m/>
    <m/>
    <m/>
    <m/>
    <m/>
    <m/>
    <m/>
    <m/>
    <m/>
    <m/>
    <n v="1"/>
    <n v="3"/>
  </r>
  <r>
    <s v="6. DIENTE (ARGENTINA)"/>
    <s v="LOCAL"/>
    <x v="196"/>
    <x v="440"/>
    <s v="ACABEMOS JUNTOS"/>
    <s v=""/>
    <s v=""/>
    <s v="ARGENTINA"/>
    <x v="2"/>
    <m/>
    <m/>
    <m/>
    <n v="1"/>
    <m/>
    <m/>
    <m/>
    <m/>
    <m/>
    <m/>
    <m/>
    <m/>
    <m/>
    <m/>
    <m/>
    <m/>
    <n v="1"/>
    <n v="3"/>
  </r>
  <r>
    <s v="6. DIENTE (ARGENTINA)"/>
    <s v="LOCAL"/>
    <x v="196"/>
    <x v="440"/>
    <s v="AUTOSATISFACCION"/>
    <s v=""/>
    <s v=""/>
    <s v="ARGENTINA"/>
    <x v="2"/>
    <m/>
    <n v="1"/>
    <n v="2"/>
    <m/>
    <m/>
    <m/>
    <m/>
    <m/>
    <m/>
    <m/>
    <m/>
    <m/>
    <m/>
    <m/>
    <m/>
    <m/>
    <n v="3"/>
    <n v="29"/>
  </r>
  <r>
    <s v="6. DIENTE (ARGENTINA)"/>
    <s v="LOCAL"/>
    <x v="196"/>
    <x v="440"/>
    <s v="MEMERABILIA"/>
    <s v=""/>
    <s v=""/>
    <s v="ARGENTINA"/>
    <x v="2"/>
    <m/>
    <m/>
    <m/>
    <n v="2"/>
    <m/>
    <m/>
    <m/>
    <m/>
    <m/>
    <m/>
    <m/>
    <m/>
    <m/>
    <m/>
    <m/>
    <m/>
    <n v="2"/>
    <n v="6"/>
  </r>
  <r>
    <s v="6. DIENTE (ARGENTINA)"/>
    <s v="LOCAL"/>
    <x v="196"/>
    <x v="440"/>
    <s v="OBELISCO"/>
    <s v=""/>
    <s v=""/>
    <s v="ARGENTINA"/>
    <x v="2"/>
    <m/>
    <m/>
    <n v="1"/>
    <m/>
    <m/>
    <m/>
    <m/>
    <m/>
    <m/>
    <m/>
    <m/>
    <m/>
    <m/>
    <m/>
    <m/>
    <m/>
    <n v="1"/>
    <n v="7"/>
  </r>
  <r>
    <s v="6. DIENTE (ARGENTINA)"/>
    <s v="LOCAL"/>
    <x v="196"/>
    <x v="440"/>
    <s v="SEGUNDO FRANCIA"/>
    <s v=""/>
    <s v=""/>
    <s v="ARGENTINA"/>
    <x v="2"/>
    <m/>
    <n v="1"/>
    <m/>
    <m/>
    <m/>
    <m/>
    <m/>
    <m/>
    <m/>
    <m/>
    <m/>
    <m/>
    <m/>
    <m/>
    <m/>
    <m/>
    <n v="1"/>
    <n v="15"/>
  </r>
  <r>
    <s v="6. DIENTE (ARGENTINA)"/>
    <s v="LOCAL"/>
    <x v="287"/>
    <x v="345"/>
    <s v="AFORTUNADOS EN EL AMOR"/>
    <s v=""/>
    <s v=""/>
    <s v="ARGENTINA"/>
    <x v="2"/>
    <m/>
    <m/>
    <n v="1"/>
    <m/>
    <m/>
    <m/>
    <m/>
    <m/>
    <m/>
    <m/>
    <m/>
    <m/>
    <m/>
    <m/>
    <m/>
    <m/>
    <n v="1"/>
    <n v="7"/>
  </r>
  <r>
    <s v="6. DIENTE (ARGENTINA)"/>
    <s v="LOCAL"/>
    <x v="287"/>
    <x v="345"/>
    <s v="ALMACENAVE"/>
    <s v=""/>
    <s v=""/>
    <s v="ARGENTINA"/>
    <x v="2"/>
    <m/>
    <m/>
    <n v="1"/>
    <m/>
    <m/>
    <m/>
    <m/>
    <m/>
    <m/>
    <m/>
    <m/>
    <m/>
    <m/>
    <m/>
    <m/>
    <m/>
    <n v="1"/>
    <n v="7"/>
  </r>
  <r>
    <s v="6. DIENTE (ARGENTINA)"/>
    <s v="LOCAL"/>
    <x v="287"/>
    <x v="345"/>
    <s v="ALMACENAVE / AMOR A PRIMERA OBRA / EL SUEÑO DEL GAMER"/>
    <s v=""/>
    <s v=""/>
    <s v="ARGENTINA"/>
    <x v="2"/>
    <m/>
    <m/>
    <n v="1"/>
    <m/>
    <m/>
    <m/>
    <m/>
    <m/>
    <m/>
    <m/>
    <m/>
    <m/>
    <m/>
    <m/>
    <m/>
    <m/>
    <n v="1"/>
    <n v="7"/>
  </r>
  <r>
    <s v="6. DIENTE (ARGENTINA)"/>
    <s v="LOCAL"/>
    <x v="287"/>
    <x v="345"/>
    <s v="SALAMES"/>
    <s v=""/>
    <s v=""/>
    <s v="ARGENTINA"/>
    <x v="2"/>
    <m/>
    <m/>
    <n v="2"/>
    <m/>
    <m/>
    <m/>
    <m/>
    <m/>
    <m/>
    <m/>
    <m/>
    <m/>
    <m/>
    <m/>
    <m/>
    <m/>
    <n v="2"/>
    <n v="14"/>
  </r>
  <r>
    <s v="6. DIENTE (ARGENTINA)"/>
    <s v="LOCAL"/>
    <x v="287"/>
    <x v="345"/>
    <s v="TOMÁS SCHNEIDER"/>
    <s v=""/>
    <s v=""/>
    <s v="ARGENTINA"/>
    <x v="2"/>
    <m/>
    <n v="1"/>
    <m/>
    <n v="1"/>
    <m/>
    <m/>
    <m/>
    <m/>
    <m/>
    <m/>
    <m/>
    <m/>
    <m/>
    <m/>
    <m/>
    <m/>
    <n v="2"/>
    <n v="18"/>
  </r>
  <r>
    <s v="6. DIENTE (ARGENTINA)"/>
    <s v="LOCAL"/>
    <x v="346"/>
    <x v="441"/>
    <s v="UBER"/>
    <s v=""/>
    <s v=""/>
    <s v="ARGENTINA"/>
    <x v="2"/>
    <m/>
    <n v="1"/>
    <m/>
    <m/>
    <m/>
    <m/>
    <m/>
    <m/>
    <m/>
    <m/>
    <m/>
    <m/>
    <m/>
    <m/>
    <m/>
    <m/>
    <n v="1"/>
    <n v="15"/>
  </r>
  <r>
    <s v="6. DIENTE (ARGENTINA)"/>
    <s v="LOCAL"/>
    <x v="347"/>
    <x v="442"/>
    <s v="EL DESAFÍO DEL LOCUTOR"/>
    <s v=""/>
    <s v=""/>
    <s v="ARGENTINA"/>
    <x v="2"/>
    <m/>
    <m/>
    <n v="3"/>
    <m/>
    <m/>
    <m/>
    <m/>
    <m/>
    <m/>
    <m/>
    <m/>
    <m/>
    <m/>
    <m/>
    <m/>
    <m/>
    <n v="3"/>
    <n v="21"/>
  </r>
  <r>
    <s v="6. DIENTE (ARGENTINA)"/>
    <s v="LOCAL"/>
    <x v="347"/>
    <x v="442"/>
    <s v="NUEVA IDENTIDAD VISUAL"/>
    <s v=""/>
    <s v=""/>
    <s v="ARGENTINA"/>
    <x v="2"/>
    <m/>
    <m/>
    <m/>
    <n v="1"/>
    <m/>
    <m/>
    <m/>
    <m/>
    <m/>
    <m/>
    <m/>
    <m/>
    <m/>
    <m/>
    <m/>
    <m/>
    <n v="1"/>
    <n v="3"/>
  </r>
  <r>
    <s v="6. DIENTE (ARGENTINA)"/>
    <s v="LOCAL"/>
    <x v="347"/>
    <x v="442"/>
    <s v="SÍ, LLEGA"/>
    <s v=""/>
    <s v=""/>
    <s v="ARGENTINA"/>
    <x v="2"/>
    <m/>
    <m/>
    <m/>
    <n v="1"/>
    <m/>
    <m/>
    <m/>
    <m/>
    <m/>
    <m/>
    <m/>
    <m/>
    <m/>
    <m/>
    <m/>
    <m/>
    <n v="1"/>
    <n v="3"/>
  </r>
  <r>
    <s v="6. DIENTE (ARGENTINA)"/>
    <s v="LOCAL"/>
    <x v="347"/>
    <x v="442"/>
    <s v="TODOS AL OBELISCO"/>
    <s v=""/>
    <s v=""/>
    <s v="ARGENTINA"/>
    <x v="2"/>
    <m/>
    <m/>
    <m/>
    <n v="1"/>
    <m/>
    <m/>
    <m/>
    <m/>
    <m/>
    <m/>
    <m/>
    <m/>
    <m/>
    <m/>
    <m/>
    <m/>
    <n v="1"/>
    <n v="3"/>
  </r>
  <r>
    <s v="6. DIENTE (ARGENTINA)"/>
    <s v="LOCAL"/>
    <x v="348"/>
    <x v="443"/>
    <s v="INTELIGENCIA ARGENTINA"/>
    <s v=""/>
    <s v=""/>
    <s v="ARGENTINA"/>
    <x v="2"/>
    <m/>
    <m/>
    <m/>
    <n v="1"/>
    <m/>
    <m/>
    <m/>
    <m/>
    <m/>
    <m/>
    <m/>
    <m/>
    <m/>
    <m/>
    <m/>
    <m/>
    <n v="1"/>
    <n v="3"/>
  </r>
  <r>
    <s v="6. DIENTE (ARGENTINA)"/>
    <s v="LOCAL"/>
    <x v="348"/>
    <x v="443"/>
    <s v="VERDURAS"/>
    <s v=""/>
    <s v=""/>
    <s v="ARGENTINA"/>
    <x v="2"/>
    <m/>
    <m/>
    <n v="1"/>
    <m/>
    <m/>
    <m/>
    <m/>
    <m/>
    <m/>
    <m/>
    <m/>
    <m/>
    <m/>
    <m/>
    <m/>
    <m/>
    <n v="1"/>
    <n v="7"/>
  </r>
  <r>
    <s v="6. DIENTE (ARGENTINA)"/>
    <s v="LOCAL"/>
    <x v="349"/>
    <x v="444"/>
    <s v="AMOR A PRIMERA OBRA"/>
    <s v=""/>
    <s v=""/>
    <s v="ARGENTINA"/>
    <x v="2"/>
    <m/>
    <m/>
    <m/>
    <n v="1"/>
    <m/>
    <m/>
    <m/>
    <m/>
    <m/>
    <m/>
    <m/>
    <m/>
    <m/>
    <m/>
    <m/>
    <m/>
    <n v="1"/>
    <n v="3"/>
  </r>
  <r>
    <s v="6. DIENTE (ARGENTINA)"/>
    <s v="LOCAL"/>
    <x v="349"/>
    <x v="444"/>
    <s v="DOORDASH WORKERS LAMENT"/>
    <s v=""/>
    <s v=""/>
    <s v="ARGENTINA"/>
    <x v="2"/>
    <m/>
    <m/>
    <m/>
    <n v="1"/>
    <m/>
    <m/>
    <m/>
    <m/>
    <m/>
    <m/>
    <m/>
    <m/>
    <m/>
    <m/>
    <m/>
    <m/>
    <n v="1"/>
    <n v="3"/>
  </r>
  <r>
    <s v="6. DIENTE (ARGENTINA)"/>
    <s v="LOCAL"/>
    <x v="350"/>
    <x v="445"/>
    <s v="MORFEO - WOS"/>
    <s v=""/>
    <s v=""/>
    <s v="ARGENTINA"/>
    <x v="2"/>
    <m/>
    <m/>
    <n v="1"/>
    <m/>
    <m/>
    <m/>
    <m/>
    <m/>
    <m/>
    <m/>
    <m/>
    <m/>
    <m/>
    <m/>
    <m/>
    <m/>
    <n v="1"/>
    <n v="7"/>
  </r>
  <r>
    <s v="6. DIENTE (ARGENTINA)"/>
    <s v="LOCAL"/>
    <x v="351"/>
    <x v="446"/>
    <s v="BREAK UP"/>
    <s v=""/>
    <s v=""/>
    <s v="ARGENTINA"/>
    <x v="2"/>
    <m/>
    <n v="2"/>
    <n v="2"/>
    <m/>
    <m/>
    <m/>
    <m/>
    <m/>
    <m/>
    <m/>
    <m/>
    <m/>
    <m/>
    <m/>
    <m/>
    <m/>
    <n v="4"/>
    <n v="44"/>
  </r>
  <r>
    <s v="6. DIENTE (ARGENTINA)"/>
    <s v="LOCAL"/>
    <x v="351"/>
    <x v="446"/>
    <s v="CLASSICOS"/>
    <s v=""/>
    <s v=""/>
    <s v="ARGENTINA"/>
    <x v="2"/>
    <m/>
    <n v="1"/>
    <m/>
    <n v="1"/>
    <m/>
    <m/>
    <m/>
    <m/>
    <m/>
    <m/>
    <m/>
    <m/>
    <m/>
    <m/>
    <m/>
    <m/>
    <n v="2"/>
    <n v="18"/>
  </r>
  <r>
    <s v="6. DIENTE (ARGENTINA)"/>
    <s v="LOCAL"/>
    <x v="351"/>
    <x v="446"/>
    <s v="EL AROMA DE LA CONCIENCIA"/>
    <s v=""/>
    <s v=""/>
    <s v="ARGENTINA"/>
    <x v="2"/>
    <m/>
    <m/>
    <m/>
    <n v="1"/>
    <m/>
    <m/>
    <m/>
    <m/>
    <m/>
    <m/>
    <m/>
    <m/>
    <m/>
    <m/>
    <m/>
    <m/>
    <n v="1"/>
    <n v="3"/>
  </r>
  <r>
    <s v="6. DIENTE (ARGENTINA)"/>
    <s v="LOCAL"/>
    <x v="351"/>
    <x v="446"/>
    <s v="ENJOY THE SILENCE"/>
    <s v=""/>
    <s v=""/>
    <s v="ARGENTINA"/>
    <x v="2"/>
    <m/>
    <m/>
    <n v="2"/>
    <n v="1"/>
    <m/>
    <m/>
    <m/>
    <m/>
    <m/>
    <m/>
    <m/>
    <m/>
    <m/>
    <m/>
    <m/>
    <m/>
    <n v="3"/>
    <n v="17"/>
  </r>
  <r>
    <s v="6. DIENTE (ARGENTINA)"/>
    <s v="LOCAL"/>
    <x v="351"/>
    <x v="446"/>
    <s v="IMPOSIBLE"/>
    <s v=""/>
    <s v=""/>
    <s v="ARGENTINA"/>
    <x v="2"/>
    <m/>
    <m/>
    <n v="1"/>
    <m/>
    <m/>
    <m/>
    <m/>
    <m/>
    <m/>
    <m/>
    <m/>
    <m/>
    <m/>
    <m/>
    <m/>
    <m/>
    <n v="1"/>
    <n v="7"/>
  </r>
  <r>
    <s v="6. DIENTE (ARGENTINA)"/>
    <s v="LOCAL"/>
    <x v="351"/>
    <x v="446"/>
    <s v="LA CHINGADA"/>
    <s v=""/>
    <s v=""/>
    <s v="ARGENTINA"/>
    <x v="2"/>
    <m/>
    <m/>
    <n v="2"/>
    <n v="2"/>
    <m/>
    <m/>
    <m/>
    <m/>
    <m/>
    <m/>
    <m/>
    <m/>
    <m/>
    <m/>
    <m/>
    <m/>
    <n v="4"/>
    <n v="20"/>
  </r>
  <r>
    <s v="6. DIENTE (ARGENTINA)"/>
    <s v="LOCAL"/>
    <x v="351"/>
    <x v="446"/>
    <s v="NO SOY ETERNO"/>
    <s v=""/>
    <s v=""/>
    <s v="ARGENTINA"/>
    <x v="2"/>
    <m/>
    <m/>
    <m/>
    <n v="1"/>
    <m/>
    <m/>
    <m/>
    <m/>
    <m/>
    <m/>
    <m/>
    <m/>
    <m/>
    <m/>
    <m/>
    <m/>
    <n v="1"/>
    <n v="3"/>
  </r>
  <r>
    <s v="6. DIENTE (ARGENTINA)"/>
    <s v="LOCAL"/>
    <x v="351"/>
    <x v="446"/>
    <s v="THE WEIGHT OF THE JERSEY"/>
    <s v=""/>
    <s v=""/>
    <s v="ARGENTINA"/>
    <x v="2"/>
    <m/>
    <m/>
    <n v="1"/>
    <m/>
    <m/>
    <m/>
    <m/>
    <m/>
    <m/>
    <m/>
    <m/>
    <m/>
    <m/>
    <m/>
    <m/>
    <m/>
    <n v="1"/>
    <n v="7"/>
  </r>
  <r>
    <s v="6. DIENTE (ARGENTINA)"/>
    <s v="LOCAL"/>
    <x v="351"/>
    <x v="446"/>
    <s v="HERITAGE"/>
    <s v=""/>
    <s v=""/>
    <s v="ARGENTINA"/>
    <x v="2"/>
    <m/>
    <m/>
    <m/>
    <n v="1"/>
    <m/>
    <m/>
    <m/>
    <m/>
    <m/>
    <m/>
    <m/>
    <m/>
    <m/>
    <m/>
    <m/>
    <m/>
    <n v="1"/>
    <n v="3"/>
  </r>
  <r>
    <s v="6. DIENTE (ARGENTINA)"/>
    <s v="LOCAL"/>
    <x v="351"/>
    <x v="446"/>
    <s v="THE MOST WONDERFUL TIME OF THE YEAR"/>
    <s v=""/>
    <s v=""/>
    <s v="ARGENTINA"/>
    <x v="2"/>
    <m/>
    <n v="4"/>
    <n v="1"/>
    <n v="1"/>
    <m/>
    <m/>
    <m/>
    <m/>
    <m/>
    <m/>
    <m/>
    <m/>
    <m/>
    <m/>
    <m/>
    <m/>
    <n v="6"/>
    <n v="70"/>
  </r>
  <r>
    <s v="6. DIENTE (ARGENTINA)"/>
    <s v="LOCAL"/>
    <x v="23"/>
    <x v="23"/>
    <s v="HERITAGE"/>
    <s v=""/>
    <s v=""/>
    <s v="ARGENTINA"/>
    <x v="2"/>
    <m/>
    <m/>
    <m/>
    <n v="1"/>
    <m/>
    <m/>
    <m/>
    <m/>
    <m/>
    <m/>
    <m/>
    <m/>
    <m/>
    <m/>
    <m/>
    <m/>
    <n v="1"/>
    <n v="3"/>
  </r>
  <r>
    <s v="6. DIENTE (ARGENTINA)"/>
    <s v="LOCAL"/>
    <x v="23"/>
    <x v="23"/>
    <s v="THE MOST WONDERFUL TIME OF THE YEAR"/>
    <s v=""/>
    <s v=""/>
    <s v="ARGENTINA"/>
    <x v="2"/>
    <m/>
    <n v="4"/>
    <n v="1"/>
    <n v="1"/>
    <m/>
    <m/>
    <m/>
    <m/>
    <m/>
    <m/>
    <m/>
    <m/>
    <m/>
    <m/>
    <m/>
    <m/>
    <n v="6"/>
    <n v="70"/>
  </r>
  <r>
    <s v="6. DIENTE (ARGENTINA)"/>
    <s v="LOCAL"/>
    <x v="351"/>
    <x v="446"/>
    <s v="RINGO"/>
    <s v=""/>
    <s v=""/>
    <s v="ARGENTINA"/>
    <x v="2"/>
    <m/>
    <m/>
    <n v="1"/>
    <m/>
    <m/>
    <m/>
    <m/>
    <m/>
    <m/>
    <m/>
    <m/>
    <m/>
    <m/>
    <m/>
    <m/>
    <m/>
    <n v="1"/>
    <n v="7"/>
  </r>
  <r>
    <s v="6. DIENTE (ARGENTINA)"/>
    <s v="LOCAL"/>
    <x v="351"/>
    <x v="446"/>
    <s v="BREAK UP"/>
    <s v=""/>
    <s v=""/>
    <s v="ARGENTINA"/>
    <x v="2"/>
    <m/>
    <n v="1"/>
    <m/>
    <m/>
    <m/>
    <m/>
    <m/>
    <m/>
    <m/>
    <m/>
    <m/>
    <m/>
    <m/>
    <m/>
    <m/>
    <m/>
    <n v="1"/>
    <n v="15"/>
  </r>
  <r>
    <s v="6. DIENTE (ARGENTINA)"/>
    <s v="LOCAL"/>
    <x v="351"/>
    <x v="446"/>
    <s v="THE WEIGHT OF THE JERSEY"/>
    <s v=""/>
    <s v=""/>
    <s v="ARGENTINA"/>
    <x v="2"/>
    <m/>
    <m/>
    <n v="1"/>
    <m/>
    <m/>
    <m/>
    <m/>
    <m/>
    <m/>
    <m/>
    <m/>
    <m/>
    <m/>
    <m/>
    <m/>
    <m/>
    <n v="1"/>
    <n v="7"/>
  </r>
  <r>
    <s v="6. DIENTE (ARGENTINA)"/>
    <s v="LOCAL"/>
    <x v="125"/>
    <x v="416"/>
    <s v="GENDERLESS SEARCH"/>
    <s v=""/>
    <s v=""/>
    <s v="ARGENTINA"/>
    <x v="2"/>
    <m/>
    <m/>
    <m/>
    <n v="1"/>
    <m/>
    <m/>
    <m/>
    <m/>
    <m/>
    <m/>
    <m/>
    <m/>
    <m/>
    <m/>
    <m/>
    <m/>
    <n v="1"/>
    <n v="3"/>
  </r>
  <r>
    <s v="6. DIENTE (ARGENTINA)"/>
    <s v="LOCAL"/>
    <x v="125"/>
    <x v="416"/>
    <s v="THE OFFICE CLEANERS"/>
    <s v=""/>
    <s v=""/>
    <s v="ARGENTINA"/>
    <x v="2"/>
    <m/>
    <n v="1"/>
    <n v="2"/>
    <n v="2"/>
    <m/>
    <m/>
    <m/>
    <m/>
    <m/>
    <m/>
    <m/>
    <m/>
    <m/>
    <m/>
    <m/>
    <m/>
    <n v="5"/>
    <n v="35"/>
  </r>
  <r>
    <s v="6. DIENTE (ARGENTINA)"/>
    <s v="LOCAL"/>
    <x v="125"/>
    <x v="416"/>
    <s v="OTRA NOCHE EN LA OFICINA"/>
    <s v=""/>
    <s v=""/>
    <s v="ARGENTINA"/>
    <x v="2"/>
    <m/>
    <m/>
    <n v="1"/>
    <m/>
    <m/>
    <m/>
    <m/>
    <m/>
    <m/>
    <m/>
    <m/>
    <m/>
    <m/>
    <m/>
    <m/>
    <m/>
    <n v="1"/>
    <n v="7"/>
  </r>
  <r>
    <s v="6. DIENTE (ARGENTINA)"/>
    <s v="LOCAL"/>
    <x v="352"/>
    <x v="447"/>
    <s v="BIZAPOP"/>
    <s v=""/>
    <s v=""/>
    <s v="ARGENTINA"/>
    <x v="2"/>
    <m/>
    <n v="1"/>
    <m/>
    <m/>
    <m/>
    <m/>
    <m/>
    <m/>
    <m/>
    <m/>
    <m/>
    <m/>
    <m/>
    <m/>
    <m/>
    <m/>
    <n v="1"/>
    <n v="15"/>
  </r>
  <r>
    <s v="6. DIENTE (ARGENTINA)"/>
    <s v="LOCAL"/>
    <x v="352"/>
    <x v="447"/>
    <s v="FALLAR ES DE VALIENTES"/>
    <s v=""/>
    <s v=""/>
    <s v="ARGENTINA"/>
    <x v="2"/>
    <m/>
    <m/>
    <m/>
    <n v="1"/>
    <m/>
    <m/>
    <m/>
    <m/>
    <m/>
    <m/>
    <m/>
    <m/>
    <m/>
    <m/>
    <m/>
    <m/>
    <n v="1"/>
    <n v="3"/>
  </r>
  <r>
    <s v="6. DIENTE (ARGENTINA)"/>
    <s v="LOCAL"/>
    <x v="352"/>
    <x v="447"/>
    <s v="TENÉS GALICIA"/>
    <s v=""/>
    <s v=""/>
    <s v="ARGENTINA"/>
    <x v="2"/>
    <m/>
    <m/>
    <m/>
    <n v="1"/>
    <m/>
    <m/>
    <m/>
    <m/>
    <m/>
    <m/>
    <m/>
    <m/>
    <m/>
    <m/>
    <m/>
    <m/>
    <n v="1"/>
    <n v="3"/>
  </r>
  <r>
    <s v="6. DIENTE (ARGENTINA)"/>
    <s v="LOCAL"/>
    <x v="353"/>
    <x v="448"/>
    <s v="CÓRDOBA X JS"/>
    <s v=""/>
    <s v=""/>
    <s v="ARGENTINA"/>
    <x v="2"/>
    <m/>
    <n v="2"/>
    <n v="3"/>
    <m/>
    <m/>
    <m/>
    <m/>
    <m/>
    <m/>
    <m/>
    <m/>
    <m/>
    <m/>
    <m/>
    <m/>
    <m/>
    <n v="5"/>
    <n v="51"/>
  </r>
  <r>
    <s v="6. DIENTE (ARGENTINA)"/>
    <s v="LOCAL"/>
    <x v="354"/>
    <x v="449"/>
    <s v="DEJATE LLEVAR"/>
    <s v=""/>
    <s v=""/>
    <s v="ARGENTINA"/>
    <x v="2"/>
    <m/>
    <n v="1"/>
    <n v="1"/>
    <n v="2"/>
    <m/>
    <m/>
    <m/>
    <m/>
    <m/>
    <m/>
    <m/>
    <m/>
    <m/>
    <m/>
    <m/>
    <m/>
    <n v="4"/>
    <n v="28"/>
  </r>
  <r>
    <s v="6. DIENTE (ARGENTINA)"/>
    <s v="LOCAL"/>
    <x v="354"/>
    <x v="449"/>
    <s v="EL AROMA DE LA CONCIENCIA"/>
    <s v=""/>
    <s v=""/>
    <s v="ARGENTINA"/>
    <x v="2"/>
    <m/>
    <m/>
    <n v="1"/>
    <m/>
    <m/>
    <m/>
    <m/>
    <m/>
    <m/>
    <m/>
    <m/>
    <m/>
    <m/>
    <m/>
    <m/>
    <m/>
    <n v="1"/>
    <n v="7"/>
  </r>
  <r>
    <s v="6. DIENTE (ARGENTINA)"/>
    <s v="LOCAL"/>
    <x v="354"/>
    <x v="449"/>
    <s v="EL NUEVO CLÁSICO"/>
    <s v=""/>
    <s v=""/>
    <s v="ARGENTINA"/>
    <x v="2"/>
    <m/>
    <m/>
    <n v="1"/>
    <n v="2"/>
    <m/>
    <m/>
    <m/>
    <m/>
    <m/>
    <m/>
    <m/>
    <m/>
    <m/>
    <m/>
    <m/>
    <m/>
    <n v="3"/>
    <n v="13"/>
  </r>
  <r>
    <s v="6. DIENTE (ARGENTINA)"/>
    <s v="LOCAL"/>
    <x v="355"/>
    <x v="450"/>
    <s v="LLAMADOS ELECTORALES"/>
    <s v=""/>
    <s v=""/>
    <s v="ARGENTINA"/>
    <x v="2"/>
    <m/>
    <n v="1"/>
    <m/>
    <m/>
    <m/>
    <m/>
    <m/>
    <m/>
    <m/>
    <m/>
    <m/>
    <m/>
    <m/>
    <m/>
    <m/>
    <m/>
    <n v="1"/>
    <n v="15"/>
  </r>
  <r>
    <s v="6. DIENTE (ARGENTINA)"/>
    <s v="LOCAL"/>
    <x v="355"/>
    <x v="450"/>
    <s v="LOGROS"/>
    <s v=""/>
    <s v=""/>
    <s v="ARGENTINA"/>
    <x v="2"/>
    <m/>
    <n v="1"/>
    <m/>
    <m/>
    <m/>
    <m/>
    <m/>
    <m/>
    <m/>
    <m/>
    <m/>
    <m/>
    <m/>
    <m/>
    <m/>
    <m/>
    <n v="1"/>
    <n v="15"/>
  </r>
  <r>
    <s v="6. DIENTE (ARGENTINA)"/>
    <s v="LOCAL"/>
    <x v="355"/>
    <x v="450"/>
    <s v="MEDALLAS EFÍMERAS"/>
    <s v=""/>
    <s v=""/>
    <s v="ARGENTINA"/>
    <x v="2"/>
    <m/>
    <m/>
    <m/>
    <n v="1"/>
    <m/>
    <m/>
    <m/>
    <m/>
    <m/>
    <m/>
    <m/>
    <m/>
    <m/>
    <m/>
    <m/>
    <m/>
    <n v="1"/>
    <n v="3"/>
  </r>
  <r>
    <s v="6. DIENTE (ARGENTINA)"/>
    <s v="LOCAL"/>
    <x v="355"/>
    <x v="450"/>
    <s v="NO ESTAMOS EN CAMPAÑA, ESTAMOS EN CAMPAGNOLA"/>
    <s v=""/>
    <s v=""/>
    <s v="ARGENTINA"/>
    <x v="2"/>
    <m/>
    <n v="2"/>
    <m/>
    <n v="1"/>
    <m/>
    <m/>
    <m/>
    <m/>
    <m/>
    <m/>
    <m/>
    <m/>
    <m/>
    <m/>
    <m/>
    <m/>
    <n v="3"/>
    <n v="33"/>
  </r>
  <r>
    <s v="6. DIENTE (ARGENTINA)"/>
    <s v="LOCAL"/>
    <x v="22"/>
    <x v="297"/>
    <s v="EL BULTO DE LA ESTATUA"/>
    <s v=""/>
    <s v=""/>
    <s v="ARGENTINA"/>
    <x v="2"/>
    <m/>
    <m/>
    <m/>
    <n v="1"/>
    <m/>
    <m/>
    <m/>
    <m/>
    <m/>
    <m/>
    <m/>
    <m/>
    <m/>
    <m/>
    <m/>
    <m/>
    <n v="1"/>
    <n v="3"/>
  </r>
  <r>
    <s v="6. DIENTE (ARGENTINA)"/>
    <s v="LOCAL"/>
    <x v="22"/>
    <x v="297"/>
    <s v="DANGER KIDS"/>
    <s v=""/>
    <s v=""/>
    <s v="ARGENTINA"/>
    <x v="2"/>
    <m/>
    <m/>
    <m/>
    <n v="1"/>
    <m/>
    <m/>
    <m/>
    <m/>
    <m/>
    <m/>
    <m/>
    <m/>
    <m/>
    <m/>
    <m/>
    <m/>
    <n v="1"/>
    <n v="3"/>
  </r>
  <r>
    <s v="6. DIENTE (ARGENTINA)"/>
    <s v="LOCAL"/>
    <x v="22"/>
    <x v="297"/>
    <s v="MICROCORTES"/>
    <s v=""/>
    <s v=""/>
    <s v="ARGENTINA"/>
    <x v="2"/>
    <m/>
    <m/>
    <m/>
    <n v="1"/>
    <m/>
    <m/>
    <m/>
    <m/>
    <m/>
    <m/>
    <m/>
    <m/>
    <m/>
    <m/>
    <m/>
    <m/>
    <n v="1"/>
    <n v="3"/>
  </r>
  <r>
    <s v="6. DIENTE (ARGENTINA)"/>
    <s v="LOCAL"/>
    <x v="22"/>
    <x v="297"/>
    <s v="BILLBOARD LABEL"/>
    <s v=""/>
    <s v=""/>
    <s v="ARGENTINA"/>
    <x v="2"/>
    <m/>
    <m/>
    <n v="1"/>
    <m/>
    <m/>
    <m/>
    <m/>
    <m/>
    <m/>
    <m/>
    <m/>
    <m/>
    <m/>
    <m/>
    <m/>
    <m/>
    <n v="1"/>
    <n v="7"/>
  </r>
  <r>
    <s v="6. DIENTE (ARGENTINA)"/>
    <s v="LOCAL"/>
    <x v="22"/>
    <x v="297"/>
    <s v="DON'T DELETE MENU"/>
    <s v=""/>
    <s v=""/>
    <s v="ARGENTINA"/>
    <x v="2"/>
    <m/>
    <n v="1"/>
    <n v="5"/>
    <n v="2"/>
    <m/>
    <m/>
    <m/>
    <m/>
    <m/>
    <m/>
    <m/>
    <m/>
    <m/>
    <m/>
    <m/>
    <m/>
    <n v="8"/>
    <n v="56"/>
  </r>
  <r>
    <s v="6. DIENTE (ARGENTINA)"/>
    <s v="LOCAL"/>
    <x v="22"/>
    <x v="297"/>
    <s v="TIMBRAZO ELECTORAL"/>
    <s v=""/>
    <s v=""/>
    <s v="ARGENTINA"/>
    <x v="2"/>
    <m/>
    <m/>
    <m/>
    <n v="1"/>
    <m/>
    <m/>
    <m/>
    <m/>
    <m/>
    <m/>
    <m/>
    <m/>
    <m/>
    <m/>
    <m/>
    <m/>
    <n v="1"/>
    <n v="3"/>
  </r>
  <r>
    <s v="6. DIENTE (ARGENTINA)"/>
    <s v="LOCAL"/>
    <x v="356"/>
    <x v="451"/>
    <s v="ESPEJITO"/>
    <s v=""/>
    <s v=""/>
    <s v="ARGENTINA"/>
    <x v="2"/>
    <m/>
    <m/>
    <m/>
    <n v="1"/>
    <m/>
    <m/>
    <m/>
    <m/>
    <m/>
    <m/>
    <m/>
    <m/>
    <m/>
    <m/>
    <m/>
    <m/>
    <n v="1"/>
    <n v="3"/>
  </r>
  <r>
    <s v="6. DIENTE (ARGENTINA)"/>
    <s v="LOCAL"/>
    <x v="356"/>
    <x v="451"/>
    <s v="GRANIZO"/>
    <s v=""/>
    <s v=""/>
    <s v="ARGENTINA"/>
    <x v="2"/>
    <m/>
    <m/>
    <m/>
    <n v="1"/>
    <m/>
    <m/>
    <m/>
    <m/>
    <m/>
    <m/>
    <m/>
    <m/>
    <m/>
    <m/>
    <m/>
    <m/>
    <n v="1"/>
    <n v="3"/>
  </r>
  <r>
    <s v="6. DIENTE (ARGENTINA)"/>
    <s v="LOCAL"/>
    <x v="356"/>
    <x v="451"/>
    <s v="MICRO-DRAMAS"/>
    <s v=""/>
    <s v=""/>
    <s v="ARGENTINA"/>
    <x v="2"/>
    <m/>
    <m/>
    <n v="1"/>
    <m/>
    <m/>
    <m/>
    <m/>
    <m/>
    <m/>
    <m/>
    <m/>
    <m/>
    <m/>
    <m/>
    <m/>
    <m/>
    <n v="1"/>
    <n v="7"/>
  </r>
  <r>
    <s v="6. DIENTE (ARGENTINA)"/>
    <s v="LOCAL"/>
    <x v="109"/>
    <x v="452"/>
    <s v="ANTI-LAG SQUAD"/>
    <s v=""/>
    <s v=""/>
    <s v="ARGENTINA"/>
    <x v="2"/>
    <m/>
    <m/>
    <n v="3"/>
    <m/>
    <m/>
    <m/>
    <m/>
    <m/>
    <m/>
    <m/>
    <m/>
    <m/>
    <m/>
    <m/>
    <m/>
    <m/>
    <n v="3"/>
    <n v="21"/>
  </r>
  <r>
    <s v="6. DIENTE (ARGENTINA)"/>
    <s v="LOCAL"/>
    <x v="109"/>
    <x v="452"/>
    <s v="FACES OF THE FUTURE"/>
    <s v=""/>
    <s v=""/>
    <s v="ARGENTINA"/>
    <x v="2"/>
    <m/>
    <m/>
    <n v="2"/>
    <m/>
    <m/>
    <m/>
    <m/>
    <m/>
    <m/>
    <m/>
    <m/>
    <m/>
    <m/>
    <m/>
    <m/>
    <m/>
    <n v="2"/>
    <n v="14"/>
  </r>
  <r>
    <s v="6. DIENTE (ARGENTINA)"/>
    <s v="LOCAL"/>
    <x v="109"/>
    <x v="452"/>
    <s v="HOMELESS SWIFTIE"/>
    <s v=""/>
    <s v=""/>
    <s v="ARGENTINA"/>
    <x v="2"/>
    <m/>
    <m/>
    <n v="1"/>
    <n v="1"/>
    <m/>
    <m/>
    <m/>
    <m/>
    <m/>
    <m/>
    <m/>
    <m/>
    <m/>
    <m/>
    <m/>
    <m/>
    <n v="2"/>
    <n v="10"/>
  </r>
  <r>
    <s v="6. DIENTE (ARGENTINA)"/>
    <s v="LOCAL"/>
    <x v="109"/>
    <x v="452"/>
    <s v="ROSALÍA BY COCA"/>
    <s v=""/>
    <s v=""/>
    <s v="ARGENTINA"/>
    <x v="2"/>
    <m/>
    <m/>
    <m/>
    <n v="1"/>
    <m/>
    <m/>
    <m/>
    <m/>
    <m/>
    <m/>
    <m/>
    <m/>
    <m/>
    <m/>
    <m/>
    <m/>
    <n v="1"/>
    <n v="3"/>
  </r>
  <r>
    <s v="6. DIENTE (ARGENTINA)"/>
    <s v="LOCAL"/>
    <x v="22"/>
    <x v="297"/>
    <s v="SHARENTING"/>
    <s v=""/>
    <s v=""/>
    <s v="ARGENTINA"/>
    <x v="2"/>
    <m/>
    <m/>
    <m/>
    <n v="2"/>
    <m/>
    <m/>
    <m/>
    <m/>
    <m/>
    <m/>
    <m/>
    <m/>
    <m/>
    <m/>
    <m/>
    <m/>
    <n v="2"/>
    <n v="6"/>
  </r>
  <r>
    <s v="6. DIENTE (ARGENTINA)"/>
    <s v="LOCAL"/>
    <x v="22"/>
    <x v="297"/>
    <s v="STORIES"/>
    <s v=""/>
    <s v=""/>
    <s v="ARGENTINA"/>
    <x v="2"/>
    <m/>
    <m/>
    <n v="2"/>
    <m/>
    <m/>
    <m/>
    <m/>
    <m/>
    <m/>
    <m/>
    <m/>
    <m/>
    <m/>
    <m/>
    <m/>
    <m/>
    <n v="2"/>
    <n v="14"/>
  </r>
  <r>
    <s v="8. FESTIVAL CCP (PORTUGAL)"/>
    <s v="LOCAL"/>
    <x v="357"/>
    <x v="453"/>
    <s v="BETCLIC &quot;TAXES&quot;"/>
    <s v=""/>
    <s v=""/>
    <s v="PORTUGAL"/>
    <x v="21"/>
    <m/>
    <m/>
    <n v="1"/>
    <m/>
    <m/>
    <m/>
    <m/>
    <m/>
    <m/>
    <m/>
    <m/>
    <m/>
    <m/>
    <m/>
    <m/>
    <m/>
    <n v="1"/>
    <n v="7"/>
  </r>
  <r>
    <s v="8. FESTIVAL CCP (PORTUGAL)"/>
    <s v="LOCAL"/>
    <x v="357"/>
    <x v="453"/>
    <s v="GREENROOFS"/>
    <s v=""/>
    <s v=""/>
    <s v="PORTUGAL"/>
    <x v="21"/>
    <m/>
    <m/>
    <n v="1"/>
    <n v="2"/>
    <m/>
    <m/>
    <m/>
    <m/>
    <m/>
    <m/>
    <m/>
    <m/>
    <m/>
    <m/>
    <m/>
    <m/>
    <n v="3"/>
    <n v="13"/>
  </r>
  <r>
    <s v="8. FESTIVAL CCP (PORTUGAL)"/>
    <s v="LOCAL"/>
    <x v="358"/>
    <x v="454"/>
    <s v="&quot;ELES&quot;"/>
    <s v=""/>
    <s v=""/>
    <s v="PORTUGAL"/>
    <x v="21"/>
    <m/>
    <m/>
    <n v="1"/>
    <m/>
    <m/>
    <m/>
    <m/>
    <m/>
    <m/>
    <m/>
    <m/>
    <m/>
    <m/>
    <m/>
    <m/>
    <m/>
    <n v="1"/>
    <n v="7"/>
  </r>
  <r>
    <s v="8. FESTIVAL CCP (PORTUGAL)"/>
    <s v="LOCAL"/>
    <x v="359"/>
    <x v="455"/>
    <s v="A NOTINHA DOS AVÓS"/>
    <s v=""/>
    <s v=""/>
    <s v="PORTUGAL"/>
    <x v="21"/>
    <m/>
    <m/>
    <m/>
    <n v="3"/>
    <m/>
    <m/>
    <m/>
    <m/>
    <m/>
    <m/>
    <m/>
    <m/>
    <m/>
    <m/>
    <m/>
    <m/>
    <n v="3"/>
    <n v="9"/>
  </r>
  <r>
    <s v="8. FESTIVAL CCP (PORTUGAL)"/>
    <s v="LOCAL"/>
    <x v="360"/>
    <x v="456"/>
    <s v="POWERED BY AI"/>
    <s v=""/>
    <s v=""/>
    <s v="PORTUGAL"/>
    <x v="21"/>
    <m/>
    <m/>
    <m/>
    <n v="2"/>
    <m/>
    <m/>
    <m/>
    <m/>
    <m/>
    <m/>
    <m/>
    <m/>
    <m/>
    <m/>
    <m/>
    <m/>
    <n v="2"/>
    <n v="6"/>
  </r>
  <r>
    <s v="8. FESTIVAL CCP (PORTUGAL)"/>
    <s v="LOCAL"/>
    <x v="360"/>
    <x v="456"/>
    <s v="THE ENDANGERED TYPEFACE"/>
    <s v=""/>
    <s v=""/>
    <s v="PORTUGAL"/>
    <x v="21"/>
    <m/>
    <m/>
    <n v="1"/>
    <n v="1"/>
    <m/>
    <m/>
    <m/>
    <m/>
    <m/>
    <m/>
    <m/>
    <m/>
    <m/>
    <m/>
    <m/>
    <m/>
    <n v="2"/>
    <n v="10"/>
  </r>
  <r>
    <s v="8. FESTIVAL CCP (PORTUGAL)"/>
    <s v="LOCAL"/>
    <x v="361"/>
    <x v="457"/>
    <s v="CULT OF PITA"/>
    <s v=""/>
    <s v=""/>
    <s v="PORTUGAL"/>
    <x v="21"/>
    <m/>
    <n v="1"/>
    <n v="1"/>
    <m/>
    <m/>
    <m/>
    <m/>
    <m/>
    <m/>
    <m/>
    <m/>
    <m/>
    <m/>
    <m/>
    <m/>
    <m/>
    <n v="2"/>
    <n v="22"/>
  </r>
  <r>
    <s v="8. FESTIVAL CCP (PORTUGAL)"/>
    <s v="LOCAL"/>
    <x v="361"/>
    <x v="457"/>
    <s v="NA CASA DOS 18"/>
    <s v=""/>
    <s v=""/>
    <s v="PORTUGAL"/>
    <x v="21"/>
    <m/>
    <m/>
    <m/>
    <n v="1"/>
    <m/>
    <m/>
    <m/>
    <m/>
    <m/>
    <m/>
    <m/>
    <m/>
    <m/>
    <m/>
    <m/>
    <m/>
    <n v="1"/>
    <n v="3"/>
  </r>
  <r>
    <s v="8. FESTIVAL CCP (PORTUGAL)"/>
    <s v="LOCAL"/>
    <x v="14"/>
    <x v="458"/>
    <s v="CAMUFLURY"/>
    <s v=""/>
    <s v=""/>
    <s v="PORTUGAL"/>
    <x v="21"/>
    <m/>
    <m/>
    <n v="1"/>
    <m/>
    <m/>
    <m/>
    <m/>
    <m/>
    <m/>
    <m/>
    <m/>
    <m/>
    <m/>
    <m/>
    <m/>
    <m/>
    <n v="1"/>
    <n v="7"/>
  </r>
  <r>
    <s v="8. FESTIVAL CCP (PORTUGAL)"/>
    <s v="LOCAL"/>
    <x v="14"/>
    <x v="458"/>
    <s v="CBO CHICKEN BACON OFFICER"/>
    <s v=""/>
    <s v=""/>
    <s v="PORTUGAL"/>
    <x v="21"/>
    <m/>
    <m/>
    <n v="1"/>
    <n v="1"/>
    <m/>
    <m/>
    <m/>
    <m/>
    <m/>
    <m/>
    <m/>
    <m/>
    <m/>
    <m/>
    <m/>
    <m/>
    <n v="2"/>
    <n v="10"/>
  </r>
  <r>
    <s v="8. FESTIVAL CCP (PORTUGAL)"/>
    <s v="LOCAL"/>
    <x v="14"/>
    <x v="458"/>
    <s v="SURFRIES"/>
    <s v=""/>
    <s v=""/>
    <s v="PORTUGAL"/>
    <x v="21"/>
    <m/>
    <m/>
    <m/>
    <n v="1"/>
    <m/>
    <m/>
    <m/>
    <m/>
    <m/>
    <m/>
    <m/>
    <m/>
    <m/>
    <m/>
    <m/>
    <m/>
    <n v="1"/>
    <n v="3"/>
  </r>
  <r>
    <s v="8. FESTIVAL CCP (PORTUGAL)"/>
    <s v="LOCAL"/>
    <x v="14"/>
    <x v="458"/>
    <s v="TU MERECES MAC"/>
    <s v=""/>
    <s v=""/>
    <s v="PORTUGAL"/>
    <x v="21"/>
    <m/>
    <m/>
    <m/>
    <n v="1"/>
    <m/>
    <m/>
    <m/>
    <m/>
    <m/>
    <m/>
    <m/>
    <m/>
    <m/>
    <m/>
    <m/>
    <m/>
    <n v="1"/>
    <n v="3"/>
  </r>
  <r>
    <s v="8. FESTIVAL CCP (PORTUGAL)"/>
    <s v="LOCAL"/>
    <x v="362"/>
    <x v="459"/>
    <s v="ALDI X SKOOLA X UMA MÚSICA DE NATAL DIFERENTE"/>
    <s v=""/>
    <s v=""/>
    <s v="PORTUGAL"/>
    <x v="21"/>
    <m/>
    <m/>
    <m/>
    <n v="1"/>
    <m/>
    <m/>
    <m/>
    <m/>
    <m/>
    <m/>
    <m/>
    <m/>
    <m/>
    <m/>
    <m/>
    <m/>
    <n v="1"/>
    <n v="3"/>
  </r>
  <r>
    <s v="8. FESTIVAL CCP (PORTUGAL)"/>
    <s v="LOCAL"/>
    <x v="363"/>
    <x v="460"/>
    <s v="GRABANDGO.PT"/>
    <s v=""/>
    <s v=""/>
    <s v="PORTUGAL"/>
    <x v="21"/>
    <m/>
    <m/>
    <m/>
    <n v="1"/>
    <m/>
    <m/>
    <m/>
    <m/>
    <m/>
    <m/>
    <m/>
    <m/>
    <m/>
    <m/>
    <m/>
    <m/>
    <n v="1"/>
    <n v="3"/>
  </r>
  <r>
    <s v="8. FESTIVAL CCP (PORTUGAL)"/>
    <s v="LOCAL"/>
    <x v="363"/>
    <x v="460"/>
    <s v="KOZOWOOD.COM"/>
    <s v=""/>
    <s v=""/>
    <s v="PORTUGAL"/>
    <x v="21"/>
    <m/>
    <m/>
    <n v="1"/>
    <m/>
    <m/>
    <m/>
    <m/>
    <m/>
    <m/>
    <m/>
    <m/>
    <m/>
    <m/>
    <m/>
    <m/>
    <m/>
    <n v="1"/>
    <n v="7"/>
  </r>
  <r>
    <s v="8. FESTIVAL CCP (PORTUGAL)"/>
    <s v="LOCAL"/>
    <x v="364"/>
    <x v="461"/>
    <s v="ESTRADA - PEDRO MÁFAMA"/>
    <s v=""/>
    <s v=""/>
    <s v="PORTUGAL"/>
    <x v="21"/>
    <m/>
    <m/>
    <m/>
    <n v="1"/>
    <m/>
    <m/>
    <m/>
    <m/>
    <m/>
    <m/>
    <m/>
    <m/>
    <m/>
    <m/>
    <m/>
    <m/>
    <n v="1"/>
    <n v="3"/>
  </r>
  <r>
    <s v="8. FESTIVAL CCP (PORTUGAL)"/>
    <s v="LOCAL"/>
    <x v="365"/>
    <x v="462"/>
    <s v="THE ULTIMATE TEST OF TIME"/>
    <s v=""/>
    <s v=""/>
    <s v="PORTUGAL"/>
    <x v="21"/>
    <m/>
    <m/>
    <n v="3"/>
    <m/>
    <m/>
    <m/>
    <m/>
    <m/>
    <m/>
    <m/>
    <m/>
    <m/>
    <m/>
    <m/>
    <m/>
    <m/>
    <n v="3"/>
    <n v="21"/>
  </r>
  <r>
    <s v="8. FESTIVAL CCP (PORTUGAL)"/>
    <s v="LOCAL"/>
    <x v="366"/>
    <x v="463"/>
    <s v="SURFING THROUGH THE ODDS"/>
    <s v=""/>
    <s v=""/>
    <s v="PORTUGAL"/>
    <x v="21"/>
    <m/>
    <n v="1"/>
    <n v="1"/>
    <n v="3"/>
    <m/>
    <m/>
    <m/>
    <m/>
    <m/>
    <m/>
    <m/>
    <m/>
    <m/>
    <m/>
    <m/>
    <m/>
    <n v="5"/>
    <n v="31"/>
  </r>
  <r>
    <s v="8. FESTIVAL CCP (PORTUGAL)"/>
    <s v="LOCAL"/>
    <x v="367"/>
    <x v="464"/>
    <s v="UNHAPPY HOUR MUSA"/>
    <s v=""/>
    <s v=""/>
    <s v="PORTUGAL"/>
    <x v="21"/>
    <m/>
    <m/>
    <m/>
    <n v="1"/>
    <m/>
    <m/>
    <m/>
    <m/>
    <m/>
    <m/>
    <m/>
    <m/>
    <m/>
    <m/>
    <m/>
    <m/>
    <n v="1"/>
    <n v="3"/>
  </r>
  <r>
    <s v="8. FESTIVAL CCP (PORTUGAL)"/>
    <s v="LOCAL"/>
    <x v="368"/>
    <x v="465"/>
    <s v="CABRITA WINES"/>
    <s v=""/>
    <s v=""/>
    <s v="PORTUGAL"/>
    <x v="21"/>
    <m/>
    <m/>
    <n v="1"/>
    <n v="2"/>
    <m/>
    <m/>
    <m/>
    <m/>
    <m/>
    <m/>
    <m/>
    <m/>
    <m/>
    <m/>
    <m/>
    <m/>
    <n v="3"/>
    <n v="13"/>
  </r>
  <r>
    <s v="8. FESTIVAL CCP (PORTUGAL)"/>
    <s v="LOCAL"/>
    <x v="368"/>
    <x v="465"/>
    <s v="GOAT"/>
    <s v=""/>
    <s v=""/>
    <s v="PORTUGAL"/>
    <x v="21"/>
    <m/>
    <m/>
    <n v="2"/>
    <n v="2"/>
    <m/>
    <m/>
    <m/>
    <m/>
    <m/>
    <m/>
    <m/>
    <m/>
    <m/>
    <m/>
    <m/>
    <m/>
    <n v="4"/>
    <n v="20"/>
  </r>
  <r>
    <s v="8. FESTIVAL CCP (PORTUGAL)"/>
    <s v="LOCAL"/>
    <x v="368"/>
    <x v="465"/>
    <s v="THE DISPATCHER"/>
    <s v=""/>
    <s v=""/>
    <s v="PORTUGAL"/>
    <x v="21"/>
    <m/>
    <m/>
    <m/>
    <n v="1"/>
    <m/>
    <m/>
    <m/>
    <m/>
    <m/>
    <m/>
    <m/>
    <m/>
    <m/>
    <m/>
    <m/>
    <m/>
    <n v="1"/>
    <n v="3"/>
  </r>
  <r>
    <s v="8. FESTIVAL CCP (PORTUGAL)"/>
    <s v="LOCAL"/>
    <x v="368"/>
    <x v="465"/>
    <s v="UNWANTED"/>
    <s v=""/>
    <s v=""/>
    <s v="PORTUGAL"/>
    <x v="21"/>
    <m/>
    <m/>
    <n v="1"/>
    <m/>
    <m/>
    <m/>
    <m/>
    <m/>
    <m/>
    <m/>
    <m/>
    <m/>
    <m/>
    <m/>
    <m/>
    <m/>
    <n v="1"/>
    <n v="7"/>
  </r>
  <r>
    <s v="8. FESTIVAL CCP (PORTUGAL)"/>
    <s v="LOCAL"/>
    <x v="369"/>
    <x v="466"/>
    <s v="ROVR"/>
    <s v=""/>
    <s v=""/>
    <s v="PORTUGAL"/>
    <x v="21"/>
    <m/>
    <m/>
    <m/>
    <n v="3"/>
    <m/>
    <m/>
    <m/>
    <m/>
    <m/>
    <m/>
    <m/>
    <m/>
    <m/>
    <m/>
    <m/>
    <m/>
    <n v="3"/>
    <n v="9"/>
  </r>
  <r>
    <s v="8. FESTIVAL CCP (PORTUGAL)"/>
    <s v="LOCAL"/>
    <x v="370"/>
    <x v="467"/>
    <s v="O CLUBE DO 7"/>
    <s v=""/>
    <s v=""/>
    <s v="PORTUGAL"/>
    <x v="21"/>
    <m/>
    <m/>
    <m/>
    <n v="1"/>
    <m/>
    <m/>
    <m/>
    <m/>
    <m/>
    <m/>
    <m/>
    <m/>
    <m/>
    <m/>
    <m/>
    <m/>
    <n v="1"/>
    <n v="3"/>
  </r>
  <r>
    <s v="8. FESTIVAL CCP (PORTUGAL)"/>
    <s v="LOCAL"/>
    <x v="371"/>
    <x v="468"/>
    <s v="HOMELESS ENTREPRENEUR"/>
    <s v=""/>
    <s v=""/>
    <s v="PORTUGAL"/>
    <x v="21"/>
    <m/>
    <m/>
    <m/>
    <n v="1"/>
    <m/>
    <m/>
    <m/>
    <m/>
    <m/>
    <m/>
    <m/>
    <m/>
    <m/>
    <m/>
    <m/>
    <m/>
    <n v="1"/>
    <n v="3"/>
  </r>
  <r>
    <s v="8. FESTIVAL CCP (PORTUGAL)"/>
    <s v="LOCAL"/>
    <x v="372"/>
    <x v="469"/>
    <s v="3CORESEC"/>
    <s v=""/>
    <s v=""/>
    <s v="PORTUGAL"/>
    <x v="21"/>
    <m/>
    <m/>
    <m/>
    <n v="1"/>
    <m/>
    <m/>
    <m/>
    <m/>
    <m/>
    <m/>
    <m/>
    <m/>
    <m/>
    <m/>
    <m/>
    <m/>
    <n v="1"/>
    <n v="3"/>
  </r>
  <r>
    <s v="8. FESTIVAL CCP (PORTUGAL)"/>
    <s v="LOCAL"/>
    <x v="372"/>
    <x v="469"/>
    <s v="BESTSPORTS"/>
    <s v=""/>
    <s v=""/>
    <s v="PORTUGAL"/>
    <x v="21"/>
    <m/>
    <m/>
    <m/>
    <n v="3"/>
    <m/>
    <m/>
    <m/>
    <m/>
    <m/>
    <m/>
    <m/>
    <m/>
    <m/>
    <m/>
    <m/>
    <m/>
    <n v="3"/>
    <n v="9"/>
  </r>
  <r>
    <s v="8. FESTIVAL CCP (PORTUGAL)"/>
    <s v="LOCAL"/>
    <x v="372"/>
    <x v="469"/>
    <s v="BETCLIC ART DUNK"/>
    <s v=""/>
    <s v=""/>
    <s v="PORTUGAL"/>
    <x v="21"/>
    <m/>
    <n v="1"/>
    <n v="1"/>
    <n v="1"/>
    <m/>
    <m/>
    <m/>
    <m/>
    <m/>
    <m/>
    <m/>
    <m/>
    <m/>
    <m/>
    <m/>
    <m/>
    <n v="3"/>
    <n v="25"/>
  </r>
  <r>
    <s v="8. FESTIVAL CCP (PORTUGAL)"/>
    <s v="LOCAL"/>
    <x v="372"/>
    <x v="469"/>
    <s v="LITERARY TOURS - VISIT PORTUGAL"/>
    <s v=""/>
    <s v=""/>
    <s v="PORTUGAL"/>
    <x v="21"/>
    <m/>
    <m/>
    <m/>
    <n v="1"/>
    <m/>
    <m/>
    <m/>
    <m/>
    <m/>
    <m/>
    <m/>
    <m/>
    <m/>
    <m/>
    <m/>
    <m/>
    <n v="1"/>
    <n v="3"/>
  </r>
  <r>
    <s v="8. FESTIVAL CCP (PORTUGAL)"/>
    <s v="LOCAL"/>
    <x v="373"/>
    <x v="470"/>
    <s v="MOULLINEX △ GPU PANIC - BLASPHEMY"/>
    <s v=""/>
    <s v=""/>
    <s v="PORTUGAL"/>
    <x v="21"/>
    <m/>
    <m/>
    <m/>
    <n v="1"/>
    <m/>
    <m/>
    <m/>
    <m/>
    <m/>
    <m/>
    <m/>
    <m/>
    <m/>
    <m/>
    <m/>
    <m/>
    <n v="1"/>
    <n v="3"/>
  </r>
  <r>
    <s v="8. FESTIVAL CCP (PORTUGAL)"/>
    <s v="LOCAL"/>
    <x v="374"/>
    <x v="471"/>
    <s v="ENFEITES ESQUECIDOS"/>
    <s v=""/>
    <s v=""/>
    <s v="PORTUGAL"/>
    <x v="21"/>
    <m/>
    <m/>
    <n v="1"/>
    <n v="1"/>
    <m/>
    <m/>
    <m/>
    <m/>
    <m/>
    <m/>
    <m/>
    <m/>
    <m/>
    <m/>
    <m/>
    <m/>
    <n v="2"/>
    <n v="10"/>
  </r>
  <r>
    <s v="8. FESTIVAL CCP (PORTUGAL)"/>
    <s v="LOCAL"/>
    <x v="374"/>
    <x v="471"/>
    <s v="RECEITA DO ANO"/>
    <s v=""/>
    <s v=""/>
    <s v="PORTUGAL"/>
    <x v="21"/>
    <m/>
    <m/>
    <m/>
    <n v="1"/>
    <m/>
    <m/>
    <m/>
    <m/>
    <m/>
    <m/>
    <m/>
    <m/>
    <m/>
    <m/>
    <m/>
    <m/>
    <n v="1"/>
    <n v="3"/>
  </r>
  <r>
    <s v="8. FESTIVAL CCP (PORTUGAL)"/>
    <s v="LOCAL"/>
    <x v="374"/>
    <x v="471"/>
    <s v="VITO, DÁ-ME A TUA CAMISOLA"/>
    <s v=""/>
    <s v=""/>
    <s v="PORTUGAL"/>
    <x v="21"/>
    <m/>
    <m/>
    <n v="1"/>
    <m/>
    <m/>
    <m/>
    <m/>
    <m/>
    <m/>
    <m/>
    <m/>
    <m/>
    <m/>
    <m/>
    <m/>
    <m/>
    <n v="1"/>
    <n v="7"/>
  </r>
  <r>
    <s v="8. FESTIVAL CCP (PORTUGAL)"/>
    <s v="LOCAL"/>
    <x v="375"/>
    <x v="472"/>
    <s v="APONTA PARA CIMA"/>
    <s v=""/>
    <s v=""/>
    <s v="PORTUGAL"/>
    <x v="21"/>
    <m/>
    <m/>
    <n v="1"/>
    <n v="1"/>
    <m/>
    <m/>
    <m/>
    <m/>
    <m/>
    <m/>
    <m/>
    <m/>
    <m/>
    <m/>
    <m/>
    <m/>
    <n v="2"/>
    <n v="10"/>
  </r>
  <r>
    <s v="8. FESTIVAL CCP (PORTUGAL)"/>
    <s v="LOCAL"/>
    <x v="375"/>
    <x v="472"/>
    <s v="ART DUNK"/>
    <s v=""/>
    <s v=""/>
    <s v="PORTUGAL"/>
    <x v="21"/>
    <m/>
    <m/>
    <m/>
    <n v="1"/>
    <m/>
    <m/>
    <m/>
    <m/>
    <m/>
    <m/>
    <m/>
    <m/>
    <m/>
    <m/>
    <m/>
    <m/>
    <n v="1"/>
    <n v="3"/>
  </r>
  <r>
    <s v="8. FESTIVAL CCP (PORTUGAL)"/>
    <s v="LOCAL"/>
    <x v="375"/>
    <x v="472"/>
    <s v="SANDX"/>
    <s v=""/>
    <s v=""/>
    <s v="PORTUGAL"/>
    <x v="21"/>
    <m/>
    <m/>
    <n v="1"/>
    <m/>
    <m/>
    <m/>
    <m/>
    <m/>
    <m/>
    <m/>
    <m/>
    <m/>
    <m/>
    <m/>
    <m/>
    <m/>
    <n v="1"/>
    <n v="7"/>
  </r>
  <r>
    <s v="8. FESTIVAL CCP (PORTUGAL)"/>
    <s v="LOCAL"/>
    <x v="376"/>
    <x v="473"/>
    <s v="CICLOPES - BIKE RIDERS ACHATA COLINAS"/>
    <s v=""/>
    <s v=""/>
    <s v="PORTUGAL"/>
    <x v="21"/>
    <m/>
    <n v="1"/>
    <m/>
    <n v="1"/>
    <m/>
    <m/>
    <m/>
    <m/>
    <m/>
    <m/>
    <m/>
    <m/>
    <m/>
    <m/>
    <m/>
    <m/>
    <n v="2"/>
    <n v="18"/>
  </r>
  <r>
    <s v="8. FESTIVAL CCP (PORTUGAL)"/>
    <s v="LOCAL"/>
    <x v="376"/>
    <x v="473"/>
    <s v="IMINENTE TAKEOVER"/>
    <s v=""/>
    <s v=""/>
    <s v="PORTUGAL"/>
    <x v="21"/>
    <m/>
    <m/>
    <n v="1"/>
    <n v="2"/>
    <m/>
    <m/>
    <m/>
    <m/>
    <m/>
    <m/>
    <m/>
    <m/>
    <m/>
    <m/>
    <m/>
    <m/>
    <n v="3"/>
    <n v="13"/>
  </r>
  <r>
    <s v="8. FESTIVAL CCP (PORTUGAL)"/>
    <s v="LOCAL"/>
    <x v="376"/>
    <x v="473"/>
    <s v="SALADAS A-GOSTO"/>
    <s v=""/>
    <s v=""/>
    <s v="PORTUGAL"/>
    <x v="21"/>
    <m/>
    <n v="3"/>
    <n v="4"/>
    <n v="2"/>
    <m/>
    <m/>
    <m/>
    <m/>
    <m/>
    <m/>
    <m/>
    <m/>
    <m/>
    <m/>
    <m/>
    <m/>
    <n v="9"/>
    <n v="79"/>
  </r>
  <r>
    <s v="8. FESTIVAL CCP (PORTUGAL)"/>
    <s v="LOCAL"/>
    <x v="377"/>
    <x v="474"/>
    <s v="GENERATION PROXIMA"/>
    <s v=""/>
    <s v=""/>
    <s v="PORTUGAL"/>
    <x v="21"/>
    <m/>
    <m/>
    <m/>
    <n v="1"/>
    <m/>
    <m/>
    <m/>
    <m/>
    <m/>
    <m/>
    <m/>
    <m/>
    <m/>
    <m/>
    <m/>
    <m/>
    <n v="1"/>
    <n v="3"/>
  </r>
  <r>
    <s v="8. FESTIVAL CCP (PORTUGAL)"/>
    <s v="LOCAL"/>
    <x v="377"/>
    <x v="474"/>
    <s v="MAISON PIXEL - THE STREAMING UNDIES"/>
    <s v=""/>
    <s v=""/>
    <s v="PORTUGAL"/>
    <x v="21"/>
    <m/>
    <n v="1"/>
    <m/>
    <n v="2"/>
    <m/>
    <m/>
    <m/>
    <m/>
    <m/>
    <m/>
    <m/>
    <m/>
    <m/>
    <m/>
    <m/>
    <m/>
    <n v="3"/>
    <n v="21"/>
  </r>
  <r>
    <s v="8. FESTIVAL CCP (PORTUGAL)"/>
    <s v="LOCAL"/>
    <x v="378"/>
    <x v="475"/>
    <s v="PORTUGAL - COP'28"/>
    <s v=""/>
    <s v=""/>
    <s v="PORTUGAL"/>
    <x v="21"/>
    <m/>
    <n v="1"/>
    <m/>
    <n v="3"/>
    <m/>
    <m/>
    <m/>
    <m/>
    <m/>
    <m/>
    <m/>
    <m/>
    <m/>
    <m/>
    <m/>
    <m/>
    <n v="4"/>
    <n v="24"/>
  </r>
  <r>
    <s v="8. FESTIVAL CCP (PORTUGAL)"/>
    <s v="LOCAL"/>
    <x v="379"/>
    <x v="476"/>
    <s v="FPF - O PRIMEIRO DE MUITAS."/>
    <s v=""/>
    <s v=""/>
    <s v="PORTUGAL"/>
    <x v="21"/>
    <m/>
    <m/>
    <m/>
    <n v="1"/>
    <m/>
    <m/>
    <m/>
    <m/>
    <m/>
    <m/>
    <m/>
    <m/>
    <m/>
    <m/>
    <m/>
    <m/>
    <n v="1"/>
    <n v="3"/>
  </r>
  <r>
    <s v="8. FESTIVAL CCP (PORTUGAL)"/>
    <s v="LOCAL"/>
    <x v="379"/>
    <x v="476"/>
    <s v="ORQUESTRA SINFONICA JUVENIL"/>
    <s v=""/>
    <s v=""/>
    <s v="PORTUGAL"/>
    <x v="21"/>
    <m/>
    <m/>
    <m/>
    <n v="1"/>
    <m/>
    <m/>
    <m/>
    <m/>
    <m/>
    <m/>
    <m/>
    <m/>
    <m/>
    <m/>
    <m/>
    <m/>
    <n v="1"/>
    <n v="3"/>
  </r>
  <r>
    <s v="8. FESTIVAL CCP (PORTUGAL)"/>
    <s v="LOCAL"/>
    <x v="379"/>
    <x v="476"/>
    <s v="PORSCHE - THE HUNTER AND THE PREY."/>
    <s v=""/>
    <s v=""/>
    <s v="PORTUGAL"/>
    <x v="21"/>
    <m/>
    <m/>
    <m/>
    <n v="1"/>
    <m/>
    <m/>
    <m/>
    <m/>
    <m/>
    <m/>
    <m/>
    <m/>
    <m/>
    <m/>
    <m/>
    <m/>
    <n v="1"/>
    <n v="3"/>
  </r>
  <r>
    <s v="8. FESTIVAL CCP (PORTUGAL)"/>
    <s v="LOCAL"/>
    <x v="7"/>
    <x v="477"/>
    <s v="AMNISTIA INTERNACIONAL - LOOK FOR FREEDOM"/>
    <s v=""/>
    <s v=""/>
    <s v="PORTUGAL"/>
    <x v="21"/>
    <m/>
    <n v="1"/>
    <n v="2"/>
    <n v="1"/>
    <m/>
    <m/>
    <m/>
    <m/>
    <m/>
    <m/>
    <m/>
    <m/>
    <m/>
    <m/>
    <m/>
    <m/>
    <n v="4"/>
    <n v="32"/>
  </r>
  <r>
    <s v="8. FESTIVAL CCP (PORTUGAL)"/>
    <s v="LOCAL"/>
    <x v="7"/>
    <x v="477"/>
    <s v="EDP BACKWASH - A LOJA DOS OBJETOS QUE NINGUÉM QUER"/>
    <s v=""/>
    <s v=""/>
    <s v="PORTUGAL"/>
    <x v="21"/>
    <m/>
    <m/>
    <n v="1"/>
    <m/>
    <m/>
    <m/>
    <m/>
    <m/>
    <m/>
    <m/>
    <m/>
    <m/>
    <m/>
    <m/>
    <m/>
    <m/>
    <n v="1"/>
    <n v="7"/>
  </r>
  <r>
    <s v="8. FESTIVAL CCP (PORTUGAL)"/>
    <s v="LOCAL"/>
    <x v="7"/>
    <x v="477"/>
    <s v="NOS GUINNESS"/>
    <s v=""/>
    <s v=""/>
    <s v="PORTUGAL"/>
    <x v="21"/>
    <m/>
    <n v="1"/>
    <m/>
    <m/>
    <m/>
    <m/>
    <m/>
    <m/>
    <m/>
    <m/>
    <m/>
    <m/>
    <m/>
    <m/>
    <m/>
    <m/>
    <n v="1"/>
    <n v="15"/>
  </r>
  <r>
    <s v="8. FESTIVAL CCP (PORTUGAL)"/>
    <s v="LOCAL"/>
    <x v="380"/>
    <x v="478"/>
    <s v="EGAS MONIZ SCHOOL OF HEALTH &amp; SCIENCE"/>
    <s v=""/>
    <s v=""/>
    <s v="PORTUGAL"/>
    <x v="21"/>
    <m/>
    <m/>
    <m/>
    <n v="1"/>
    <m/>
    <m/>
    <m/>
    <m/>
    <m/>
    <m/>
    <m/>
    <m/>
    <m/>
    <m/>
    <m/>
    <m/>
    <n v="1"/>
    <n v="3"/>
  </r>
  <r>
    <s v="8. FESTIVAL CCP (PORTUGAL)"/>
    <s v="LOCAL"/>
    <x v="381"/>
    <x v="479"/>
    <s v="FUSO &amp; FUSO INSULAR VIDEO ART FESTIVAL"/>
    <s v=""/>
    <s v=""/>
    <s v="PORTUGAL"/>
    <x v="21"/>
    <m/>
    <m/>
    <m/>
    <n v="1"/>
    <m/>
    <m/>
    <m/>
    <m/>
    <m/>
    <m/>
    <m/>
    <m/>
    <m/>
    <m/>
    <m/>
    <m/>
    <n v="1"/>
    <n v="3"/>
  </r>
  <r>
    <s v="8. FESTIVAL CCP (PORTUGAL)"/>
    <s v="LOCAL"/>
    <x v="382"/>
    <x v="480"/>
    <s v="ARQUIPÉLAGO"/>
    <s v=""/>
    <s v=""/>
    <s v="PORTUGAL"/>
    <x v="21"/>
    <m/>
    <n v="1"/>
    <m/>
    <m/>
    <m/>
    <m/>
    <m/>
    <m/>
    <m/>
    <m/>
    <m/>
    <m/>
    <m/>
    <m/>
    <m/>
    <m/>
    <n v="1"/>
    <n v="15"/>
  </r>
  <r>
    <s v="8. FESTIVAL CCP (PORTUGAL)"/>
    <s v="LOCAL"/>
    <x v="383"/>
    <x v="481"/>
    <s v="FAIL"/>
    <s v=""/>
    <s v=""/>
    <s v="PORTUGAL"/>
    <x v="21"/>
    <m/>
    <m/>
    <n v="1"/>
    <m/>
    <m/>
    <m/>
    <m/>
    <m/>
    <m/>
    <m/>
    <m/>
    <m/>
    <m/>
    <m/>
    <m/>
    <m/>
    <n v="1"/>
    <n v="7"/>
  </r>
  <r>
    <s v="8. FESTIVAL CCP (PORTUGAL)"/>
    <s v="LOCAL"/>
    <x v="383"/>
    <x v="481"/>
    <s v="LIGA DAS LIGAS"/>
    <s v=""/>
    <s v=""/>
    <s v="PORTUGAL"/>
    <x v="21"/>
    <m/>
    <m/>
    <n v="1"/>
    <n v="1"/>
    <m/>
    <m/>
    <m/>
    <m/>
    <m/>
    <m/>
    <m/>
    <m/>
    <m/>
    <m/>
    <m/>
    <m/>
    <n v="2"/>
    <n v="10"/>
  </r>
  <r>
    <s v="8. FESTIVAL CCP (PORTUGAL)"/>
    <s v="LOCAL"/>
    <x v="383"/>
    <x v="481"/>
    <s v="MADRASTA"/>
    <s v=""/>
    <s v=""/>
    <s v="PORTUGAL"/>
    <x v="21"/>
    <m/>
    <n v="1"/>
    <n v="1"/>
    <n v="1"/>
    <m/>
    <m/>
    <m/>
    <m/>
    <m/>
    <m/>
    <m/>
    <m/>
    <m/>
    <m/>
    <m/>
    <m/>
    <n v="3"/>
    <n v="25"/>
  </r>
  <r>
    <s v="8. FESTIVAL CCP (PORTUGAL)"/>
    <s v="LOCAL"/>
    <x v="383"/>
    <x v="481"/>
    <s v="PERSPECTIVAS DO CINEMA PORTUGUÊS"/>
    <s v=""/>
    <s v=""/>
    <s v="PORTUGAL"/>
    <x v="21"/>
    <m/>
    <m/>
    <n v="1"/>
    <m/>
    <m/>
    <m/>
    <m/>
    <m/>
    <m/>
    <m/>
    <m/>
    <m/>
    <m/>
    <m/>
    <m/>
    <m/>
    <n v="1"/>
    <n v="7"/>
  </r>
  <r>
    <s v="8. FESTIVAL CCP (PORTUGAL)"/>
    <s v="LOCAL"/>
    <x v="384"/>
    <x v="482"/>
    <s v="EDP EARTH"/>
    <s v=""/>
    <s v=""/>
    <s v="PORTUGAL"/>
    <x v="21"/>
    <m/>
    <m/>
    <m/>
    <n v="1"/>
    <m/>
    <m/>
    <m/>
    <m/>
    <m/>
    <m/>
    <m/>
    <m/>
    <m/>
    <m/>
    <m/>
    <m/>
    <n v="1"/>
    <n v="3"/>
  </r>
  <r>
    <s v="8. FESTIVAL CCP (PORTUGAL)"/>
    <s v="LOCAL"/>
    <x v="385"/>
    <x v="483"/>
    <s v="REVIGRÉS_EVENTO CC"/>
    <s v=""/>
    <s v=""/>
    <s v="PORTUGAL"/>
    <x v="21"/>
    <m/>
    <m/>
    <m/>
    <n v="1"/>
    <m/>
    <m/>
    <m/>
    <m/>
    <m/>
    <m/>
    <m/>
    <m/>
    <m/>
    <m/>
    <m/>
    <m/>
    <n v="1"/>
    <n v="3"/>
  </r>
  <r>
    <s v="8. FESTIVAL CCP (PORTUGAL)"/>
    <s v="LOCAL"/>
    <x v="385"/>
    <x v="483"/>
    <s v="REVIGRÉS_LIVRO CROMÁTICA"/>
    <s v=""/>
    <s v=""/>
    <s v="PORTUGAL"/>
    <x v="21"/>
    <m/>
    <m/>
    <n v="1"/>
    <m/>
    <m/>
    <m/>
    <m/>
    <m/>
    <m/>
    <m/>
    <m/>
    <m/>
    <m/>
    <m/>
    <m/>
    <m/>
    <n v="1"/>
    <n v="7"/>
  </r>
  <r>
    <s v="8. FESTIVAL CCP (PORTUGAL)"/>
    <s v="LOCAL"/>
    <x v="386"/>
    <x v="484"/>
    <s v="TREAT YOURSELF"/>
    <s v=""/>
    <s v=""/>
    <s v="PORTUGAL"/>
    <x v="21"/>
    <m/>
    <m/>
    <n v="1"/>
    <m/>
    <m/>
    <m/>
    <m/>
    <m/>
    <m/>
    <m/>
    <m/>
    <m/>
    <m/>
    <m/>
    <m/>
    <m/>
    <n v="1"/>
    <n v="7"/>
  </r>
  <r>
    <s v="8. FESTIVAL CCP (PORTUGAL)"/>
    <s v="LOCAL"/>
    <x v="387"/>
    <x v="485"/>
    <s v="AXEL ARIGATO &quot;AN ODE TO CRAFTSMANSHIP.⁠&quot;"/>
    <s v=""/>
    <s v=""/>
    <s v="PORTUGAL"/>
    <x v="21"/>
    <m/>
    <m/>
    <n v="1"/>
    <m/>
    <m/>
    <m/>
    <m/>
    <m/>
    <m/>
    <m/>
    <m/>
    <m/>
    <m/>
    <m/>
    <m/>
    <m/>
    <n v="1"/>
    <n v="7"/>
  </r>
  <r>
    <s v="8. FESTIVAL CCP (PORTUGAL)"/>
    <s v="LOCAL"/>
    <x v="388"/>
    <x v="486"/>
    <s v="CARNAVAL NA PRAÇA 2024 - MOSTRA A TUA CARETA"/>
    <s v=""/>
    <s v=""/>
    <s v="PORTUGAL"/>
    <x v="21"/>
    <m/>
    <m/>
    <m/>
    <n v="1"/>
    <m/>
    <m/>
    <m/>
    <m/>
    <m/>
    <m/>
    <m/>
    <m/>
    <m/>
    <m/>
    <m/>
    <m/>
    <n v="1"/>
    <n v="3"/>
  </r>
  <r>
    <s v="8. FESTIVAL CCP (PORTUGAL)"/>
    <s v="LOCAL"/>
    <x v="13"/>
    <x v="487"/>
    <s v="1ª COLHEITA: INFINITE ZOOM DRAWING"/>
    <s v=""/>
    <s v=""/>
    <s v="PORTUGAL"/>
    <x v="21"/>
    <m/>
    <m/>
    <m/>
    <n v="1"/>
    <m/>
    <m/>
    <m/>
    <m/>
    <m/>
    <m/>
    <m/>
    <m/>
    <m/>
    <m/>
    <m/>
    <m/>
    <n v="1"/>
    <n v="3"/>
  </r>
  <r>
    <s v="8. FESTIVAL CCP (PORTUGAL)"/>
    <s v="LOCAL"/>
    <x v="13"/>
    <x v="487"/>
    <s v="LIGA PORTUGUESA CONTRA A SIDA - VESTE-TE BEM. PORQUE SABES ONDE VAI ACABAR A NOITE."/>
    <s v=""/>
    <s v=""/>
    <s v="PORTUGAL"/>
    <x v="21"/>
    <m/>
    <m/>
    <m/>
    <n v="1"/>
    <m/>
    <m/>
    <m/>
    <m/>
    <m/>
    <m/>
    <m/>
    <m/>
    <m/>
    <m/>
    <m/>
    <m/>
    <n v="1"/>
    <n v="3"/>
  </r>
  <r>
    <s v="8. FESTIVAL CCP (PORTUGAL)"/>
    <s v="LOCAL"/>
    <x v="389"/>
    <x v="488"/>
    <s v="DÁ ESPAÇO À PARTILHA"/>
    <s v=""/>
    <s v=""/>
    <s v="PORTUGAL"/>
    <x v="21"/>
    <m/>
    <n v="1"/>
    <n v="1"/>
    <m/>
    <m/>
    <m/>
    <m/>
    <m/>
    <m/>
    <m/>
    <m/>
    <m/>
    <m/>
    <m/>
    <m/>
    <m/>
    <n v="2"/>
    <n v="22"/>
  </r>
  <r>
    <s v="8. FESTIVAL CCP (PORTUGAL)"/>
    <s v="LOCAL"/>
    <x v="389"/>
    <x v="488"/>
    <s v="DANÇA DOS DIAS"/>
    <s v=""/>
    <s v=""/>
    <s v="PORTUGAL"/>
    <x v="21"/>
    <m/>
    <n v="1"/>
    <n v="1"/>
    <m/>
    <m/>
    <m/>
    <m/>
    <m/>
    <m/>
    <m/>
    <m/>
    <m/>
    <m/>
    <m/>
    <m/>
    <m/>
    <n v="2"/>
    <n v="22"/>
  </r>
  <r>
    <s v="8. FESTIVAL CCP (PORTUGAL)"/>
    <s v="LOCAL"/>
    <x v="390"/>
    <x v="489"/>
    <s v="MILLENNIUM BCP - &quot;TERRITÓRIO VI&quot;"/>
    <s v=""/>
    <s v=""/>
    <s v="PORTUGAL"/>
    <x v="21"/>
    <m/>
    <m/>
    <n v="1"/>
    <n v="2"/>
    <m/>
    <m/>
    <m/>
    <m/>
    <m/>
    <m/>
    <m/>
    <m/>
    <m/>
    <m/>
    <m/>
    <m/>
    <n v="3"/>
    <n v="13"/>
  </r>
  <r>
    <s v="8. FESTIVAL CCP (PORTUGAL)"/>
    <s v="LOCAL"/>
    <x v="390"/>
    <x v="489"/>
    <s v="NETFLIX - &quot;RABO DE PEIXE - TODAS AS RAZÕES&quot;"/>
    <s v=""/>
    <s v=""/>
    <s v="PORTUGAL"/>
    <x v="21"/>
    <m/>
    <m/>
    <m/>
    <n v="1"/>
    <m/>
    <m/>
    <m/>
    <m/>
    <m/>
    <m/>
    <m/>
    <m/>
    <m/>
    <m/>
    <m/>
    <m/>
    <n v="1"/>
    <n v="3"/>
  </r>
  <r>
    <s v="8. FESTIVAL CCP (PORTUGAL)"/>
    <s v="LOCAL"/>
    <x v="390"/>
    <x v="489"/>
    <s v="NOS - &quot;A TROCA&quot;"/>
    <s v=""/>
    <s v=""/>
    <s v="PORTUGAL"/>
    <x v="21"/>
    <m/>
    <n v="1"/>
    <n v="1"/>
    <n v="2"/>
    <m/>
    <m/>
    <m/>
    <m/>
    <m/>
    <m/>
    <m/>
    <m/>
    <m/>
    <m/>
    <m/>
    <m/>
    <n v="4"/>
    <n v="28"/>
  </r>
  <r>
    <s v="8. FESTIVAL CCP (PORTUGAL)"/>
    <s v="LOCAL"/>
    <x v="391"/>
    <x v="490"/>
    <s v="UM BEIRÃO DE SORTE"/>
    <s v=""/>
    <s v=""/>
    <s v="PORTUGAL"/>
    <x v="21"/>
    <m/>
    <n v="2"/>
    <n v="1"/>
    <n v="1"/>
    <m/>
    <m/>
    <m/>
    <m/>
    <m/>
    <m/>
    <m/>
    <m/>
    <m/>
    <m/>
    <m/>
    <m/>
    <n v="4"/>
    <n v="40"/>
  </r>
  <r>
    <s v="8. FESTIVAL CCP (PORTUGAL)"/>
    <s v="LOCAL"/>
    <x v="392"/>
    <x v="491"/>
    <s v="LIGA BETCLIC"/>
    <s v=""/>
    <s v=""/>
    <s v="PORTUGAL"/>
    <x v="21"/>
    <m/>
    <m/>
    <n v="1"/>
    <m/>
    <m/>
    <m/>
    <m/>
    <m/>
    <m/>
    <m/>
    <m/>
    <m/>
    <m/>
    <m/>
    <m/>
    <m/>
    <n v="1"/>
    <n v="7"/>
  </r>
  <r>
    <s v="8. FESTIVAL CCP (PORTUGAL)"/>
    <s v="LOCAL"/>
    <x v="393"/>
    <x v="492"/>
    <s v="ALDI - O NATAL SOMOS NÓS"/>
    <s v=""/>
    <s v=""/>
    <s v="PORTUGAL"/>
    <x v="21"/>
    <m/>
    <m/>
    <n v="1"/>
    <m/>
    <m/>
    <m/>
    <m/>
    <m/>
    <m/>
    <m/>
    <m/>
    <m/>
    <m/>
    <m/>
    <m/>
    <m/>
    <n v="1"/>
    <n v="7"/>
  </r>
  <r>
    <s v="8. FESTIVAL CCP (PORTUGAL)"/>
    <s v="LOCAL"/>
    <x v="393"/>
    <x v="492"/>
    <s v="BETCLIC - NINGUÉM ESTÁ ACIMA DE NINGUÉM"/>
    <s v=""/>
    <s v=""/>
    <s v="PORTUGAL"/>
    <x v="21"/>
    <m/>
    <m/>
    <n v="1"/>
    <m/>
    <m/>
    <m/>
    <m/>
    <m/>
    <m/>
    <m/>
    <m/>
    <m/>
    <m/>
    <m/>
    <m/>
    <m/>
    <n v="1"/>
    <n v="7"/>
  </r>
  <r>
    <s v="8. FESTIVAL CCP (PORTUGAL)"/>
    <s v="LOCAL"/>
    <x v="393"/>
    <x v="492"/>
    <s v="EDP - WONDERFUL WORLD"/>
    <s v=""/>
    <s v=""/>
    <s v="PORTUGAL"/>
    <x v="21"/>
    <m/>
    <m/>
    <m/>
    <n v="1"/>
    <m/>
    <m/>
    <m/>
    <m/>
    <m/>
    <m/>
    <m/>
    <m/>
    <m/>
    <m/>
    <m/>
    <m/>
    <n v="1"/>
    <n v="3"/>
  </r>
  <r>
    <s v="8. FESTIVAL CCP (PORTUGAL)"/>
    <s v="LOCAL"/>
    <x v="393"/>
    <x v="492"/>
    <s v="STAR CHANNEL - A BRILLANT CHANGE"/>
    <s v=""/>
    <s v=""/>
    <s v="PORTUGAL"/>
    <x v="21"/>
    <m/>
    <m/>
    <n v="1"/>
    <m/>
    <m/>
    <m/>
    <m/>
    <m/>
    <m/>
    <m/>
    <m/>
    <m/>
    <m/>
    <m/>
    <m/>
    <m/>
    <n v="1"/>
    <n v="7"/>
  </r>
  <r>
    <s v="8. FESTIVAL CCP (PORTUGAL)"/>
    <s v="LOCAL"/>
    <x v="393"/>
    <x v="492"/>
    <s v="VODAFONE - NUNCA É TARDE PARA OUVIRES O TEU CORAÇÃO"/>
    <s v=""/>
    <s v=""/>
    <s v="PORTUGAL"/>
    <x v="21"/>
    <m/>
    <m/>
    <n v="1"/>
    <m/>
    <m/>
    <m/>
    <m/>
    <m/>
    <m/>
    <m/>
    <m/>
    <m/>
    <m/>
    <m/>
    <m/>
    <m/>
    <n v="1"/>
    <n v="7"/>
  </r>
  <r>
    <s v="8. FESTIVAL CCP (PORTUGAL)"/>
    <s v="LOCAL"/>
    <x v="357"/>
    <x v="453"/>
    <s v="GREENROOFS"/>
    <s v=""/>
    <s v=""/>
    <s v="PORTUGAL"/>
    <x v="21"/>
    <m/>
    <n v="1"/>
    <m/>
    <m/>
    <m/>
    <m/>
    <m/>
    <m/>
    <m/>
    <m/>
    <m/>
    <m/>
    <m/>
    <m/>
    <m/>
    <m/>
    <n v="1"/>
    <n v="15"/>
  </r>
  <r>
    <s v="8. FESTIVAL CCP (PORTUGAL)"/>
    <s v="LOCAL"/>
    <x v="394"/>
    <x v="493"/>
    <s v="ALL_ABOUT_FRANCIS"/>
    <s v=""/>
    <s v=""/>
    <s v="PORTUGAL"/>
    <x v="21"/>
    <m/>
    <n v="1"/>
    <n v="1"/>
    <n v="1"/>
    <m/>
    <m/>
    <m/>
    <m/>
    <m/>
    <m/>
    <m/>
    <m/>
    <m/>
    <m/>
    <m/>
    <m/>
    <n v="3"/>
    <n v="25"/>
  </r>
  <r>
    <s v="8. FESTIVAL CCP (PORTUGAL)"/>
    <s v="LOCAL"/>
    <x v="395"/>
    <x v="494"/>
    <s v="BETCLIC 'NINGUÉM ESTÁ ACIMA DE NINGUÉM'"/>
    <s v=""/>
    <s v=""/>
    <s v="PORTUGAL"/>
    <x v="21"/>
    <m/>
    <m/>
    <m/>
    <n v="1"/>
    <m/>
    <m/>
    <m/>
    <m/>
    <m/>
    <m/>
    <m/>
    <m/>
    <m/>
    <m/>
    <m/>
    <m/>
    <n v="1"/>
    <n v="3"/>
  </r>
  <r>
    <s v="8. FESTIVAL CCP (PORTUGAL)"/>
    <s v="LOCAL"/>
    <x v="395"/>
    <x v="494"/>
    <s v="WELLS 'FICA BEM CONTIGO'"/>
    <s v=""/>
    <s v=""/>
    <s v="PORTUGAL"/>
    <x v="21"/>
    <m/>
    <m/>
    <n v="1"/>
    <n v="3"/>
    <m/>
    <m/>
    <m/>
    <m/>
    <m/>
    <m/>
    <m/>
    <m/>
    <m/>
    <m/>
    <m/>
    <m/>
    <n v="4"/>
    <n v="16"/>
  </r>
  <r>
    <s v="8. FESTIVAL CCP (PORTUGAL)"/>
    <s v="LOCAL"/>
    <x v="396"/>
    <x v="495"/>
    <s v="COSMOGONIA DA IDENTIDADE"/>
    <s v=""/>
    <s v=""/>
    <s v="PORTUGAL"/>
    <x v="21"/>
    <m/>
    <n v="1"/>
    <n v="1"/>
    <m/>
    <m/>
    <m/>
    <m/>
    <m/>
    <m/>
    <m/>
    <m/>
    <m/>
    <m/>
    <m/>
    <m/>
    <m/>
    <n v="2"/>
    <n v="22"/>
  </r>
  <r>
    <s v="8. FESTIVAL CCP (PORTUGAL)"/>
    <s v="LOCAL"/>
    <x v="397"/>
    <x v="496"/>
    <s v="ALEGRETE"/>
    <s v=""/>
    <s v=""/>
    <s v="PORTUGAL"/>
    <x v="21"/>
    <m/>
    <m/>
    <m/>
    <n v="1"/>
    <m/>
    <m/>
    <m/>
    <m/>
    <m/>
    <m/>
    <m/>
    <m/>
    <m/>
    <m/>
    <m/>
    <m/>
    <n v="1"/>
    <n v="3"/>
  </r>
  <r>
    <s v="8. FESTIVAL CCP (PORTUGAL)"/>
    <s v="LOCAL"/>
    <x v="398"/>
    <x v="497"/>
    <s v="CCP - FOLHA EM BRANCO 2023 - 25 ANOS"/>
    <s v=""/>
    <s v=""/>
    <s v="PORTUGAL"/>
    <x v="21"/>
    <m/>
    <m/>
    <m/>
    <n v="1"/>
    <m/>
    <m/>
    <m/>
    <m/>
    <m/>
    <m/>
    <m/>
    <m/>
    <m/>
    <m/>
    <m/>
    <m/>
    <n v="1"/>
    <n v="3"/>
  </r>
  <r>
    <s v="8. FESTIVAL CCP (PORTUGAL)"/>
    <s v="LOCAL"/>
    <x v="398"/>
    <x v="497"/>
    <s v="PORTICO 5, BY VANGUARD PROPERTIES"/>
    <s v=""/>
    <s v=""/>
    <s v="PORTUGAL"/>
    <x v="21"/>
    <m/>
    <m/>
    <m/>
    <n v="1"/>
    <m/>
    <m/>
    <m/>
    <m/>
    <m/>
    <m/>
    <m/>
    <m/>
    <m/>
    <m/>
    <m/>
    <m/>
    <n v="1"/>
    <n v="3"/>
  </r>
  <r>
    <s v="8. FESTIVAL CCP (PORTUGAL)"/>
    <s v="LOCAL"/>
    <x v="399"/>
    <x v="498"/>
    <s v="EDP ART REEF"/>
    <s v=""/>
    <s v=""/>
    <s v="PORTUGAL"/>
    <x v="21"/>
    <m/>
    <m/>
    <m/>
    <n v="1"/>
    <m/>
    <m/>
    <m/>
    <m/>
    <m/>
    <m/>
    <m/>
    <m/>
    <m/>
    <m/>
    <m/>
    <m/>
    <n v="1"/>
    <n v="3"/>
  </r>
  <r>
    <s v="8. FESTIVAL CCP (PORTUGAL)"/>
    <s v="LOCAL"/>
    <x v="400"/>
    <x v="499"/>
    <s v="A BILLBOARD SOMEWHERE"/>
    <s v=""/>
    <s v=""/>
    <s v="PORTUGAL"/>
    <x v="21"/>
    <m/>
    <n v="2"/>
    <n v="1"/>
    <n v="2"/>
    <m/>
    <m/>
    <m/>
    <m/>
    <m/>
    <m/>
    <m/>
    <m/>
    <m/>
    <m/>
    <m/>
    <m/>
    <n v="5"/>
    <n v="43"/>
  </r>
  <r>
    <s v="8. FESTIVAL CCP (PORTUGAL)"/>
    <s v="LOCAL"/>
    <x v="400"/>
    <x v="499"/>
    <s v="É MEIO CAMINHO ANDADO"/>
    <s v=""/>
    <s v=""/>
    <s v="PORTUGAL"/>
    <x v="21"/>
    <m/>
    <m/>
    <m/>
    <n v="2"/>
    <m/>
    <m/>
    <m/>
    <m/>
    <m/>
    <m/>
    <m/>
    <m/>
    <m/>
    <m/>
    <m/>
    <m/>
    <n v="2"/>
    <n v="6"/>
  </r>
  <r>
    <s v="8. FESTIVAL CCP (PORTUGAL)"/>
    <s v="LOCAL"/>
    <x v="400"/>
    <x v="499"/>
    <s v="ENTRA PARA A HISTÓRIA"/>
    <s v=""/>
    <s v=""/>
    <s v="PORTUGAL"/>
    <x v="21"/>
    <m/>
    <m/>
    <n v="1"/>
    <m/>
    <m/>
    <m/>
    <m/>
    <m/>
    <m/>
    <m/>
    <m/>
    <m/>
    <m/>
    <m/>
    <m/>
    <m/>
    <n v="1"/>
    <n v="7"/>
  </r>
  <r>
    <s v="8. FESTIVAL CCP (PORTUGAL)"/>
    <s v="LOCAL"/>
    <x v="400"/>
    <x v="499"/>
    <s v="LÁ"/>
    <s v=""/>
    <s v=""/>
    <s v="PORTUGAL"/>
    <x v="21"/>
    <m/>
    <n v="1"/>
    <n v="3"/>
    <n v="1"/>
    <m/>
    <m/>
    <m/>
    <m/>
    <m/>
    <m/>
    <m/>
    <m/>
    <m/>
    <m/>
    <m/>
    <m/>
    <n v="5"/>
    <n v="39"/>
  </r>
  <r>
    <s v="8. FESTIVAL CCP (PORTUGAL)"/>
    <s v="LOCAL"/>
    <x v="400"/>
    <x v="499"/>
    <s v="LÁ - DINA"/>
    <s v=""/>
    <s v=""/>
    <s v="PORTUGAL"/>
    <x v="21"/>
    <m/>
    <m/>
    <m/>
    <n v="1"/>
    <m/>
    <m/>
    <m/>
    <m/>
    <m/>
    <m/>
    <m/>
    <m/>
    <m/>
    <m/>
    <m/>
    <m/>
    <n v="1"/>
    <n v="3"/>
  </r>
  <r>
    <s v="8. FESTIVAL CCP (PORTUGAL)"/>
    <s v="LOCAL"/>
    <x v="400"/>
    <x v="499"/>
    <s v="LÁ - QUIM BARREIROS"/>
    <s v=""/>
    <s v=""/>
    <s v="PORTUGAL"/>
    <x v="21"/>
    <m/>
    <m/>
    <m/>
    <n v="1"/>
    <m/>
    <m/>
    <m/>
    <m/>
    <m/>
    <m/>
    <m/>
    <m/>
    <m/>
    <m/>
    <m/>
    <m/>
    <n v="1"/>
    <n v="3"/>
  </r>
  <r>
    <s v="8. FESTIVAL CCP (PORTUGAL)"/>
    <s v="LOCAL"/>
    <x v="400"/>
    <x v="499"/>
    <s v="OUTDOORS DE CÁ"/>
    <s v=""/>
    <s v=""/>
    <s v="PORTUGAL"/>
    <x v="21"/>
    <m/>
    <m/>
    <m/>
    <n v="1"/>
    <m/>
    <m/>
    <m/>
    <m/>
    <m/>
    <m/>
    <m/>
    <m/>
    <m/>
    <m/>
    <m/>
    <m/>
    <n v="1"/>
    <n v="3"/>
  </r>
  <r>
    <s v="8. FESTIVAL CCP (PORTUGAL)"/>
    <s v="LOCAL"/>
    <x v="400"/>
    <x v="499"/>
    <s v="QUANDO FOR GRANDE QUERO SER CONTABILISTA"/>
    <s v=""/>
    <s v=""/>
    <s v="PORTUGAL"/>
    <x v="21"/>
    <m/>
    <n v="3"/>
    <m/>
    <m/>
    <m/>
    <m/>
    <m/>
    <m/>
    <m/>
    <m/>
    <m/>
    <m/>
    <m/>
    <m/>
    <m/>
    <m/>
    <n v="3"/>
    <n v="45"/>
  </r>
  <r>
    <s v="8. FESTIVAL CCP (PORTUGAL)"/>
    <s v="LOCAL"/>
    <x v="401"/>
    <x v="500"/>
    <s v="SIZA 90 ANOS/YEARS"/>
    <s v=""/>
    <s v=""/>
    <s v="PORTUGAL"/>
    <x v="21"/>
    <m/>
    <m/>
    <n v="1"/>
    <m/>
    <m/>
    <m/>
    <m/>
    <m/>
    <m/>
    <m/>
    <m/>
    <m/>
    <m/>
    <m/>
    <m/>
    <m/>
    <n v="1"/>
    <n v="7"/>
  </r>
  <r>
    <s v="8. FESTIVAL CCP (PORTUGAL)"/>
    <s v="LOCAL"/>
    <x v="402"/>
    <x v="501"/>
    <s v="BACKSTAGE"/>
    <s v=""/>
    <s v=""/>
    <s v="PORTUGAL"/>
    <x v="21"/>
    <m/>
    <m/>
    <m/>
    <n v="1"/>
    <m/>
    <m/>
    <m/>
    <m/>
    <m/>
    <m/>
    <m/>
    <m/>
    <m/>
    <m/>
    <m/>
    <m/>
    <n v="1"/>
    <n v="3"/>
  </r>
  <r>
    <s v="8. FESTIVAL CCP (PORTUGAL)"/>
    <s v="LOCAL"/>
    <x v="402"/>
    <x v="501"/>
    <s v="PIRES &amp; TURNER"/>
    <s v=""/>
    <s v=""/>
    <s v="PORTUGAL"/>
    <x v="21"/>
    <m/>
    <m/>
    <n v="1"/>
    <m/>
    <m/>
    <m/>
    <m/>
    <m/>
    <m/>
    <m/>
    <m/>
    <m/>
    <m/>
    <m/>
    <m/>
    <m/>
    <n v="1"/>
    <n v="7"/>
  </r>
  <r>
    <s v="8. FESTIVAL CCP (PORTUGAL)"/>
    <s v="LOCAL"/>
    <x v="402"/>
    <x v="501"/>
    <s v="REPÚBLICA PORTUGUESA"/>
    <s v=""/>
    <s v=""/>
    <s v="PORTUGAL"/>
    <x v="21"/>
    <m/>
    <n v="1"/>
    <m/>
    <m/>
    <m/>
    <m/>
    <m/>
    <m/>
    <m/>
    <m/>
    <m/>
    <m/>
    <m/>
    <m/>
    <m/>
    <m/>
    <n v="1"/>
    <n v="15"/>
  </r>
  <r>
    <s v="8. FESTIVAL CCP (PORTUGAL)"/>
    <s v="LOCAL"/>
    <x v="402"/>
    <x v="501"/>
    <s v="VICENTE GAJARDO"/>
    <s v=""/>
    <s v=""/>
    <s v="PORTUGAL"/>
    <x v="21"/>
    <m/>
    <m/>
    <n v="1"/>
    <m/>
    <m/>
    <m/>
    <m/>
    <m/>
    <m/>
    <m/>
    <m/>
    <m/>
    <m/>
    <m/>
    <m/>
    <m/>
    <n v="1"/>
    <n v="7"/>
  </r>
  <r>
    <s v="8. FESTIVAL CCP (PORTUGAL)"/>
    <s v="LOCAL"/>
    <x v="403"/>
    <x v="502"/>
    <s v="BOM MALANDRO — SYMMINGTON FAMILY ESTATES"/>
    <s v=""/>
    <s v=""/>
    <s v="PORTUGAL"/>
    <x v="21"/>
    <m/>
    <m/>
    <m/>
    <n v="1"/>
    <m/>
    <m/>
    <m/>
    <m/>
    <m/>
    <m/>
    <m/>
    <m/>
    <m/>
    <m/>
    <m/>
    <m/>
    <n v="1"/>
    <n v="3"/>
  </r>
  <r>
    <s v="8. FESTIVAL CCP (PORTUGAL)"/>
    <s v="LOCAL"/>
    <x v="404"/>
    <x v="503"/>
    <s v="CASTING AVATARES"/>
    <s v=""/>
    <s v=""/>
    <s v="PORTUGAL"/>
    <x v="21"/>
    <m/>
    <n v="3"/>
    <n v="2"/>
    <n v="1"/>
    <m/>
    <m/>
    <m/>
    <m/>
    <m/>
    <m/>
    <m/>
    <m/>
    <m/>
    <m/>
    <m/>
    <m/>
    <n v="6"/>
    <n v="62"/>
  </r>
  <r>
    <s v="8. FESTIVAL CCP (PORTUGAL)"/>
    <s v="LOCAL"/>
    <x v="405"/>
    <x v="504"/>
    <s v="BEST YOUTH  - EVERYWHEN"/>
    <s v=""/>
    <s v=""/>
    <s v="PORTUGAL"/>
    <x v="21"/>
    <m/>
    <m/>
    <n v="1"/>
    <m/>
    <m/>
    <m/>
    <m/>
    <m/>
    <m/>
    <m/>
    <m/>
    <m/>
    <m/>
    <m/>
    <m/>
    <m/>
    <n v="1"/>
    <n v="7"/>
  </r>
  <r>
    <s v="8. FESTIVAL CCP (PORTUGAL)"/>
    <s v="LOCAL"/>
    <x v="405"/>
    <x v="504"/>
    <s v="DAMAIA PUBLISHER"/>
    <s v=""/>
    <s v=""/>
    <s v="PORTUGAL"/>
    <x v="21"/>
    <m/>
    <m/>
    <n v="1"/>
    <m/>
    <m/>
    <m/>
    <m/>
    <m/>
    <m/>
    <m/>
    <m/>
    <m/>
    <m/>
    <m/>
    <m/>
    <m/>
    <n v="1"/>
    <n v="7"/>
  </r>
  <r>
    <s v="8. FESTIVAL CCP (PORTUGAL)"/>
    <s v="LOCAL"/>
    <x v="405"/>
    <x v="504"/>
    <s v="GOOGLE FIRST 25 YEARS"/>
    <s v=""/>
    <s v=""/>
    <s v="PORTUGAL"/>
    <x v="21"/>
    <m/>
    <n v="1"/>
    <n v="1"/>
    <m/>
    <m/>
    <m/>
    <m/>
    <m/>
    <m/>
    <m/>
    <m/>
    <m/>
    <m/>
    <m/>
    <m/>
    <m/>
    <n v="2"/>
    <n v="22"/>
  </r>
  <r>
    <s v="8. FESTIVAL CCP (PORTUGAL)"/>
    <s v="LOCAL"/>
    <x v="357"/>
    <x v="453"/>
    <s v="GREENROOFS ®"/>
    <s v=""/>
    <s v=""/>
    <s v="PORTUGAL"/>
    <x v="21"/>
    <m/>
    <m/>
    <n v="1"/>
    <m/>
    <m/>
    <m/>
    <m/>
    <m/>
    <m/>
    <m/>
    <m/>
    <m/>
    <m/>
    <m/>
    <m/>
    <m/>
    <n v="1"/>
    <n v="7"/>
  </r>
  <r>
    <s v="8. FESTIVAL CCP (PORTUGAL)"/>
    <s v="LOCAL"/>
    <x v="406"/>
    <x v="505"/>
    <s v="A ESTANTE DOS 75.800€"/>
    <s v=""/>
    <s v=""/>
    <s v="PORTUGAL"/>
    <x v="21"/>
    <m/>
    <n v="1"/>
    <m/>
    <n v="1"/>
    <m/>
    <m/>
    <m/>
    <m/>
    <m/>
    <m/>
    <m/>
    <m/>
    <m/>
    <m/>
    <m/>
    <m/>
    <n v="2"/>
    <n v="18"/>
  </r>
  <r>
    <s v="8. FESTIVAL CCP (PORTUGAL)"/>
    <s v="LOCAL"/>
    <x v="406"/>
    <x v="505"/>
    <s v="O NOSSO DESIGN É PARA TODOS"/>
    <s v=""/>
    <s v=""/>
    <s v="PORTUGAL"/>
    <x v="21"/>
    <m/>
    <m/>
    <m/>
    <n v="1"/>
    <m/>
    <m/>
    <m/>
    <m/>
    <m/>
    <m/>
    <m/>
    <m/>
    <m/>
    <m/>
    <m/>
    <m/>
    <n v="1"/>
    <n v="3"/>
  </r>
  <r>
    <s v="8. FESTIVAL CCP (PORTUGAL)"/>
    <s v="LOCAL"/>
    <x v="22"/>
    <x v="506"/>
    <s v="A DANÇA DOS DIAS"/>
    <s v=""/>
    <s v=""/>
    <s v="PORTUGAL"/>
    <x v="21"/>
    <m/>
    <m/>
    <n v="1"/>
    <m/>
    <m/>
    <m/>
    <m/>
    <m/>
    <m/>
    <m/>
    <m/>
    <m/>
    <m/>
    <m/>
    <m/>
    <m/>
    <n v="1"/>
    <n v="7"/>
  </r>
  <r>
    <s v="8. FESTIVAL CCP (PORTUGAL)"/>
    <s v="LOCAL"/>
    <x v="22"/>
    <x v="506"/>
    <s v="BRUNO CANDÉ"/>
    <s v=""/>
    <s v=""/>
    <s v="PORTUGAL"/>
    <x v="21"/>
    <m/>
    <m/>
    <m/>
    <n v="1"/>
    <m/>
    <m/>
    <m/>
    <m/>
    <m/>
    <m/>
    <m/>
    <m/>
    <m/>
    <m/>
    <m/>
    <m/>
    <n v="1"/>
    <n v="3"/>
  </r>
  <r>
    <s v="8. FESTIVAL CCP (PORTUGAL)"/>
    <s v="LOCAL"/>
    <x v="22"/>
    <x v="506"/>
    <s v="CARTA BRANCA"/>
    <s v=""/>
    <s v=""/>
    <s v="PORTUGAL"/>
    <x v="21"/>
    <m/>
    <m/>
    <m/>
    <n v="2"/>
    <m/>
    <m/>
    <m/>
    <m/>
    <m/>
    <m/>
    <m/>
    <m/>
    <m/>
    <m/>
    <m/>
    <m/>
    <n v="2"/>
    <n v="6"/>
  </r>
  <r>
    <s v="8. FESTIVAL CCP (PORTUGAL)"/>
    <s v="LOCAL"/>
    <x v="22"/>
    <x v="506"/>
    <s v="FAZ O QUE PODE"/>
    <s v=""/>
    <s v=""/>
    <s v="PORTUGAL"/>
    <x v="21"/>
    <m/>
    <m/>
    <m/>
    <n v="1"/>
    <m/>
    <m/>
    <m/>
    <m/>
    <m/>
    <m/>
    <m/>
    <m/>
    <m/>
    <m/>
    <m/>
    <m/>
    <n v="1"/>
    <n v="3"/>
  </r>
  <r>
    <s v="8. FESTIVAL CCP (PORTUGAL)"/>
    <s v="LOCAL"/>
    <x v="22"/>
    <x v="506"/>
    <s v="NÃO FICA BEM"/>
    <s v=""/>
    <s v=""/>
    <s v="PORTUGAL"/>
    <x v="21"/>
    <m/>
    <m/>
    <m/>
    <n v="3"/>
    <m/>
    <m/>
    <m/>
    <m/>
    <m/>
    <m/>
    <m/>
    <m/>
    <m/>
    <m/>
    <m/>
    <m/>
    <n v="3"/>
    <n v="9"/>
  </r>
  <r>
    <s v="8. FESTIVAL CCP (PORTUGAL)"/>
    <s v="LOCAL"/>
    <x v="22"/>
    <x v="506"/>
    <s v="OUVE O TEU CORAÇÃO"/>
    <s v=""/>
    <s v=""/>
    <s v="PORTUGAL"/>
    <x v="21"/>
    <m/>
    <n v="1"/>
    <m/>
    <m/>
    <m/>
    <m/>
    <m/>
    <m/>
    <m/>
    <m/>
    <m/>
    <m/>
    <m/>
    <m/>
    <m/>
    <m/>
    <n v="1"/>
    <n v="15"/>
  </r>
  <r>
    <s v="8. FESTIVAL CCP (PORTUGAL)"/>
    <s v="LOCAL"/>
    <x v="22"/>
    <x v="506"/>
    <s v="PAIS DA MÚSICA CLÁSSICA"/>
    <s v=""/>
    <s v=""/>
    <s v="PORTUGAL"/>
    <x v="21"/>
    <m/>
    <m/>
    <n v="1"/>
    <m/>
    <m/>
    <m/>
    <m/>
    <m/>
    <m/>
    <m/>
    <m/>
    <m/>
    <m/>
    <m/>
    <m/>
    <m/>
    <n v="1"/>
    <n v="7"/>
  </r>
  <r>
    <s v="8. FESTIVAL CCP (PORTUGAL)"/>
    <s v="LOCAL"/>
    <x v="22"/>
    <x v="506"/>
    <s v="UEFA WOMEN'S COMPETITION"/>
    <s v=""/>
    <s v=""/>
    <s v="PORTUGAL"/>
    <x v="21"/>
    <m/>
    <m/>
    <m/>
    <n v="1"/>
    <m/>
    <m/>
    <m/>
    <m/>
    <m/>
    <m/>
    <m/>
    <m/>
    <m/>
    <m/>
    <m/>
    <m/>
    <n v="1"/>
    <n v="3"/>
  </r>
  <r>
    <s v="8. FESTIVAL CCP (PORTUGAL)"/>
    <s v="LOCAL"/>
    <x v="407"/>
    <x v="507"/>
    <s v="ESCAPE ROOM - SUPER BOCK"/>
    <s v=""/>
    <s v=""/>
    <s v="PORTUGAL"/>
    <x v="21"/>
    <m/>
    <m/>
    <m/>
    <n v="1"/>
    <m/>
    <m/>
    <m/>
    <m/>
    <m/>
    <m/>
    <m/>
    <m/>
    <m/>
    <m/>
    <m/>
    <m/>
    <n v="1"/>
    <n v="3"/>
  </r>
  <r>
    <s v="8. FESTIVAL CCP (PORTUGAL)"/>
    <s v="LOCAL"/>
    <x v="408"/>
    <x v="508"/>
    <s v="BOM MALANDRO"/>
    <s v=""/>
    <s v=""/>
    <s v="PORTUGAL"/>
    <x v="21"/>
    <m/>
    <m/>
    <m/>
    <n v="1"/>
    <m/>
    <m/>
    <m/>
    <m/>
    <m/>
    <m/>
    <m/>
    <m/>
    <m/>
    <m/>
    <m/>
    <m/>
    <n v="1"/>
    <n v="3"/>
  </r>
  <r>
    <s v="8. FESTIVAL CCP (PORTUGAL)"/>
    <s v="LOCAL"/>
    <x v="409"/>
    <x v="509"/>
    <s v="FIREWORKS"/>
    <s v=""/>
    <s v=""/>
    <s v="PORTUGAL"/>
    <x v="21"/>
    <m/>
    <n v="1"/>
    <m/>
    <m/>
    <m/>
    <m/>
    <m/>
    <m/>
    <m/>
    <m/>
    <m/>
    <m/>
    <m/>
    <m/>
    <m/>
    <m/>
    <n v="1"/>
    <n v="15"/>
  </r>
  <r>
    <s v="8. FESTIVAL CCP (PORTUGAL)"/>
    <s v="LOCAL"/>
    <x v="409"/>
    <x v="509"/>
    <s v="THE DIGITAL FOLHETO"/>
    <s v=""/>
    <s v=""/>
    <s v="PORTUGAL"/>
    <x v="21"/>
    <m/>
    <m/>
    <m/>
    <n v="1"/>
    <m/>
    <m/>
    <m/>
    <m/>
    <m/>
    <m/>
    <m/>
    <m/>
    <m/>
    <m/>
    <m/>
    <m/>
    <n v="1"/>
    <n v="3"/>
  </r>
  <r>
    <s v="8. FESTIVAL CCP (PORTUGAL)"/>
    <s v="LOCAL"/>
    <x v="409"/>
    <x v="509"/>
    <s v="THE DREAM TEAM"/>
    <s v=""/>
    <s v=""/>
    <s v="PORTUGAL"/>
    <x v="21"/>
    <m/>
    <m/>
    <m/>
    <n v="1"/>
    <m/>
    <m/>
    <m/>
    <m/>
    <m/>
    <m/>
    <m/>
    <m/>
    <m/>
    <m/>
    <m/>
    <m/>
    <n v="1"/>
    <n v="3"/>
  </r>
  <r>
    <s v="19. CIMA VENEZUELA"/>
    <s v="LOCAL"/>
    <x v="410"/>
    <x v="510"/>
    <s v="BE HAPPY"/>
    <s v=""/>
    <s v=""/>
    <s v="VENEZUELA"/>
    <x v="19"/>
    <m/>
    <n v="1"/>
    <m/>
    <m/>
    <m/>
    <m/>
    <m/>
    <m/>
    <m/>
    <m/>
    <m/>
    <m/>
    <m/>
    <m/>
    <m/>
    <m/>
    <n v="1"/>
    <n v="15"/>
  </r>
  <r>
    <s v="19. CIMA VENEZUELA"/>
    <s v="LOCAL"/>
    <x v="229"/>
    <x v="262"/>
    <s v="SIMPLE HOTPACK"/>
    <s v=""/>
    <s v=""/>
    <s v="VENEZUELA"/>
    <x v="19"/>
    <m/>
    <n v="1"/>
    <m/>
    <m/>
    <m/>
    <m/>
    <m/>
    <m/>
    <m/>
    <m/>
    <m/>
    <m/>
    <m/>
    <m/>
    <m/>
    <m/>
    <n v="1"/>
    <n v="15"/>
  </r>
  <r>
    <s v="19. CIMA VENEZUELA"/>
    <s v="LOCAL"/>
    <x v="411"/>
    <x v="511"/>
    <s v="MANO TENGO FE"/>
    <s v=""/>
    <s v=""/>
    <s v="VENEZUELA"/>
    <x v="19"/>
    <m/>
    <n v="1"/>
    <m/>
    <m/>
    <m/>
    <m/>
    <m/>
    <m/>
    <m/>
    <m/>
    <m/>
    <m/>
    <m/>
    <m/>
    <m/>
    <m/>
    <n v="1"/>
    <n v="15"/>
  </r>
  <r>
    <s v="19. CIMA VENEZUELA"/>
    <s v="LOCAL"/>
    <x v="412"/>
    <x v="512"/>
    <s v="PROYECTO IMCLUSION"/>
    <s v=""/>
    <s v=""/>
    <s v="VENEZUELA"/>
    <x v="19"/>
    <m/>
    <n v="1"/>
    <m/>
    <m/>
    <m/>
    <m/>
    <m/>
    <m/>
    <m/>
    <m/>
    <m/>
    <m/>
    <m/>
    <m/>
    <m/>
    <m/>
    <n v="1"/>
    <n v="15"/>
  </r>
  <r>
    <s v="19. CIMA VENEZUELA"/>
    <s v="LOCAL"/>
    <x v="413"/>
    <x v="513"/>
    <s v="MI MODO DE VIVIR LA MAGIA"/>
    <s v=""/>
    <s v=""/>
    <s v="VENEZUELA"/>
    <x v="19"/>
    <m/>
    <n v="1"/>
    <m/>
    <m/>
    <m/>
    <m/>
    <m/>
    <m/>
    <m/>
    <m/>
    <m/>
    <m/>
    <m/>
    <m/>
    <m/>
    <m/>
    <n v="1"/>
    <n v="15"/>
  </r>
  <r>
    <s v="19. CIMA VENEZUELA"/>
    <s v="LOCAL"/>
    <x v="414"/>
    <x v="514"/>
    <s v="MURAL ECOLÓGICO MAYONESA KRAFT EN MARACAIBO"/>
    <s v=""/>
    <s v=""/>
    <s v="VENEZUELA"/>
    <x v="19"/>
    <m/>
    <n v="1"/>
    <m/>
    <m/>
    <m/>
    <m/>
    <m/>
    <m/>
    <m/>
    <m/>
    <m/>
    <m/>
    <m/>
    <m/>
    <m/>
    <m/>
    <n v="1"/>
    <n v="15"/>
  </r>
  <r>
    <s v="19. CIMA VENEZUELA"/>
    <s v="LOCAL"/>
    <x v="415"/>
    <x v="515"/>
    <s v="VATEL - DESPIERTA EL SABIR DEL BÉISBOL 2023"/>
    <s v=""/>
    <s v=""/>
    <s v="VENEZUELA"/>
    <x v="19"/>
    <m/>
    <n v="1"/>
    <m/>
    <m/>
    <m/>
    <m/>
    <m/>
    <m/>
    <m/>
    <m/>
    <m/>
    <m/>
    <m/>
    <m/>
    <m/>
    <m/>
    <n v="1"/>
    <n v="15"/>
  </r>
  <r>
    <s v="19. CIMA VENEZUELA"/>
    <s v="LOCAL"/>
    <x v="125"/>
    <x v="516"/>
    <s v="PÁNICO-FARMACIA SAS"/>
    <s v=""/>
    <s v=""/>
    <s v="VENEZUELA"/>
    <x v="19"/>
    <m/>
    <n v="1"/>
    <m/>
    <m/>
    <m/>
    <m/>
    <m/>
    <m/>
    <m/>
    <m/>
    <m/>
    <m/>
    <m/>
    <m/>
    <m/>
    <m/>
    <n v="1"/>
    <n v="15"/>
  </r>
  <r>
    <s v="19. CIMA VENEZUELA"/>
    <s v="LOCAL"/>
    <x v="416"/>
    <x v="517"/>
    <s v="LAS MUJERES SI TOMAN WHISKY"/>
    <s v=""/>
    <s v=""/>
    <s v="VENEZUELA"/>
    <x v="19"/>
    <m/>
    <n v="1"/>
    <m/>
    <m/>
    <m/>
    <m/>
    <m/>
    <m/>
    <m/>
    <m/>
    <m/>
    <m/>
    <m/>
    <m/>
    <m/>
    <m/>
    <n v="1"/>
    <n v="15"/>
  </r>
  <r>
    <s v="19. CIMA VENEZUELA"/>
    <s v="LOCAL"/>
    <x v="207"/>
    <x v="518"/>
    <s v="NIGHT WALKERS"/>
    <s v=""/>
    <s v=""/>
    <s v="VENEZUELA"/>
    <x v="19"/>
    <m/>
    <n v="1"/>
    <m/>
    <m/>
    <m/>
    <m/>
    <m/>
    <m/>
    <m/>
    <m/>
    <m/>
    <m/>
    <m/>
    <m/>
    <m/>
    <m/>
    <n v="1"/>
    <n v="15"/>
  </r>
  <r>
    <s v="19. CIMA VENEZUELA"/>
    <s v="LOCAL"/>
    <x v="417"/>
    <x v="519"/>
    <s v="DISTROVIT"/>
    <s v=""/>
    <s v=""/>
    <s v="VENEZUELA"/>
    <x v="19"/>
    <m/>
    <n v="1"/>
    <m/>
    <m/>
    <m/>
    <m/>
    <m/>
    <m/>
    <m/>
    <m/>
    <m/>
    <m/>
    <m/>
    <m/>
    <m/>
    <m/>
    <n v="1"/>
    <n v="15"/>
  </r>
  <r>
    <s v="19. CIMA VENEZUELA"/>
    <s v="LOCAL"/>
    <x v="418"/>
    <x v="520"/>
    <s v="CASILLEROS INTERNACIONALES ZOOM"/>
    <s v=""/>
    <s v=""/>
    <s v="VENEZUELA"/>
    <x v="19"/>
    <m/>
    <n v="1"/>
    <m/>
    <m/>
    <m/>
    <m/>
    <m/>
    <m/>
    <m/>
    <m/>
    <m/>
    <m/>
    <m/>
    <m/>
    <m/>
    <m/>
    <n v="1"/>
    <n v="15"/>
  </r>
  <r>
    <s v="19. CIMA VENEZUELA"/>
    <s v="LOCAL"/>
    <x v="419"/>
    <x v="521"/>
    <s v="DÍA DE LOS INOCENTES"/>
    <s v=""/>
    <s v=""/>
    <s v="VENEZUELA"/>
    <x v="19"/>
    <m/>
    <n v="1"/>
    <m/>
    <m/>
    <m/>
    <m/>
    <m/>
    <m/>
    <m/>
    <m/>
    <m/>
    <m/>
    <m/>
    <m/>
    <m/>
    <m/>
    <n v="1"/>
    <n v="15"/>
  </r>
  <r>
    <s v="19. CIMA VENEZUELA"/>
    <s v="LOCAL"/>
    <x v="419"/>
    <x v="521"/>
    <s v="HOTCAST PARA UNTAR"/>
    <s v=""/>
    <s v=""/>
    <s v="VENEZUELA"/>
    <x v="19"/>
    <m/>
    <n v="1"/>
    <m/>
    <m/>
    <m/>
    <m/>
    <m/>
    <m/>
    <m/>
    <m/>
    <m/>
    <m/>
    <m/>
    <m/>
    <m/>
    <m/>
    <n v="1"/>
    <n v="15"/>
  </r>
  <r>
    <s v="19. CIMA VENEZUELA"/>
    <s v="LOCAL"/>
    <x v="420"/>
    <x v="522"/>
    <s v="CON POLAR TODAS LAS NOCHES SON BUENAS. POLAR PILSEN"/>
    <s v=""/>
    <s v=""/>
    <s v="VENEZUELA"/>
    <x v="19"/>
    <m/>
    <n v="1"/>
    <m/>
    <m/>
    <m/>
    <m/>
    <m/>
    <m/>
    <m/>
    <m/>
    <m/>
    <m/>
    <m/>
    <m/>
    <m/>
    <m/>
    <n v="1"/>
    <n v="15"/>
  </r>
  <r>
    <s v="19. CIMA VENEZUELA"/>
    <s v="LOCAL"/>
    <x v="420"/>
    <x v="522"/>
    <s v="JUAN CARLOS MARTÍNEZ"/>
    <s v=""/>
    <s v=""/>
    <s v="VENEZUELA"/>
    <x v="19"/>
    <m/>
    <n v="1"/>
    <m/>
    <m/>
    <m/>
    <m/>
    <m/>
    <m/>
    <m/>
    <m/>
    <m/>
    <m/>
    <m/>
    <m/>
    <m/>
    <m/>
    <n v="1"/>
    <n v="15"/>
  </r>
  <r>
    <s v="19. CIMA VENEZUELA"/>
    <s v="LOCAL"/>
    <x v="420"/>
    <x v="522"/>
    <s v="QUÉ BIEN ESTAR CONTIGO. FARMATODO"/>
    <s v=""/>
    <s v=""/>
    <s v="VENEZUELA"/>
    <x v="19"/>
    <m/>
    <n v="1"/>
    <m/>
    <m/>
    <m/>
    <m/>
    <m/>
    <m/>
    <m/>
    <m/>
    <m/>
    <m/>
    <m/>
    <m/>
    <m/>
    <m/>
    <n v="1"/>
    <n v="15"/>
  </r>
  <r>
    <s v="19. CIMA VENEZUELA"/>
    <s v="LOCAL"/>
    <x v="421"/>
    <x v="523"/>
    <s v="LA WEB"/>
    <s v=""/>
    <s v=""/>
    <s v="VENEZUELA"/>
    <x v="19"/>
    <m/>
    <n v="1"/>
    <m/>
    <m/>
    <m/>
    <m/>
    <m/>
    <m/>
    <m/>
    <m/>
    <m/>
    <m/>
    <m/>
    <m/>
    <m/>
    <m/>
    <n v="1"/>
    <n v="15"/>
  </r>
  <r>
    <s v="1. ADDYS (EE UU HISPANO)"/>
    <s v="LOCAL"/>
    <x v="422"/>
    <x v="524"/>
    <s v="BLACK CREATOR'S DAY"/>
    <s v=""/>
    <s v=""/>
    <s v="ESTADOS UNIDOS"/>
    <x v="7"/>
    <m/>
    <m/>
    <n v="1"/>
    <m/>
    <m/>
    <m/>
    <m/>
    <m/>
    <m/>
    <m/>
    <m/>
    <m/>
    <m/>
    <m/>
    <m/>
    <m/>
    <n v="1"/>
    <n v="7"/>
  </r>
  <r>
    <s v="1. ADDYS (EE UU HISPANO)"/>
    <s v="LOCAL"/>
    <x v="423"/>
    <x v="525"/>
    <s v="THESE LOVELEY STREETS: CAIN CAREAS"/>
    <s v=""/>
    <s v=""/>
    <s v="ESTADOS UNIDOS"/>
    <x v="7"/>
    <m/>
    <m/>
    <n v="1"/>
    <m/>
    <m/>
    <m/>
    <m/>
    <m/>
    <m/>
    <m/>
    <m/>
    <m/>
    <m/>
    <m/>
    <m/>
    <m/>
    <n v="1"/>
    <n v="7"/>
  </r>
  <r>
    <s v="1. ADDYS (EE UU HISPANO)"/>
    <s v="LOCAL"/>
    <x v="424"/>
    <x v="526"/>
    <s v="COCA-COLA BILLBOARD TO TABLE"/>
    <s v=""/>
    <s v=""/>
    <s v="ESTADOS UNIDOS"/>
    <x v="7"/>
    <m/>
    <n v="2"/>
    <m/>
    <m/>
    <m/>
    <m/>
    <m/>
    <m/>
    <m/>
    <m/>
    <m/>
    <m/>
    <m/>
    <m/>
    <m/>
    <m/>
    <n v="2"/>
    <n v="30"/>
  </r>
  <r>
    <s v="1. ADDYS (EE UU HISPANO)"/>
    <s v="LOCAL"/>
    <x v="425"/>
    <x v="527"/>
    <s v="AIDS WALK LOS ANGELES 2023 CAMPAIGN"/>
    <s v=""/>
    <s v=""/>
    <s v="ESTADOS UNIDOS"/>
    <x v="7"/>
    <m/>
    <m/>
    <n v="1"/>
    <m/>
    <m/>
    <m/>
    <m/>
    <m/>
    <m/>
    <m/>
    <m/>
    <m/>
    <m/>
    <m/>
    <m/>
    <m/>
    <n v="1"/>
    <n v="7"/>
  </r>
  <r>
    <s v="1. ADDYS (EE UU HISPANO)"/>
    <s v="LOCAL"/>
    <x v="425"/>
    <x v="527"/>
    <s v="LAURIE'S PIE BAR PRODUCT PACKAGING"/>
    <s v=""/>
    <s v=""/>
    <s v="ESTADOS UNIDOS"/>
    <x v="7"/>
    <m/>
    <m/>
    <n v="1"/>
    <m/>
    <m/>
    <m/>
    <m/>
    <m/>
    <m/>
    <m/>
    <m/>
    <m/>
    <m/>
    <m/>
    <m/>
    <m/>
    <n v="1"/>
    <n v="7"/>
  </r>
  <r>
    <s v="1. ADDYS (EE UU HISPANO)"/>
    <s v="LOCAL"/>
    <x v="426"/>
    <x v="528"/>
    <s v="DR. SQUATCH HARRY POTTER BOX SET"/>
    <s v=""/>
    <s v=""/>
    <s v="ESTADOS UNIDOS"/>
    <x v="7"/>
    <m/>
    <m/>
    <n v="1"/>
    <m/>
    <m/>
    <m/>
    <m/>
    <m/>
    <m/>
    <m/>
    <m/>
    <m/>
    <m/>
    <m/>
    <m/>
    <m/>
    <n v="1"/>
    <n v="7"/>
  </r>
  <r>
    <s v="1. ADDYS (EE UU HISPANO)"/>
    <s v="LOCAL"/>
    <x v="427"/>
    <x v="529"/>
    <s v="PROJECT RELATE"/>
    <s v=""/>
    <s v=""/>
    <s v="ESTADOS UNIDOS"/>
    <x v="7"/>
    <m/>
    <m/>
    <n v="3"/>
    <m/>
    <m/>
    <m/>
    <m/>
    <m/>
    <m/>
    <m/>
    <m/>
    <m/>
    <m/>
    <m/>
    <m/>
    <m/>
    <n v="3"/>
    <n v="21"/>
  </r>
  <r>
    <s v="1. ADDYS (EE UU HISPANO)"/>
    <s v="LOCAL"/>
    <x v="428"/>
    <x v="530"/>
    <s v="BARBIE: RYAN GOSLING X BTS'S JIMIN"/>
    <s v=""/>
    <s v=""/>
    <s v="ESTADOS UNIDOS"/>
    <x v="7"/>
    <m/>
    <m/>
    <n v="1"/>
    <m/>
    <m/>
    <m/>
    <m/>
    <m/>
    <m/>
    <m/>
    <m/>
    <m/>
    <m/>
    <m/>
    <m/>
    <m/>
    <n v="1"/>
    <n v="7"/>
  </r>
  <r>
    <s v="1. ADDYS (EE UU HISPANO)"/>
    <s v="LOCAL"/>
    <x v="428"/>
    <x v="530"/>
    <s v="JACK DANIEL'S HONEY AB+L THE VERSE"/>
    <s v=""/>
    <s v=""/>
    <s v="ESTADOS UNIDOS"/>
    <x v="7"/>
    <m/>
    <m/>
    <n v="1"/>
    <m/>
    <m/>
    <m/>
    <m/>
    <m/>
    <m/>
    <m/>
    <m/>
    <m/>
    <m/>
    <m/>
    <m/>
    <m/>
    <n v="1"/>
    <n v="7"/>
  </r>
  <r>
    <s v="1. ADDYS (EE UU HISPANO)"/>
    <s v="LOCAL"/>
    <x v="428"/>
    <x v="530"/>
    <s v="MCDONALD’S LUNARVERSE"/>
    <s v=""/>
    <s v=""/>
    <s v="ESTADOS UNIDOS"/>
    <x v="7"/>
    <m/>
    <m/>
    <n v="1"/>
    <m/>
    <m/>
    <m/>
    <m/>
    <m/>
    <m/>
    <m/>
    <m/>
    <m/>
    <m/>
    <m/>
    <m/>
    <m/>
    <n v="1"/>
    <n v="7"/>
  </r>
  <r>
    <s v="1. ADDYS (EE UU HISPANO)"/>
    <s v="LOCAL"/>
    <x v="429"/>
    <x v="531"/>
    <s v="SECRET INVASION HIDDEN MESSAGES"/>
    <s v=""/>
    <s v=""/>
    <s v="ESTADOS UNIDOS"/>
    <x v="7"/>
    <m/>
    <m/>
    <n v="1"/>
    <m/>
    <m/>
    <m/>
    <m/>
    <m/>
    <m/>
    <m/>
    <m/>
    <m/>
    <m/>
    <m/>
    <m/>
    <m/>
    <n v="1"/>
    <n v="7"/>
  </r>
  <r>
    <s v="1. ADDYS (EE UU HISPANO)"/>
    <s v="LOCAL"/>
    <x v="17"/>
    <x v="309"/>
    <s v="ROCK STAR"/>
    <s v=""/>
    <s v=""/>
    <s v="ESTADOS UNIDOS"/>
    <x v="7"/>
    <m/>
    <n v="2"/>
    <n v="1"/>
    <m/>
    <m/>
    <m/>
    <m/>
    <m/>
    <m/>
    <m/>
    <m/>
    <m/>
    <m/>
    <m/>
    <m/>
    <m/>
    <n v="3"/>
    <n v="37"/>
  </r>
  <r>
    <s v="1. ADDYS (EE UU HISPANO)"/>
    <s v="LOCAL"/>
    <x v="17"/>
    <x v="309"/>
    <s v="STATEMENT PIECES BY PARIS HILTON"/>
    <s v=""/>
    <s v=""/>
    <s v="ESTADOS UNIDOS"/>
    <x v="7"/>
    <m/>
    <n v="2"/>
    <m/>
    <m/>
    <m/>
    <m/>
    <m/>
    <m/>
    <m/>
    <m/>
    <m/>
    <m/>
    <m/>
    <m/>
    <m/>
    <m/>
    <n v="2"/>
    <n v="30"/>
  </r>
  <r>
    <s v="1. ADDYS (EE UU HISPANO)"/>
    <s v="LOCAL"/>
    <x v="430"/>
    <x v="532"/>
    <s v="SCREAM VI"/>
    <s v=""/>
    <s v=""/>
    <s v="ESTADOS UNIDOS"/>
    <x v="7"/>
    <m/>
    <m/>
    <n v="1"/>
    <m/>
    <m/>
    <m/>
    <m/>
    <m/>
    <m/>
    <m/>
    <m/>
    <m/>
    <m/>
    <m/>
    <m/>
    <m/>
    <n v="1"/>
    <n v="7"/>
  </r>
  <r>
    <s v="1. ADDYS (EE UU HISPANO)"/>
    <s v="LOCAL"/>
    <x v="431"/>
    <x v="533"/>
    <s v="KEEP DREAMING"/>
    <s v=""/>
    <s v=""/>
    <s v="ESTADOS UNIDOS"/>
    <x v="7"/>
    <m/>
    <n v="1"/>
    <n v="3"/>
    <m/>
    <m/>
    <m/>
    <m/>
    <m/>
    <m/>
    <m/>
    <m/>
    <m/>
    <m/>
    <m/>
    <m/>
    <m/>
    <n v="4"/>
    <n v="36"/>
  </r>
  <r>
    <s v="1. ADDYS (EE UU HISPANO)"/>
    <s v="LOCAL"/>
    <x v="431"/>
    <x v="533"/>
    <s v="LONG LIVE THE LAZY"/>
    <s v=""/>
    <s v=""/>
    <s v="ESTADOS UNIDOS"/>
    <x v="7"/>
    <m/>
    <m/>
    <n v="2"/>
    <m/>
    <m/>
    <m/>
    <m/>
    <m/>
    <m/>
    <m/>
    <m/>
    <m/>
    <m/>
    <m/>
    <m/>
    <m/>
    <n v="2"/>
    <n v="14"/>
  </r>
  <r>
    <s v="1. ADDYS (EE UU HISPANO)"/>
    <s v="LOCAL"/>
    <x v="431"/>
    <x v="533"/>
    <s v="PROJECT COURAGE 2.0"/>
    <s v=""/>
    <s v=""/>
    <s v="ESTADOS UNIDOS"/>
    <x v="7"/>
    <m/>
    <n v="1"/>
    <n v="1"/>
    <m/>
    <m/>
    <m/>
    <m/>
    <m/>
    <m/>
    <m/>
    <m/>
    <m/>
    <m/>
    <m/>
    <m/>
    <m/>
    <n v="2"/>
    <n v="22"/>
  </r>
  <r>
    <s v="1. ADDYS (EE UU HISPANO)"/>
    <s v="LOCAL"/>
    <x v="431"/>
    <x v="533"/>
    <s v="WALL OF DREAMS"/>
    <s v=""/>
    <s v=""/>
    <s v="ESTADOS UNIDOS"/>
    <x v="7"/>
    <m/>
    <m/>
    <n v="1"/>
    <m/>
    <m/>
    <m/>
    <m/>
    <m/>
    <m/>
    <m/>
    <m/>
    <m/>
    <m/>
    <m/>
    <m/>
    <m/>
    <n v="1"/>
    <n v="7"/>
  </r>
  <r>
    <s v="1. ADDYS (EE UU HISPANO)"/>
    <s v="LOCAL"/>
    <x v="432"/>
    <x v="534"/>
    <s v="LAMBORGHINI LANZADOR LAB ON ROBLOX"/>
    <s v=""/>
    <s v=""/>
    <s v="ESTADOS UNIDOS"/>
    <x v="7"/>
    <m/>
    <m/>
    <n v="1"/>
    <m/>
    <m/>
    <m/>
    <m/>
    <m/>
    <m/>
    <m/>
    <m/>
    <m/>
    <m/>
    <m/>
    <m/>
    <m/>
    <n v="1"/>
    <n v="7"/>
  </r>
  <r>
    <s v="1. ADDYS (EE UU HISPANO)"/>
    <s v="LOCAL"/>
    <x v="432"/>
    <x v="534"/>
    <s v="WALMART DISCOVERED"/>
    <s v=""/>
    <s v=""/>
    <s v="ESTADOS UNIDOS"/>
    <x v="7"/>
    <m/>
    <m/>
    <n v="1"/>
    <m/>
    <m/>
    <m/>
    <m/>
    <m/>
    <m/>
    <m/>
    <m/>
    <m/>
    <m/>
    <m/>
    <m/>
    <m/>
    <n v="1"/>
    <n v="7"/>
  </r>
  <r>
    <s v="1. ADDYS (EE UU HISPANO)"/>
    <s v="LOCAL"/>
    <x v="433"/>
    <x v="535"/>
    <s v="LEGACY IN THE MAKING"/>
    <s v=""/>
    <s v=""/>
    <s v="ESTADOS UNIDOS"/>
    <x v="7"/>
    <m/>
    <m/>
    <n v="1"/>
    <m/>
    <m/>
    <m/>
    <m/>
    <m/>
    <m/>
    <m/>
    <m/>
    <m/>
    <m/>
    <m/>
    <m/>
    <m/>
    <n v="1"/>
    <n v="7"/>
  </r>
  <r>
    <s v="1. ADDYS (EE UU HISPANO)"/>
    <s v="LOCAL"/>
    <x v="433"/>
    <x v="535"/>
    <s v="LEGACY IN THE MAKING/ALVIN AILEY"/>
    <s v=""/>
    <s v=""/>
    <s v="ESTADOS UNIDOS"/>
    <x v="7"/>
    <m/>
    <m/>
    <n v="1"/>
    <m/>
    <m/>
    <m/>
    <m/>
    <m/>
    <m/>
    <m/>
    <m/>
    <m/>
    <m/>
    <m/>
    <m/>
    <m/>
    <n v="1"/>
    <n v="7"/>
  </r>
  <r>
    <s v="1. ADDYS (EE UU HISPANO)"/>
    <s v="LOCAL"/>
    <x v="433"/>
    <x v="535"/>
    <s v="LEGACY IN THE MAKING/ME &amp; THE BEES"/>
    <s v=""/>
    <s v=""/>
    <s v="ESTADOS UNIDOS"/>
    <x v="7"/>
    <m/>
    <m/>
    <n v="1"/>
    <m/>
    <m/>
    <m/>
    <m/>
    <m/>
    <m/>
    <m/>
    <m/>
    <m/>
    <m/>
    <m/>
    <m/>
    <m/>
    <n v="1"/>
    <n v="7"/>
  </r>
  <r>
    <s v="1. ADDYS (EE UU HISPANO)"/>
    <s v="LOCAL"/>
    <x v="433"/>
    <x v="535"/>
    <s v="LEGACY IN THE MAKING/TAYLOR GUITARS"/>
    <s v=""/>
    <s v=""/>
    <s v="ESTADOS UNIDOS"/>
    <x v="7"/>
    <m/>
    <m/>
    <n v="1"/>
    <m/>
    <m/>
    <m/>
    <m/>
    <m/>
    <m/>
    <m/>
    <m/>
    <m/>
    <m/>
    <m/>
    <m/>
    <m/>
    <n v="1"/>
    <n v="7"/>
  </r>
  <r>
    <s v="1. ADDYS (EE UU HISPANO)"/>
    <s v="LOCAL"/>
    <x v="433"/>
    <x v="535"/>
    <s v="TRANSFORMING RITZ-CARLTON &amp; GUESTS"/>
    <s v=""/>
    <s v=""/>
    <s v="ESTADOS UNIDOS"/>
    <x v="7"/>
    <m/>
    <n v="1"/>
    <m/>
    <m/>
    <m/>
    <m/>
    <m/>
    <m/>
    <m/>
    <m/>
    <m/>
    <m/>
    <m/>
    <m/>
    <m/>
    <m/>
    <n v="1"/>
    <n v="15"/>
  </r>
  <r>
    <s v="1. ADDYS (EE UU HISPANO)"/>
    <s v="LOCAL"/>
    <x v="434"/>
    <x v="536"/>
    <s v="COACHELLA IMMERSIVE EXPERIENCE"/>
    <s v=""/>
    <s v=""/>
    <s v="ESTADOS UNIDOS"/>
    <x v="7"/>
    <m/>
    <m/>
    <n v="1"/>
    <m/>
    <m/>
    <m/>
    <m/>
    <m/>
    <m/>
    <m/>
    <m/>
    <m/>
    <m/>
    <m/>
    <m/>
    <m/>
    <n v="1"/>
    <n v="7"/>
  </r>
  <r>
    <s v="1. ADDYS (EE UU HISPANO)"/>
    <s v="LOCAL"/>
    <x v="434"/>
    <x v="536"/>
    <s v="PROTECT THIS HOUSE"/>
    <s v=""/>
    <s v=""/>
    <s v="ESTADOS UNIDOS"/>
    <x v="7"/>
    <m/>
    <n v="1"/>
    <m/>
    <m/>
    <m/>
    <m/>
    <m/>
    <m/>
    <m/>
    <m/>
    <m/>
    <m/>
    <m/>
    <m/>
    <m/>
    <m/>
    <n v="1"/>
    <n v="15"/>
  </r>
  <r>
    <s v="1. ADDYS (EE UU HISPANO)"/>
    <s v="LOCAL"/>
    <x v="434"/>
    <x v="536"/>
    <s v="SCIENTISTS"/>
    <s v=""/>
    <s v=""/>
    <s v="ESTADOS UNIDOS"/>
    <x v="7"/>
    <m/>
    <n v="1"/>
    <m/>
    <m/>
    <m/>
    <m/>
    <m/>
    <m/>
    <m/>
    <m/>
    <m/>
    <m/>
    <m/>
    <m/>
    <m/>
    <m/>
    <n v="1"/>
    <n v="15"/>
  </r>
  <r>
    <s v="1. ADDYS (EE UU HISPANO)"/>
    <s v="LOCAL"/>
    <x v="435"/>
    <x v="537"/>
    <s v="CLASH-O-WEEN"/>
    <s v=""/>
    <s v=""/>
    <s v="ESTADOS UNIDOS"/>
    <x v="7"/>
    <m/>
    <m/>
    <n v="1"/>
    <m/>
    <m/>
    <m/>
    <m/>
    <m/>
    <m/>
    <m/>
    <m/>
    <m/>
    <m/>
    <m/>
    <m/>
    <m/>
    <n v="1"/>
    <n v="7"/>
  </r>
  <r>
    <s v="1. ADDYS (EE UU HISPANO)"/>
    <s v="LOCAL"/>
    <x v="435"/>
    <x v="537"/>
    <s v="COCA-COLA &quot;MASTERPIECE&quot;"/>
    <s v=""/>
    <s v=""/>
    <s v="ESTADOS UNIDOS"/>
    <x v="7"/>
    <m/>
    <n v="2"/>
    <m/>
    <m/>
    <m/>
    <m/>
    <m/>
    <m/>
    <m/>
    <m/>
    <m/>
    <m/>
    <m/>
    <m/>
    <m/>
    <m/>
    <n v="2"/>
    <n v="30"/>
  </r>
  <r>
    <s v="1. ADDYS (EE UU HISPANO)"/>
    <s v="LOCAL"/>
    <x v="435"/>
    <x v="537"/>
    <s v="DRIVING WHILE BLACK"/>
    <s v=""/>
    <s v=""/>
    <s v="ESTADOS UNIDOS"/>
    <x v="7"/>
    <m/>
    <n v="1"/>
    <m/>
    <m/>
    <m/>
    <m/>
    <m/>
    <m/>
    <m/>
    <m/>
    <m/>
    <m/>
    <m/>
    <m/>
    <m/>
    <m/>
    <n v="1"/>
    <n v="15"/>
  </r>
  <r>
    <s v="21 SMARTIES BRASIL"/>
    <s v="LOCAL"/>
    <x v="219"/>
    <x v="250"/>
    <s v="CHEGA DE DRAMA, CHEETOS BOLA VOLTOU"/>
    <m/>
    <m/>
    <s v="BRASIL"/>
    <x v="4"/>
    <m/>
    <m/>
    <n v="2"/>
    <m/>
    <m/>
    <m/>
    <m/>
    <m/>
    <m/>
    <m/>
    <m/>
    <m/>
    <m/>
    <m/>
    <m/>
    <m/>
    <n v="2"/>
    <n v="14"/>
  </r>
  <r>
    <s v="21 SMARTIES BRASIL"/>
    <s v="LOCAL"/>
    <x v="219"/>
    <x v="250"/>
    <s v="DORITOS RAINBOW #RESPEITAMINHAIDENTIDADE"/>
    <m/>
    <m/>
    <s v="BRASIL"/>
    <x v="4"/>
    <m/>
    <n v="1"/>
    <m/>
    <m/>
    <m/>
    <m/>
    <m/>
    <m/>
    <m/>
    <m/>
    <m/>
    <m/>
    <m/>
    <m/>
    <m/>
    <m/>
    <n v="1"/>
    <n v="15"/>
  </r>
  <r>
    <s v="21 SMARTIES BRASIL"/>
    <s v="LOCAL"/>
    <x v="219"/>
    <x v="250"/>
    <s v="GUARDED BUS STOP OUT OF HOME"/>
    <m/>
    <m/>
    <s v="BRASIL"/>
    <x v="4"/>
    <m/>
    <n v="1"/>
    <n v="2"/>
    <m/>
    <m/>
    <m/>
    <m/>
    <m/>
    <m/>
    <m/>
    <m/>
    <m/>
    <m/>
    <m/>
    <m/>
    <m/>
    <n v="3"/>
    <n v="29"/>
  </r>
  <r>
    <s v="21 SMARTIES BRASIL"/>
    <s v="LOCAL"/>
    <x v="436"/>
    <x v="538"/>
    <s v="LANÇAMENTO 99 MOTO - DANÇA DA MOTINHA REMAKE"/>
    <m/>
    <m/>
    <s v="BRASIL"/>
    <x v="4"/>
    <m/>
    <m/>
    <n v="1"/>
    <n v="1"/>
    <m/>
    <m/>
    <m/>
    <m/>
    <m/>
    <m/>
    <m/>
    <m/>
    <m/>
    <m/>
    <m/>
    <m/>
    <n v="2"/>
    <n v="10"/>
  </r>
  <r>
    <s v="21 SMARTIES BRASIL"/>
    <s v="LOCAL"/>
    <x v="437"/>
    <x v="539"/>
    <s v="DA PREMIUM TV À GAMING TV"/>
    <m/>
    <m/>
    <s v="BRASIL"/>
    <x v="4"/>
    <m/>
    <m/>
    <m/>
    <n v="1"/>
    <m/>
    <m/>
    <m/>
    <m/>
    <m/>
    <m/>
    <m/>
    <m/>
    <m/>
    <m/>
    <m/>
    <m/>
    <n v="1"/>
    <n v="3"/>
  </r>
  <r>
    <s v="21 SMARTIES BRASIL"/>
    <s v="LOCAL"/>
    <x v="437"/>
    <x v="539"/>
    <s v="FOL.IA"/>
    <m/>
    <m/>
    <s v="BRASIL"/>
    <x v="4"/>
    <m/>
    <n v="1"/>
    <m/>
    <n v="1"/>
    <m/>
    <m/>
    <m/>
    <m/>
    <m/>
    <m/>
    <m/>
    <m/>
    <m/>
    <m/>
    <m/>
    <m/>
    <n v="2"/>
    <n v="18"/>
  </r>
  <r>
    <s v="21 SMARTIES BRASIL"/>
    <s v="LOCAL"/>
    <x v="437"/>
    <x v="539"/>
    <s v="SORORITY SERVER"/>
    <m/>
    <m/>
    <s v="BRASIL"/>
    <x v="4"/>
    <n v="1"/>
    <n v="1"/>
    <n v="1"/>
    <m/>
    <m/>
    <m/>
    <m/>
    <m/>
    <m/>
    <m/>
    <m/>
    <m/>
    <m/>
    <m/>
    <m/>
    <m/>
    <n v="3"/>
    <n v="52"/>
  </r>
  <r>
    <s v="21 SMARTIES BRASIL"/>
    <s v="LOCAL"/>
    <x v="437"/>
    <x v="539"/>
    <s v="VOTENITE"/>
    <m/>
    <m/>
    <s v="BRASIL"/>
    <x v="4"/>
    <m/>
    <m/>
    <m/>
    <n v="2"/>
    <m/>
    <m/>
    <m/>
    <m/>
    <m/>
    <m/>
    <m/>
    <m/>
    <m/>
    <m/>
    <m/>
    <m/>
    <n v="2"/>
    <n v="6"/>
  </r>
  <r>
    <s v="21 SMARTIES BRASIL"/>
    <s v="LOCAL"/>
    <x v="438"/>
    <x v="540"/>
    <s v="THE NET EFFECT"/>
    <m/>
    <m/>
    <s v="BRASIL"/>
    <x v="4"/>
    <m/>
    <m/>
    <m/>
    <n v="1"/>
    <m/>
    <m/>
    <m/>
    <m/>
    <m/>
    <m/>
    <m/>
    <m/>
    <m/>
    <m/>
    <m/>
    <m/>
    <n v="1"/>
    <n v="3"/>
  </r>
  <r>
    <s v="21 SMARTIES BRASIL"/>
    <s v="LOCAL"/>
    <x v="438"/>
    <x v="540"/>
    <s v="VISIBILITY IS BASIC"/>
    <m/>
    <m/>
    <s v="BRASIL"/>
    <x v="4"/>
    <m/>
    <m/>
    <m/>
    <n v="2"/>
    <m/>
    <m/>
    <m/>
    <m/>
    <m/>
    <m/>
    <m/>
    <m/>
    <m/>
    <m/>
    <m/>
    <m/>
    <n v="2"/>
    <n v="6"/>
  </r>
  <r>
    <s v="21 SMARTIES BRASIL"/>
    <s v="LOCAL"/>
    <x v="6"/>
    <x v="327"/>
    <s v="CONSTITUIÇÃO BEST-SELLER"/>
    <m/>
    <m/>
    <s v="BRASIL"/>
    <x v="4"/>
    <m/>
    <m/>
    <m/>
    <n v="1"/>
    <m/>
    <m/>
    <m/>
    <m/>
    <m/>
    <m/>
    <m/>
    <m/>
    <m/>
    <m/>
    <m/>
    <m/>
    <n v="1"/>
    <n v="3"/>
  </r>
  <r>
    <s v="21 SMARTIES BRASIL"/>
    <s v="LOCAL"/>
    <x v="6"/>
    <x v="327"/>
    <s v="DIA DO AMOR"/>
    <m/>
    <m/>
    <s v="BRASIL"/>
    <x v="4"/>
    <m/>
    <m/>
    <m/>
    <n v="2"/>
    <m/>
    <m/>
    <m/>
    <m/>
    <m/>
    <m/>
    <m/>
    <m/>
    <m/>
    <m/>
    <m/>
    <m/>
    <n v="2"/>
    <n v="6"/>
  </r>
  <r>
    <s v="21 SMARTIES BRASIL"/>
    <s v="LOCAL"/>
    <x v="6"/>
    <x v="327"/>
    <s v="FILES OF FREEDOM"/>
    <m/>
    <m/>
    <s v="BRASIL"/>
    <x v="4"/>
    <m/>
    <m/>
    <m/>
    <n v="1"/>
    <m/>
    <m/>
    <m/>
    <m/>
    <m/>
    <m/>
    <m/>
    <m/>
    <m/>
    <m/>
    <m/>
    <m/>
    <n v="1"/>
    <n v="3"/>
  </r>
  <r>
    <s v="21 SMARTIES BRASIL"/>
    <s v="LOCAL"/>
    <x v="439"/>
    <x v="541"/>
    <s v="AMSTEL LIBERTADORES - O MAIOR ESTÁDIO DO MUNDO É O BAR COM AMSTEL"/>
    <m/>
    <m/>
    <s v="BRASIL"/>
    <x v="4"/>
    <m/>
    <n v="1"/>
    <m/>
    <m/>
    <m/>
    <m/>
    <m/>
    <m/>
    <m/>
    <m/>
    <m/>
    <m/>
    <m/>
    <m/>
    <m/>
    <m/>
    <n v="1"/>
    <n v="15"/>
  </r>
  <r>
    <s v="21 SMARTIES BRASIL"/>
    <s v="LOCAL"/>
    <x v="440"/>
    <x v="542"/>
    <s v="THE OTHER QATAR"/>
    <m/>
    <m/>
    <s v="BRASIL"/>
    <x v="4"/>
    <m/>
    <n v="1"/>
    <m/>
    <m/>
    <m/>
    <m/>
    <m/>
    <m/>
    <m/>
    <m/>
    <m/>
    <m/>
    <m/>
    <m/>
    <m/>
    <m/>
    <n v="1"/>
    <n v="15"/>
  </r>
  <r>
    <s v="21 SMARTIES BRASIL"/>
    <s v="LOCAL"/>
    <x v="441"/>
    <x v="543"/>
    <s v="0.0 BARREIRAS"/>
    <m/>
    <m/>
    <s v="BRASIL"/>
    <x v="4"/>
    <m/>
    <n v="1"/>
    <m/>
    <m/>
    <m/>
    <m/>
    <m/>
    <m/>
    <m/>
    <m/>
    <m/>
    <m/>
    <m/>
    <m/>
    <m/>
    <m/>
    <n v="1"/>
    <n v="15"/>
  </r>
  <r>
    <s v="21 SMARTIES BRASIL"/>
    <s v="LOCAL"/>
    <x v="441"/>
    <x v="543"/>
    <s v="BEER MATCHMAKING"/>
    <m/>
    <m/>
    <s v="BRASIL"/>
    <x v="4"/>
    <m/>
    <m/>
    <n v="1"/>
    <m/>
    <m/>
    <m/>
    <m/>
    <m/>
    <m/>
    <m/>
    <m/>
    <m/>
    <m/>
    <m/>
    <m/>
    <m/>
    <n v="1"/>
    <n v="7"/>
  </r>
  <r>
    <s v="21 SMARTIES BRASIL"/>
    <s v="LOCAL"/>
    <x v="441"/>
    <x v="543"/>
    <s v="BEER POWER"/>
    <m/>
    <m/>
    <s v="BRASIL"/>
    <x v="4"/>
    <m/>
    <n v="1"/>
    <m/>
    <m/>
    <m/>
    <m/>
    <m/>
    <m/>
    <m/>
    <m/>
    <m/>
    <m/>
    <m/>
    <m/>
    <m/>
    <m/>
    <n v="1"/>
    <n v="15"/>
  </r>
  <r>
    <s v="21 SMARTIES BRASIL"/>
    <s v="LOCAL"/>
    <x v="441"/>
    <x v="543"/>
    <s v="CONTRATO 0.0"/>
    <m/>
    <m/>
    <s v="BRASIL"/>
    <x v="4"/>
    <m/>
    <m/>
    <n v="1"/>
    <m/>
    <m/>
    <m/>
    <m/>
    <m/>
    <m/>
    <m/>
    <m/>
    <m/>
    <m/>
    <m/>
    <m/>
    <m/>
    <n v="1"/>
    <n v="7"/>
  </r>
  <r>
    <s v="21 SMARTIES BRASIL"/>
    <s v="LOCAL"/>
    <x v="441"/>
    <x v="543"/>
    <s v="GAME BARS"/>
    <m/>
    <m/>
    <s v="BRASIL"/>
    <x v="4"/>
    <m/>
    <m/>
    <n v="1"/>
    <m/>
    <m/>
    <m/>
    <m/>
    <m/>
    <m/>
    <m/>
    <m/>
    <m/>
    <m/>
    <m/>
    <m/>
    <m/>
    <n v="1"/>
    <n v="7"/>
  </r>
  <r>
    <s v="21 SMARTIES BRASIL"/>
    <s v="LOCAL"/>
    <x v="441"/>
    <x v="543"/>
    <s v="OOH SOLAR"/>
    <m/>
    <m/>
    <s v="BRASIL"/>
    <x v="4"/>
    <m/>
    <m/>
    <n v="1"/>
    <m/>
    <m/>
    <m/>
    <m/>
    <m/>
    <m/>
    <m/>
    <m/>
    <m/>
    <m/>
    <m/>
    <m/>
    <m/>
    <n v="1"/>
    <n v="7"/>
  </r>
  <r>
    <s v="21 SMARTIES BRASIL"/>
    <s v="LOCAL"/>
    <x v="442"/>
    <x v="544"/>
    <s v="LANÇAMENTO CHAVOSO DE NOVOS SABORES"/>
    <m/>
    <m/>
    <s v="BRASIL"/>
    <x v="4"/>
    <m/>
    <m/>
    <m/>
    <n v="1"/>
    <m/>
    <m/>
    <m/>
    <m/>
    <m/>
    <m/>
    <m/>
    <m/>
    <m/>
    <m/>
    <m/>
    <m/>
    <n v="1"/>
    <n v="3"/>
  </r>
  <r>
    <s v="21 SMARTIES BRASIL"/>
    <s v="LOCAL"/>
    <x v="442"/>
    <x v="544"/>
    <s v="OREO E CASTELO RA-TIM-BUM"/>
    <m/>
    <m/>
    <s v="BRASIL"/>
    <x v="4"/>
    <m/>
    <m/>
    <m/>
    <n v="1"/>
    <m/>
    <m/>
    <m/>
    <m/>
    <m/>
    <m/>
    <m/>
    <m/>
    <m/>
    <m/>
    <m/>
    <m/>
    <n v="1"/>
    <n v="3"/>
  </r>
  <r>
    <s v="21 SMARTIES BRASIL"/>
    <s v="LOCAL"/>
    <x v="443"/>
    <x v="545"/>
    <s v="INEDIBLE FLIPFLOP"/>
    <m/>
    <m/>
    <s v="BRASIL"/>
    <x v="4"/>
    <m/>
    <m/>
    <n v="1"/>
    <m/>
    <m/>
    <m/>
    <m/>
    <m/>
    <m/>
    <m/>
    <m/>
    <m/>
    <m/>
    <m/>
    <m/>
    <m/>
    <n v="1"/>
    <n v="7"/>
  </r>
  <r>
    <s v="21 SMARTIES BRASIL"/>
    <s v="LOCAL"/>
    <x v="17"/>
    <x v="546"/>
    <s v="ÁUDIOS MÁGICOS COCA-COLA"/>
    <m/>
    <m/>
    <s v="BRASIL"/>
    <x v="4"/>
    <m/>
    <n v="3"/>
    <m/>
    <m/>
    <m/>
    <m/>
    <m/>
    <m/>
    <m/>
    <m/>
    <m/>
    <m/>
    <m/>
    <m/>
    <m/>
    <m/>
    <n v="3"/>
    <n v="45"/>
  </r>
  <r>
    <s v="21 SMARTIES BRASIL"/>
    <s v="LOCAL"/>
    <x v="17"/>
    <x v="546"/>
    <s v="GAME TIME COCA-COLA"/>
    <m/>
    <m/>
    <s v="BRASIL"/>
    <x v="4"/>
    <m/>
    <m/>
    <n v="1"/>
    <m/>
    <m/>
    <m/>
    <m/>
    <m/>
    <m/>
    <m/>
    <m/>
    <m/>
    <m/>
    <m/>
    <m/>
    <m/>
    <n v="1"/>
    <n v="7"/>
  </r>
  <r>
    <s v="21 SMARTIES BRASIL"/>
    <s v="LOCAL"/>
    <x v="17"/>
    <x v="546"/>
    <s v="PROMOÇÃO NESTLÉ - FAZ BEM PARA VOCÊ."/>
    <m/>
    <m/>
    <s v="BRASIL"/>
    <x v="4"/>
    <m/>
    <m/>
    <m/>
    <n v="1"/>
    <m/>
    <m/>
    <m/>
    <m/>
    <m/>
    <m/>
    <m/>
    <m/>
    <m/>
    <m/>
    <m/>
    <m/>
    <n v="1"/>
    <n v="3"/>
  </r>
  <r>
    <s v="21 SMARTIES BRASIL"/>
    <s v="LOCAL"/>
    <x v="444"/>
    <x v="547"/>
    <s v="HEINZ TATTOO INK"/>
    <m/>
    <m/>
    <s v="BRASIL"/>
    <x v="4"/>
    <m/>
    <m/>
    <m/>
    <n v="1"/>
    <m/>
    <m/>
    <m/>
    <m/>
    <m/>
    <m/>
    <m/>
    <m/>
    <m/>
    <m/>
    <m/>
    <m/>
    <n v="1"/>
    <n v="3"/>
  </r>
  <r>
    <s v="21 SMARTIES BRASIL"/>
    <s v="LOCAL"/>
    <x v="125"/>
    <x v="548"/>
    <s v="PASSATEMPO: BISCOITOS INCLUSIVOS"/>
    <m/>
    <m/>
    <s v="BRASIL"/>
    <x v="4"/>
    <m/>
    <m/>
    <n v="1"/>
    <m/>
    <m/>
    <m/>
    <m/>
    <m/>
    <m/>
    <m/>
    <m/>
    <m/>
    <m/>
    <m/>
    <m/>
    <m/>
    <n v="1"/>
    <n v="7"/>
  </r>
  <r>
    <s v="21 SMARTIES BRASIL"/>
    <s v="LOCAL"/>
    <x v="445"/>
    <x v="549"/>
    <s v="YOUR FUTURE IN THE STARS"/>
    <m/>
    <m/>
    <s v="BRASIL"/>
    <x v="4"/>
    <m/>
    <m/>
    <n v="1"/>
    <m/>
    <m/>
    <m/>
    <m/>
    <m/>
    <m/>
    <m/>
    <m/>
    <m/>
    <m/>
    <m/>
    <m/>
    <m/>
    <n v="1"/>
    <n v="7"/>
  </r>
  <r>
    <s v="21 SMARTIES BRASIL"/>
    <s v="LOCAL"/>
    <x v="291"/>
    <x v="349"/>
    <s v="CIF NICKNAMES"/>
    <m/>
    <m/>
    <s v="BRASIL"/>
    <x v="4"/>
    <m/>
    <m/>
    <n v="1"/>
    <m/>
    <m/>
    <m/>
    <m/>
    <m/>
    <m/>
    <m/>
    <m/>
    <m/>
    <m/>
    <m/>
    <m/>
    <m/>
    <n v="1"/>
    <n v="7"/>
  </r>
  <r>
    <s v="21 SMARTIES BRASIL"/>
    <s v="LOCAL"/>
    <x v="446"/>
    <x v="550"/>
    <s v="THE CAMPARI BLOCKCHAIN"/>
    <m/>
    <m/>
    <s v="BRASIL"/>
    <x v="4"/>
    <m/>
    <n v="1"/>
    <m/>
    <m/>
    <m/>
    <m/>
    <m/>
    <m/>
    <m/>
    <m/>
    <m/>
    <m/>
    <m/>
    <m/>
    <m/>
    <m/>
    <n v="1"/>
    <n v="15"/>
  </r>
  <r>
    <s v="21 SMARTIES BRASIL"/>
    <s v="LOCAL"/>
    <x v="258"/>
    <x v="299"/>
    <s v="HARASSMENT ADVISORY"/>
    <m/>
    <m/>
    <s v="BRASIL"/>
    <x v="4"/>
    <m/>
    <n v="1"/>
    <m/>
    <m/>
    <m/>
    <m/>
    <m/>
    <m/>
    <m/>
    <m/>
    <m/>
    <m/>
    <m/>
    <m/>
    <m/>
    <m/>
    <n v="1"/>
    <n v="15"/>
  </r>
  <r>
    <s v="21 SMARTIES BRASIL"/>
    <s v="LOCAL"/>
    <x v="109"/>
    <x v="551"/>
    <s v="LISTERINE BAFOCALIPSE"/>
    <m/>
    <m/>
    <s v="BRASIL"/>
    <x v="4"/>
    <n v="1"/>
    <n v="3"/>
    <m/>
    <m/>
    <m/>
    <m/>
    <m/>
    <m/>
    <m/>
    <m/>
    <m/>
    <m/>
    <m/>
    <m/>
    <m/>
    <m/>
    <n v="4"/>
    <n v="7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9">
  <r>
    <s v="3 CÍRCULO DE ORO MÉXICO"/>
    <s v="LOCAL"/>
    <s v="ANÓNIMO"/>
    <x v="0"/>
    <s v="BIG YACHT"/>
    <s v="HÍJOLE! TEQUILA"/>
    <s v="HÍJOLE! TEQUILA"/>
    <s v="MÉXICO"/>
    <x v="0"/>
    <m/>
    <m/>
    <m/>
    <n v="1"/>
    <m/>
    <m/>
    <m/>
    <m/>
    <m/>
    <m/>
    <m/>
    <m/>
    <m/>
    <m/>
    <m/>
    <m/>
    <n v="1"/>
    <n v="3"/>
  </r>
  <r>
    <s v="3 CÍRCULO DE ORO MÉXICO"/>
    <s v="LOCAL"/>
    <s v="ANÓNIMO"/>
    <x v="0"/>
    <s v="HELP US GET TO NEW YEAR"/>
    <s v="SAVE THE CHILDREN"/>
    <s v="SAVE THE CHILDREN"/>
    <s v="MÉXICO"/>
    <x v="0"/>
    <m/>
    <m/>
    <n v="2"/>
    <m/>
    <m/>
    <m/>
    <m/>
    <m/>
    <m/>
    <m/>
    <m/>
    <m/>
    <m/>
    <m/>
    <m/>
    <m/>
    <n v="2"/>
    <n v="14"/>
  </r>
  <r>
    <s v="3 CÍRCULO DE ORO MÉXICO"/>
    <s v="LOCAL"/>
    <s v="BBDO"/>
    <x v="1"/>
    <s v="EL ALEBRIJE"/>
    <s v="EA SPORTS"/>
    <s v="EA SPORTS"/>
    <s v="MÉXICO"/>
    <x v="0"/>
    <m/>
    <m/>
    <n v="1"/>
    <m/>
    <m/>
    <m/>
    <m/>
    <m/>
    <m/>
    <m/>
    <m/>
    <m/>
    <m/>
    <m/>
    <m/>
    <m/>
    <n v="1"/>
    <n v="7"/>
  </r>
  <r>
    <s v="3 CÍRCULO DE ORO MÉXICO"/>
    <s v="LOCAL"/>
    <s v="BBDO"/>
    <x v="1"/>
    <s v="LAS 2 CARAS"/>
    <s v="ALEXIA ORTÍZ"/>
    <s v="ALEXIA ORTÍZ"/>
    <s v="MÉXICO"/>
    <x v="0"/>
    <m/>
    <n v="1"/>
    <m/>
    <m/>
    <m/>
    <m/>
    <m/>
    <m/>
    <m/>
    <m/>
    <m/>
    <m/>
    <m/>
    <m/>
    <m/>
    <m/>
    <n v="1"/>
    <n v="15"/>
  </r>
  <r>
    <s v="3 CÍRCULO DE ORO MÉXICO"/>
    <s v="LOCAL"/>
    <s v="BBDO"/>
    <x v="1"/>
    <s v="SKINS FOR SKINS"/>
    <s v="PONY MALTA"/>
    <s v="PONY MALTA"/>
    <s v="MÉXICO"/>
    <x v="0"/>
    <m/>
    <m/>
    <m/>
    <n v="1"/>
    <m/>
    <m/>
    <m/>
    <m/>
    <m/>
    <m/>
    <m/>
    <m/>
    <m/>
    <m/>
    <m/>
    <m/>
    <n v="1"/>
    <n v="3"/>
  </r>
  <r>
    <s v="3 CÍRCULO DE ORO MÉXICO"/>
    <s v="LOCAL"/>
    <s v="CENTRAL FILMS"/>
    <x v="2"/>
    <s v="HELP US GET TO NEW YEAR"/>
    <s v="SAVE THE CHILDREN"/>
    <s v="SAVE THE CHILDREN"/>
    <s v="MÉXICO"/>
    <x v="0"/>
    <m/>
    <m/>
    <m/>
    <n v="1"/>
    <m/>
    <m/>
    <m/>
    <m/>
    <m/>
    <m/>
    <m/>
    <m/>
    <m/>
    <m/>
    <m/>
    <m/>
    <n v="1"/>
    <n v="3"/>
  </r>
  <r>
    <s v="3 CÍRCULO DE ORO MÉXICO"/>
    <s v="LOCAL"/>
    <s v="DENTSU CREATIVE"/>
    <x v="3"/>
    <s v="THE INFECTED BILLBOARD"/>
    <s v="HBO MAX"/>
    <s v="HBO MAX"/>
    <s v="MÉXICO"/>
    <x v="0"/>
    <m/>
    <n v="1"/>
    <n v="3"/>
    <m/>
    <m/>
    <m/>
    <m/>
    <m/>
    <m/>
    <m/>
    <m/>
    <m/>
    <m/>
    <m/>
    <m/>
    <m/>
    <n v="4"/>
    <n v="36"/>
  </r>
  <r>
    <s v="3 CÍRCULO DE ORO MÉXICO"/>
    <s v="LOCAL"/>
    <s v="DENTSU CREATIVE"/>
    <x v="3"/>
    <s v="V-LAND"/>
    <s v="SABA"/>
    <s v="SABA"/>
    <s v="MÉXICO"/>
    <x v="0"/>
    <n v="2"/>
    <n v="2"/>
    <n v="5"/>
    <n v="1"/>
    <m/>
    <m/>
    <m/>
    <m/>
    <m/>
    <m/>
    <m/>
    <m/>
    <m/>
    <m/>
    <m/>
    <m/>
    <n v="10"/>
    <n v="128"/>
  </r>
  <r>
    <s v="3 CÍRCULO DE ORO MÉXICO"/>
    <s v="LOCAL"/>
    <s v="DRAFTLINE"/>
    <x v="4"/>
    <s v="VICTORIA CAJALTAR"/>
    <s v="GRUPO MODELO "/>
    <s v="GRUPO MODELO "/>
    <s v="MÉXICO"/>
    <x v="0"/>
    <m/>
    <m/>
    <m/>
    <n v="1"/>
    <m/>
    <m/>
    <m/>
    <m/>
    <m/>
    <m/>
    <m/>
    <m/>
    <m/>
    <m/>
    <m/>
    <m/>
    <n v="1"/>
    <n v="3"/>
  </r>
  <r>
    <s v="3 CÍRCULO DE ORO MÉXICO"/>
    <s v="LOCAL"/>
    <s v="DRAFTLINE"/>
    <x v="4"/>
    <s v="VICTORIA PAPEL PICODE"/>
    <s v="GRUPO MODELO "/>
    <s v="GRUPO MODELO "/>
    <s v="MÉXICO"/>
    <x v="0"/>
    <m/>
    <m/>
    <m/>
    <n v="1"/>
    <m/>
    <m/>
    <m/>
    <m/>
    <m/>
    <m/>
    <m/>
    <m/>
    <m/>
    <m/>
    <m/>
    <m/>
    <n v="1"/>
    <n v="3"/>
  </r>
  <r>
    <s v="3 CÍRCULO DE ORO MÉXICO"/>
    <s v="LOCAL"/>
    <s v="GREY"/>
    <x v="5"/>
    <s v="LLUVIA"/>
    <s v="SAVE THE CHILDREN"/>
    <s v="SAVE THE CHILDREN"/>
    <s v="MÉXICO"/>
    <x v="0"/>
    <m/>
    <n v="1"/>
    <n v="1"/>
    <n v="1"/>
    <m/>
    <m/>
    <m/>
    <m/>
    <m/>
    <m/>
    <m/>
    <m/>
    <m/>
    <m/>
    <m/>
    <m/>
    <n v="3"/>
    <n v="25"/>
  </r>
  <r>
    <s v="3 CÍRCULO DE ORO MÉXICO"/>
    <s v="LOCAL"/>
    <s v="GREY"/>
    <x v="5"/>
    <s v="OCTAVIO "/>
    <s v="REINSERTA"/>
    <s v="REINSERTA"/>
    <s v="MÉXICO"/>
    <x v="0"/>
    <m/>
    <m/>
    <n v="1"/>
    <n v="1"/>
    <m/>
    <m/>
    <m/>
    <m/>
    <m/>
    <m/>
    <m/>
    <m/>
    <m/>
    <m/>
    <m/>
    <m/>
    <n v="2"/>
    <n v="10"/>
  </r>
  <r>
    <s v="3 CÍRCULO DE ORO MÉXICO"/>
    <s v="LOCAL"/>
    <s v="GREY"/>
    <x v="5"/>
    <s v="OMAR"/>
    <s v="REINSERTA"/>
    <s v="REINSERTA"/>
    <s v="MÉXICO"/>
    <x v="0"/>
    <m/>
    <m/>
    <n v="1"/>
    <n v="1"/>
    <m/>
    <m/>
    <m/>
    <m/>
    <m/>
    <m/>
    <m/>
    <m/>
    <m/>
    <m/>
    <m/>
    <m/>
    <n v="2"/>
    <n v="10"/>
  </r>
  <r>
    <s v="3 CÍRCULO DE ORO MÉXICO"/>
    <s v="LOCAL"/>
    <s v="GREY"/>
    <x v="5"/>
    <s v="ORLANDO "/>
    <s v="REINSERTA"/>
    <s v="REINSERTA"/>
    <s v="MÉXICO"/>
    <x v="0"/>
    <m/>
    <m/>
    <n v="2"/>
    <m/>
    <m/>
    <m/>
    <m/>
    <m/>
    <m/>
    <m/>
    <m/>
    <m/>
    <m/>
    <m/>
    <m/>
    <m/>
    <n v="2"/>
    <n v="14"/>
  </r>
  <r>
    <s v="3 CÍRCULO DE ORO MÉXICO"/>
    <s v="LOCAL"/>
    <s v="GREY"/>
    <x v="5"/>
    <s v="TRES"/>
    <s v="REINSERTA"/>
    <s v="REINSERTA"/>
    <s v="MÉXICO"/>
    <x v="0"/>
    <m/>
    <m/>
    <n v="1"/>
    <n v="1"/>
    <m/>
    <m/>
    <m/>
    <m/>
    <m/>
    <m/>
    <m/>
    <m/>
    <m/>
    <m/>
    <m/>
    <m/>
    <n v="2"/>
    <n v="10"/>
  </r>
  <r>
    <s v="3 CÍRCULO DE ORO MÉXICO"/>
    <s v="LOCAL"/>
    <s v="GUT"/>
    <x v="6"/>
    <s v="HORAS NALGA"/>
    <s v="GRUPO MODELO"/>
    <s v="GRUPO MODELO"/>
    <s v="MÉXICO"/>
    <x v="0"/>
    <m/>
    <m/>
    <n v="1"/>
    <m/>
    <m/>
    <m/>
    <m/>
    <m/>
    <m/>
    <m/>
    <m/>
    <m/>
    <m/>
    <m/>
    <m/>
    <m/>
    <n v="1"/>
    <n v="7"/>
  </r>
  <r>
    <s v="3 CÍRCULO DE ORO MÉXICO"/>
    <s v="LOCAL"/>
    <s v="GUT"/>
    <x v="6"/>
    <s v="MY GUT FRIEND"/>
    <s v="GUT AGENCY"/>
    <s v="GUT AGENCY"/>
    <s v="MÉXICO"/>
    <x v="0"/>
    <m/>
    <n v="4"/>
    <m/>
    <n v="1"/>
    <m/>
    <m/>
    <m/>
    <m/>
    <m/>
    <m/>
    <m/>
    <m/>
    <m/>
    <m/>
    <m/>
    <m/>
    <n v="5"/>
    <n v="63"/>
  </r>
  <r>
    <s v="3 CÍRCULO DE ORO MÉXICO"/>
    <s v="LOCAL"/>
    <s v="GUT"/>
    <x v="6"/>
    <s v="OJITOS DE HUEVO"/>
    <s v="NETFLIX"/>
    <s v="NETFLIX"/>
    <s v="MÉXICO"/>
    <x v="0"/>
    <m/>
    <m/>
    <m/>
    <n v="1"/>
    <m/>
    <m/>
    <m/>
    <m/>
    <m/>
    <m/>
    <m/>
    <m/>
    <m/>
    <m/>
    <m/>
    <m/>
    <n v="1"/>
    <n v="3"/>
  </r>
  <r>
    <s v="3 CÍRCULO DE ORO MÉXICO"/>
    <s v="LOCAL"/>
    <s v="GUT"/>
    <x v="6"/>
    <s v="POPEYES 50+"/>
    <s v="RESTAURANT BRANDS INTERNATIONAL"/>
    <s v="RESTAURANT BRANDS INTERNATIONAL"/>
    <s v="MÉXICO"/>
    <x v="0"/>
    <m/>
    <n v="2"/>
    <n v="1"/>
    <m/>
    <m/>
    <m/>
    <m/>
    <m/>
    <m/>
    <m/>
    <m/>
    <m/>
    <m/>
    <m/>
    <m/>
    <m/>
    <n v="3"/>
    <n v="37"/>
  </r>
  <r>
    <s v="3 CÍRCULO DE ORO MÉXICO"/>
    <s v="LOCAL"/>
    <s v="GUT"/>
    <x v="6"/>
    <s v="UNFILTER MEXICO "/>
    <s v="GRUPO MODELO"/>
    <s v="GRUPO MODELO"/>
    <s v="MÉXICO"/>
    <x v="0"/>
    <m/>
    <m/>
    <m/>
    <n v="1"/>
    <m/>
    <m/>
    <m/>
    <m/>
    <m/>
    <m/>
    <m/>
    <m/>
    <m/>
    <m/>
    <m/>
    <m/>
    <n v="1"/>
    <n v="3"/>
  </r>
  <r>
    <s v="3 CÍRCULO DE ORO MÉXICO"/>
    <s v="LOCAL"/>
    <s v="HAVAS"/>
    <x v="7"/>
    <s v="BAJO"/>
    <s v="VANS MÉXICO"/>
    <s v="VANS MÉXICO"/>
    <s v="MÉXICO"/>
    <x v="0"/>
    <m/>
    <m/>
    <n v="1"/>
    <m/>
    <m/>
    <m/>
    <m/>
    <m/>
    <m/>
    <m/>
    <m/>
    <m/>
    <m/>
    <m/>
    <m/>
    <m/>
    <n v="1"/>
    <n v="7"/>
  </r>
  <r>
    <s v="3 CÍRCULO DE ORO MÉXICO"/>
    <s v="LOCAL"/>
    <s v="HAVAS"/>
    <x v="7"/>
    <s v="GUITARRA"/>
    <s v="VANS MÉXICO"/>
    <s v="VANS MÉXICO"/>
    <s v="MÉXICO"/>
    <x v="0"/>
    <m/>
    <n v="1"/>
    <m/>
    <m/>
    <m/>
    <m/>
    <m/>
    <m/>
    <m/>
    <m/>
    <m/>
    <m/>
    <m/>
    <m/>
    <m/>
    <m/>
    <n v="1"/>
    <n v="15"/>
  </r>
  <r>
    <s v="3 CÍRCULO DE ORO MÉXICO"/>
    <s v="LOCAL"/>
    <s v="HAVAS"/>
    <x v="7"/>
    <s v="PIANO"/>
    <s v="VANS MÉXICO"/>
    <s v="VANS MÉXICO"/>
    <s v="MÉXICO"/>
    <x v="0"/>
    <m/>
    <m/>
    <n v="1"/>
    <m/>
    <m/>
    <m/>
    <m/>
    <m/>
    <m/>
    <m/>
    <m/>
    <m/>
    <m/>
    <m/>
    <m/>
    <m/>
    <n v="1"/>
    <n v="7"/>
  </r>
  <r>
    <s v="3 CÍRCULO DE ORO MÉXICO"/>
    <s v="LOCAL"/>
    <s v="LA DOBLEVIDA"/>
    <x v="8"/>
    <s v="NADA MÁS MEXICANO"/>
    <s v="TEQUILA DEFRENTE Y MEZCAL OJO DE TIGRE"/>
    <s v="TEQUILA DEFRENTE Y MEZCAL OJO DE TIGRE"/>
    <s v="MÉXICO"/>
    <x v="0"/>
    <m/>
    <m/>
    <n v="1"/>
    <n v="1"/>
    <m/>
    <m/>
    <m/>
    <m/>
    <m/>
    <m/>
    <m/>
    <m/>
    <m/>
    <m/>
    <m/>
    <m/>
    <n v="2"/>
    <n v="10"/>
  </r>
  <r>
    <s v="3 CÍRCULO DE ORO MÉXICO"/>
    <s v="LOCAL"/>
    <s v="LLYC"/>
    <x v="9"/>
    <s v="LA SOPA QUE ENSEÑA"/>
    <s v="LA MODERNA"/>
    <s v="LA MODERNA"/>
    <s v="MÉXICO"/>
    <x v="0"/>
    <m/>
    <m/>
    <m/>
    <n v="2"/>
    <m/>
    <m/>
    <m/>
    <m/>
    <m/>
    <m/>
    <m/>
    <m/>
    <m/>
    <m/>
    <m/>
    <m/>
    <n v="2"/>
    <n v="6"/>
  </r>
  <r>
    <s v="3 CÍRCULO DE ORO MÉXICO"/>
    <s v="LOCAL"/>
    <s v="LOVSTER"/>
    <x v="10"/>
    <s v="PEPSI RÓMPELA 3.0"/>
    <s v="PEPSI"/>
    <s v="PEPSI"/>
    <s v="MÉXICO"/>
    <x v="0"/>
    <m/>
    <m/>
    <n v="1"/>
    <m/>
    <m/>
    <m/>
    <m/>
    <m/>
    <m/>
    <m/>
    <m/>
    <m/>
    <m/>
    <m/>
    <m/>
    <m/>
    <n v="1"/>
    <n v="7"/>
  </r>
  <r>
    <s v="3 CÍRCULO DE ORO MÉXICO"/>
    <s v="LOCAL"/>
    <s v="MADE"/>
    <x v="11"/>
    <s v="CONTRATOS AM"/>
    <s v="STABILO BOSS"/>
    <s v="STABILO BOSS"/>
    <s v="MÉXICO"/>
    <x v="0"/>
    <m/>
    <n v="1"/>
    <n v="1"/>
    <m/>
    <m/>
    <m/>
    <m/>
    <m/>
    <m/>
    <m/>
    <m/>
    <m/>
    <m/>
    <m/>
    <m/>
    <m/>
    <n v="2"/>
    <n v="22"/>
  </r>
  <r>
    <s v="3 CÍRCULO DE ORO MÉXICO"/>
    <s v="LOCAL"/>
    <s v="MADE"/>
    <x v="11"/>
    <s v="CONTRATOS IG"/>
    <s v="STABILO BOSS"/>
    <s v="STABILO BOSS"/>
    <s v="MÉXICO"/>
    <x v="0"/>
    <m/>
    <m/>
    <n v="1"/>
    <n v="1"/>
    <m/>
    <m/>
    <m/>
    <m/>
    <m/>
    <m/>
    <m/>
    <m/>
    <m/>
    <m/>
    <m/>
    <m/>
    <n v="2"/>
    <n v="10"/>
  </r>
  <r>
    <s v="3 CÍRCULO DE ORO MÉXICO"/>
    <s v="LOCAL"/>
    <s v="MADE"/>
    <x v="11"/>
    <s v="CONTRATOS TK"/>
    <s v="STABILO BOSS"/>
    <s v="STABILO BOSS"/>
    <s v="MÉXICO"/>
    <x v="0"/>
    <m/>
    <m/>
    <m/>
    <n v="2"/>
    <m/>
    <m/>
    <m/>
    <m/>
    <m/>
    <m/>
    <m/>
    <m/>
    <m/>
    <m/>
    <m/>
    <m/>
    <n v="2"/>
    <n v="6"/>
  </r>
  <r>
    <s v="3 CÍRCULO DE ORO MÉXICO"/>
    <s v="LOCAL"/>
    <s v="MADE"/>
    <x v="11"/>
    <s v="STAY ALIVE OWNER'S MANUAL"/>
    <s v="STELLANTIS MÉXICO"/>
    <s v="STELLANTIS MÉXICO"/>
    <s v="MÉXICO"/>
    <x v="0"/>
    <m/>
    <n v="1"/>
    <n v="1"/>
    <m/>
    <m/>
    <m/>
    <m/>
    <m/>
    <m/>
    <m/>
    <m/>
    <m/>
    <m/>
    <m/>
    <m/>
    <m/>
    <n v="2"/>
    <n v="22"/>
  </r>
  <r>
    <s v="3 CÍRCULO DE ORO MÉXICO"/>
    <s v="LOCAL"/>
    <s v="MADREFOCA"/>
    <x v="12"/>
    <s v="MONSTRUO"/>
    <s v="NU"/>
    <s v="NU"/>
    <s v="MÉXICO"/>
    <x v="0"/>
    <m/>
    <m/>
    <n v="1"/>
    <m/>
    <m/>
    <m/>
    <m/>
    <m/>
    <m/>
    <m/>
    <m/>
    <m/>
    <m/>
    <m/>
    <m/>
    <m/>
    <n v="1"/>
    <n v="7"/>
  </r>
  <r>
    <s v="3 CÍRCULO DE ORO MÉXICO"/>
    <s v="LOCAL"/>
    <s v="MCCANN"/>
    <x v="13"/>
    <s v="EL MUSEO DE LA MENTIRA"/>
    <s v="ANIMAL POLÍTICO"/>
    <s v="ANIMAL POLÍTICO"/>
    <s v="MÉXICO"/>
    <x v="0"/>
    <m/>
    <m/>
    <n v="1"/>
    <n v="2"/>
    <m/>
    <m/>
    <m/>
    <m/>
    <m/>
    <m/>
    <m/>
    <m/>
    <m/>
    <m/>
    <m/>
    <m/>
    <n v="3"/>
    <n v="13"/>
  </r>
  <r>
    <s v="3 CÍRCULO DE ORO MÉXICO"/>
    <s v="LOCAL"/>
    <s v="MCCANN"/>
    <x v="13"/>
    <s v="PEQUEÑOS TESTAMENTOS"/>
    <s v="ENTEROGERMINA"/>
    <s v="ENTEROGERMINA"/>
    <s v="MÉXICO"/>
    <x v="0"/>
    <m/>
    <m/>
    <m/>
    <n v="1"/>
    <m/>
    <m/>
    <m/>
    <m/>
    <m/>
    <m/>
    <m/>
    <m/>
    <m/>
    <m/>
    <m/>
    <m/>
    <n v="1"/>
    <n v="3"/>
  </r>
  <r>
    <s v="3 CÍRCULO DE ORO MÉXICO"/>
    <s v="LOCAL"/>
    <s v="MCCANN"/>
    <x v="13"/>
    <s v="PINK ROADS"/>
    <s v="CHEVROLET MÉXICO"/>
    <s v="CHEVROLET MÉXICO"/>
    <s v="MÉXICO"/>
    <x v="0"/>
    <m/>
    <m/>
    <m/>
    <n v="1"/>
    <m/>
    <m/>
    <m/>
    <m/>
    <m/>
    <m/>
    <m/>
    <m/>
    <m/>
    <m/>
    <m/>
    <m/>
    <n v="1"/>
    <n v="3"/>
  </r>
  <r>
    <s v="3 CÍRCULO DE ORO MÉXICO"/>
    <s v="LOCAL"/>
    <s v="TBWA"/>
    <x v="14"/>
    <s v="HURACÁN RAMÍREZ VS. LA PIÑATA ENCHILADA"/>
    <s v="APPLE"/>
    <s v="APPLE"/>
    <s v="MÉXICO"/>
    <x v="0"/>
    <n v="2"/>
    <n v="5"/>
    <n v="3"/>
    <n v="1"/>
    <m/>
    <m/>
    <m/>
    <m/>
    <m/>
    <m/>
    <m/>
    <m/>
    <m/>
    <m/>
    <m/>
    <m/>
    <n v="11"/>
    <n v="159"/>
  </r>
  <r>
    <s v="3 CÍRCULO DE ORO MÉXICO"/>
    <s v="LOCAL"/>
    <s v="TBWA"/>
    <x v="14"/>
    <s v="SHOT ON IPHONE - LLAVES 2"/>
    <s v="APPLE"/>
    <s v="APPLE"/>
    <s v="MÉXICO"/>
    <x v="0"/>
    <m/>
    <m/>
    <n v="1"/>
    <m/>
    <m/>
    <m/>
    <m/>
    <m/>
    <m/>
    <m/>
    <m/>
    <m/>
    <m/>
    <m/>
    <m/>
    <m/>
    <n v="1"/>
    <n v="7"/>
  </r>
  <r>
    <s v="3 CÍRCULO DE ORO MÉXICO"/>
    <s v="LOCAL"/>
    <s v="MEHDI BOUKTACHE Y MATIAS CONTRERAS"/>
    <x v="15"/>
    <s v="MELODIOR"/>
    <s v="(EN BLANCO)"/>
    <s v="(EN BLANCO)"/>
    <s v="MÉXICO"/>
    <x v="0"/>
    <m/>
    <n v="1"/>
    <m/>
    <m/>
    <m/>
    <m/>
    <m/>
    <m/>
    <m/>
    <m/>
    <m/>
    <m/>
    <m/>
    <m/>
    <m/>
    <m/>
    <n v="1"/>
    <n v="15"/>
  </r>
  <r>
    <s v="3 CÍRCULO DE ORO MÉXICO"/>
    <s v="LOCAL"/>
    <s v="MEHDI BOUKTACHE Y MATIAS CONTRERAS"/>
    <x v="15"/>
    <s v="SAVE THE DANCE"/>
    <s v="(EN BLANCO)"/>
    <s v="(EN BLANCO)"/>
    <s v="MÉXICO"/>
    <x v="0"/>
    <m/>
    <m/>
    <m/>
    <n v="1"/>
    <m/>
    <m/>
    <m/>
    <m/>
    <m/>
    <m/>
    <m/>
    <m/>
    <m/>
    <m/>
    <m/>
    <m/>
    <n v="1"/>
    <n v="3"/>
  </r>
  <r>
    <s v="3 CÍRCULO DE ORO MÉXICO"/>
    <s v="LOCAL"/>
    <s v="MULLENLOWE DELTA"/>
    <x v="16"/>
    <s v="BLINDSEATS"/>
    <s v="MUSIC VIBE / FUN TICKET"/>
    <s v="MUSIC VIBE / FUN TICKET"/>
    <s v="MÉXICO"/>
    <x v="0"/>
    <m/>
    <n v="2"/>
    <n v="4"/>
    <n v="3"/>
    <m/>
    <m/>
    <m/>
    <m/>
    <m/>
    <m/>
    <m/>
    <m/>
    <m/>
    <m/>
    <m/>
    <m/>
    <n v="9"/>
    <n v="67"/>
  </r>
  <r>
    <s v="3 CÍRCULO DE ORO MÉXICO"/>
    <s v="LOCAL"/>
    <s v="OGILVY"/>
    <x v="17"/>
    <s v="E-CEMPA"/>
    <s v="GRUPO MODELO "/>
    <s v="GRUPO MODELO "/>
    <s v="MÉXICO"/>
    <x v="0"/>
    <m/>
    <m/>
    <m/>
    <n v="1"/>
    <m/>
    <m/>
    <m/>
    <m/>
    <m/>
    <m/>
    <m/>
    <m/>
    <m/>
    <m/>
    <m/>
    <m/>
    <n v="1"/>
    <n v="3"/>
  </r>
  <r>
    <s v="3 CÍRCULO DE ORO MÉXICO"/>
    <s v="LOCAL"/>
    <s v="OGILVY"/>
    <x v="17"/>
    <s v="MUSIC MUSEUM"/>
    <s v="YOUTUBE MUSIC"/>
    <s v="YOUTUBE MUSIC"/>
    <s v="MÉXICO"/>
    <x v="0"/>
    <m/>
    <m/>
    <n v="1"/>
    <m/>
    <m/>
    <m/>
    <m/>
    <m/>
    <m/>
    <m/>
    <m/>
    <m/>
    <m/>
    <m/>
    <m/>
    <m/>
    <n v="1"/>
    <n v="7"/>
  </r>
  <r>
    <s v="3 CÍRCULO DE ORO MÉXICO"/>
    <s v="LOCAL"/>
    <s v="SOHO SQUARE"/>
    <x v="18"/>
    <s v="ANA Y DIABETES"/>
    <s v="ABBOTT LABORATORIES"/>
    <s v="ABBOTT LABORATORIES"/>
    <s v="MÉXICO"/>
    <x v="0"/>
    <m/>
    <n v="1"/>
    <m/>
    <m/>
    <m/>
    <m/>
    <m/>
    <m/>
    <m/>
    <m/>
    <m/>
    <m/>
    <m/>
    <m/>
    <m/>
    <m/>
    <n v="1"/>
    <n v="15"/>
  </r>
  <r>
    <s v="3 CÍRCULO DE ORO MÉXICO"/>
    <s v="LOCAL"/>
    <s v="STINK FILMS MÉXICO"/>
    <x v="19"/>
    <s v="NIKE"/>
    <s v="NIKE"/>
    <s v="NIKE"/>
    <s v="MÉXICO"/>
    <x v="0"/>
    <m/>
    <m/>
    <m/>
    <n v="1"/>
    <m/>
    <m/>
    <m/>
    <m/>
    <m/>
    <m/>
    <m/>
    <m/>
    <m/>
    <m/>
    <m/>
    <m/>
    <n v="1"/>
    <n v="3"/>
  </r>
  <r>
    <s v="3 CÍRCULO DE ORO MÉXICO"/>
    <s v="LOCAL"/>
    <s v="TBWA"/>
    <x v="14"/>
    <s v="CANCÚN"/>
    <s v="VOLARIS"/>
    <s v="VOLARIS"/>
    <s v="MÉXICO"/>
    <x v="0"/>
    <m/>
    <m/>
    <m/>
    <n v="1"/>
    <m/>
    <m/>
    <m/>
    <m/>
    <m/>
    <m/>
    <m/>
    <m/>
    <m/>
    <m/>
    <m/>
    <m/>
    <n v="1"/>
    <n v="3"/>
  </r>
  <r>
    <s v="3 CÍRCULO DE ORO MÉXICO"/>
    <s v="LOCAL"/>
    <s v="TBWA"/>
    <x v="14"/>
    <s v="PUERTO ESCONDIDO "/>
    <s v="VOLARIS"/>
    <s v="VOLARIS"/>
    <s v="MÉXICO"/>
    <x v="0"/>
    <m/>
    <m/>
    <n v="1"/>
    <m/>
    <m/>
    <m/>
    <m/>
    <m/>
    <m/>
    <m/>
    <m/>
    <m/>
    <m/>
    <m/>
    <m/>
    <m/>
    <n v="1"/>
    <n v="7"/>
  </r>
  <r>
    <s v="3 CÍRCULO DE ORO MÉXICO"/>
    <s v="LOCAL"/>
    <s v="TBWA"/>
    <x v="14"/>
    <s v="VERACRUZ"/>
    <s v="VOLARIS"/>
    <s v="VOLARIS"/>
    <s v="MÉXICO"/>
    <x v="0"/>
    <m/>
    <m/>
    <m/>
    <n v="1"/>
    <m/>
    <m/>
    <m/>
    <m/>
    <m/>
    <m/>
    <m/>
    <m/>
    <m/>
    <m/>
    <m/>
    <m/>
    <n v="1"/>
    <n v="3"/>
  </r>
  <r>
    <s v="3 CÍRCULO DE ORO MÉXICO"/>
    <s v="LOCAL"/>
    <s v="VECTOR B"/>
    <x v="20"/>
    <s v="LA GRAN GUÍA DE JOCHOS &amp; BURGERS"/>
    <s v="GRUPO BIMBO"/>
    <s v="GRUPO BIMBO"/>
    <s v="MÉXICO"/>
    <x v="0"/>
    <m/>
    <m/>
    <m/>
    <n v="1"/>
    <m/>
    <m/>
    <m/>
    <m/>
    <m/>
    <m/>
    <m/>
    <m/>
    <m/>
    <m/>
    <m/>
    <m/>
    <n v="1"/>
    <n v="3"/>
  </r>
  <r>
    <s v="3 CÍRCULO DE ORO MÉXICO"/>
    <s v="LOCAL"/>
    <s v="MCCANN"/>
    <x v="13"/>
    <s v="LA GRAN GUÍA DE JOCHOS &amp; BURGERS"/>
    <s v="GRUPO BIMBO"/>
    <s v="GRUPO BIMBO"/>
    <s v="MÉXICO"/>
    <x v="0"/>
    <m/>
    <m/>
    <m/>
    <n v="1"/>
    <m/>
    <m/>
    <m/>
    <m/>
    <m/>
    <m/>
    <m/>
    <m/>
    <m/>
    <m/>
    <m/>
    <m/>
    <n v="1"/>
    <n v="3"/>
  </r>
  <r>
    <s v="3 CÍRCULO DE ORO MÉXICO"/>
    <s v="LOCAL"/>
    <s v="VICTORIA TOXQUI RODRÍGUEZ"/>
    <x v="21"/>
    <s v="SPOTIFY POLYREADERS"/>
    <s v="(EN BLANCO)"/>
    <s v="(EN BLANCO)"/>
    <s v="MÉXICO"/>
    <x v="0"/>
    <m/>
    <m/>
    <n v="1"/>
    <m/>
    <m/>
    <m/>
    <m/>
    <m/>
    <m/>
    <m/>
    <m/>
    <m/>
    <m/>
    <m/>
    <m/>
    <m/>
    <n v="1"/>
    <n v="7"/>
  </r>
  <r>
    <s v="3 CÍRCULO DE ORO MÉXICO"/>
    <s v="LOCAL"/>
    <s v="VML"/>
    <x v="22"/>
    <s v="BODEGA"/>
    <s v="TEJIENDO REDES INFANCIA"/>
    <s v="TEJIENDO REDES INFANCIA"/>
    <s v="MÉXICO"/>
    <x v="0"/>
    <m/>
    <m/>
    <m/>
    <n v="1"/>
    <m/>
    <m/>
    <m/>
    <m/>
    <m/>
    <m/>
    <m/>
    <m/>
    <m/>
    <m/>
    <m/>
    <m/>
    <n v="1"/>
    <n v="3"/>
  </r>
  <r>
    <s v="3 CÍRCULO DE ORO MÉXICO"/>
    <s v="LOCAL"/>
    <s v="VML"/>
    <x v="22"/>
    <s v="COLORS / PRINT"/>
    <s v="WHIRPOOL"/>
    <s v="WHIRPOOL"/>
    <s v="MÉXICO"/>
    <x v="0"/>
    <m/>
    <m/>
    <m/>
    <n v="1"/>
    <m/>
    <m/>
    <m/>
    <m/>
    <m/>
    <m/>
    <m/>
    <m/>
    <m/>
    <m/>
    <m/>
    <m/>
    <n v="1"/>
    <n v="3"/>
  </r>
  <r>
    <s v="3 CÍRCULO DE ORO MÉXICO"/>
    <s v="LOCAL"/>
    <s v="VML"/>
    <x v="22"/>
    <s v="DARKS / PRINT"/>
    <s v="WHIRPOOL"/>
    <s v="WHIRPOOL"/>
    <s v="MÉXICO"/>
    <x v="0"/>
    <m/>
    <m/>
    <m/>
    <n v="1"/>
    <m/>
    <m/>
    <m/>
    <m/>
    <m/>
    <m/>
    <m/>
    <m/>
    <m/>
    <m/>
    <m/>
    <m/>
    <n v="1"/>
    <n v="3"/>
  </r>
  <r>
    <s v="3 CÍRCULO DE ORO MÉXICO"/>
    <s v="LOCAL"/>
    <s v="VML"/>
    <x v="22"/>
    <s v="DONATE SIREN"/>
    <s v="CRUZ ROJA MEXICANA"/>
    <s v="CRUZ ROJA MEXICANA"/>
    <s v="MÉXICO"/>
    <x v="0"/>
    <m/>
    <n v="2"/>
    <n v="1"/>
    <n v="1"/>
    <m/>
    <m/>
    <m/>
    <m/>
    <m/>
    <m/>
    <m/>
    <m/>
    <m/>
    <m/>
    <m/>
    <m/>
    <n v="4"/>
    <n v="40"/>
  </r>
  <r>
    <s v="3 CÍRCULO DE ORO MÉXICO"/>
    <s v="LOCAL"/>
    <s v="VML"/>
    <x v="22"/>
    <s v="FUSIÓN ARTÍSTICA EN TEXTIL (TEJIDO EN AGUA Y DETERGENTE)"/>
    <s v="BOLIVAR"/>
    <s v="BOLIVAR"/>
    <s v="MÉXICO"/>
    <x v="0"/>
    <m/>
    <n v="1"/>
    <m/>
    <m/>
    <m/>
    <m/>
    <m/>
    <m/>
    <m/>
    <m/>
    <m/>
    <m/>
    <m/>
    <m/>
    <m/>
    <m/>
    <n v="1"/>
    <n v="15"/>
  </r>
  <r>
    <s v="3 CÍRCULO DE ORO MÉXICO"/>
    <s v="LOCAL"/>
    <s v="VML"/>
    <x v="22"/>
    <s v="GLOBAL WARMING SERIES"/>
    <s v="THE NORTH FACE"/>
    <s v="THE NORTH FACE"/>
    <s v="MÉXICO"/>
    <x v="0"/>
    <m/>
    <n v="3"/>
    <m/>
    <m/>
    <m/>
    <m/>
    <m/>
    <m/>
    <m/>
    <m/>
    <m/>
    <m/>
    <m/>
    <m/>
    <m/>
    <m/>
    <n v="3"/>
    <n v="45"/>
  </r>
  <r>
    <s v="3 CÍRCULO DE ORO MÉXICO"/>
    <s v="LOCAL"/>
    <s v="VML"/>
    <x v="22"/>
    <s v="LIENZO DE COLOR DOS TELAS (TEJIDO EN AGUA Y DETERGENTE)"/>
    <s v="BOLIVAR"/>
    <s v="BOLIVAR"/>
    <s v="MÉXICO"/>
    <x v="0"/>
    <m/>
    <n v="1"/>
    <n v="1"/>
    <n v="1"/>
    <m/>
    <m/>
    <m/>
    <m/>
    <m/>
    <m/>
    <m/>
    <m/>
    <m/>
    <m/>
    <m/>
    <m/>
    <n v="3"/>
    <n v="25"/>
  </r>
  <r>
    <s v="3 CÍRCULO DE ORO MÉXICO"/>
    <s v="LOCAL"/>
    <s v="VML"/>
    <x v="22"/>
    <s v="LIGHTS / PRINT"/>
    <s v="WHIRPOOL"/>
    <s v="WHIRPOOL"/>
    <s v="MÉXICO"/>
    <x v="0"/>
    <m/>
    <m/>
    <n v="1"/>
    <m/>
    <m/>
    <m/>
    <m/>
    <m/>
    <m/>
    <m/>
    <m/>
    <m/>
    <m/>
    <m/>
    <m/>
    <m/>
    <n v="1"/>
    <n v="7"/>
  </r>
  <r>
    <s v="3 CÍRCULO DE ORO MÉXICO"/>
    <s v="LOCAL"/>
    <s v="VML"/>
    <x v="22"/>
    <s v="RAPSODIA CROMÁTICA (TEJIDO EN AGUA Y DETERGENTE)"/>
    <s v="BOLIVAR"/>
    <s v="BOLIVAR"/>
    <s v="MÉXICO"/>
    <x v="0"/>
    <m/>
    <m/>
    <n v="2"/>
    <n v="1"/>
    <m/>
    <m/>
    <m/>
    <m/>
    <m/>
    <m/>
    <m/>
    <m/>
    <m/>
    <m/>
    <m/>
    <m/>
    <n v="3"/>
    <n v="17"/>
  </r>
  <r>
    <s v="3 CÍRCULO DE ORO MÉXICO"/>
    <s v="LOCAL"/>
    <s v="VML"/>
    <x v="22"/>
    <s v="SHOUT"/>
    <s v="TELEFÓNICA MOVISTAR"/>
    <s v="TELEFÓNICA MOVISTAR"/>
    <s v="MÉXICO"/>
    <x v="0"/>
    <m/>
    <m/>
    <n v="1"/>
    <m/>
    <m/>
    <m/>
    <m/>
    <m/>
    <m/>
    <m/>
    <m/>
    <m/>
    <m/>
    <m/>
    <m/>
    <m/>
    <n v="1"/>
    <n v="7"/>
  </r>
  <r>
    <s v="3 CÍRCULO DE ORO MÉXICO"/>
    <s v="LOCAL"/>
    <s v="VML"/>
    <x v="22"/>
    <s v="TALLER"/>
    <s v="TEJIENDO REDES INFANCIA"/>
    <s v="TEJIENDO REDES INFANCIA"/>
    <s v="MÉXICO"/>
    <x v="0"/>
    <m/>
    <m/>
    <n v="1"/>
    <m/>
    <m/>
    <m/>
    <m/>
    <m/>
    <m/>
    <m/>
    <m/>
    <m/>
    <m/>
    <m/>
    <m/>
    <m/>
    <n v="1"/>
    <n v="7"/>
  </r>
  <r>
    <s v="3 CÍRCULO DE ORO MÉXICO"/>
    <s v="LOCAL"/>
    <s v="VML"/>
    <x v="22"/>
    <s v="TIENDA"/>
    <s v="TEJIENDO REDES INFANCIA"/>
    <s v="TEJIENDO REDES INFANCIA"/>
    <s v="MÉXICO"/>
    <x v="0"/>
    <m/>
    <n v="1"/>
    <m/>
    <m/>
    <m/>
    <m/>
    <m/>
    <m/>
    <m/>
    <m/>
    <m/>
    <m/>
    <m/>
    <m/>
    <m/>
    <m/>
    <n v="1"/>
    <n v="15"/>
  </r>
  <r>
    <s v="3 CÍRCULO DE ORO MÉXICO"/>
    <s v="LOCAL"/>
    <s v="ICONOCLAST"/>
    <x v="23"/>
    <s v="HORAS NALGA"/>
    <s v="GRUPO MODELO"/>
    <s v="GRUPO MODELO"/>
    <s v="MÉXICO"/>
    <x v="0"/>
    <m/>
    <m/>
    <n v="1"/>
    <n v="2"/>
    <m/>
    <m/>
    <m/>
    <m/>
    <m/>
    <m/>
    <m/>
    <m/>
    <m/>
    <m/>
    <m/>
    <m/>
    <n v="3"/>
    <n v="13"/>
  </r>
  <r>
    <s v="3 CÍRCULO DE ORO MÉXICO"/>
    <s v="LOCAL"/>
    <s v="LADOBLE MÉXICO"/>
    <x v="24"/>
    <s v="EL CANTO D EL PACÍFICO"/>
    <s v="GRUPO MODELO"/>
    <s v="GRUPO MODELO"/>
    <s v="MÉXICO"/>
    <x v="0"/>
    <m/>
    <n v="1"/>
    <m/>
    <m/>
    <m/>
    <m/>
    <m/>
    <m/>
    <m/>
    <m/>
    <m/>
    <m/>
    <m/>
    <m/>
    <m/>
    <m/>
    <n v="1"/>
    <n v="15"/>
  </r>
  <r>
    <s v="3 CÍRCULO DE ORO MÉXICO"/>
    <s v="LOCAL"/>
    <s v="ORIENTAL FILMS"/>
    <x v="25"/>
    <s v="¿A QUÉ TE SABE PEPSI BLACK?"/>
    <s v="PEPSICO"/>
    <s v="PEPSICO"/>
    <s v="MÉXICO"/>
    <x v="0"/>
    <m/>
    <m/>
    <m/>
    <n v="4"/>
    <m/>
    <m/>
    <m/>
    <m/>
    <m/>
    <m/>
    <m/>
    <m/>
    <m/>
    <m/>
    <m/>
    <m/>
    <n v="4"/>
    <n v="12"/>
  </r>
  <r>
    <s v="3 CÍRCULO DE ORO MÉXICO"/>
    <s v="LOCAL"/>
    <s v="ORIENTAL FILMS"/>
    <x v="25"/>
    <s v="LLUVIA"/>
    <s v="SAVE THE CHILDREN"/>
    <s v="SAVE THE CHILDREN"/>
    <s v="MÉXICO"/>
    <x v="0"/>
    <m/>
    <m/>
    <n v="1"/>
    <m/>
    <m/>
    <m/>
    <m/>
    <m/>
    <m/>
    <m/>
    <m/>
    <m/>
    <m/>
    <m/>
    <m/>
    <m/>
    <n v="1"/>
    <n v="7"/>
  </r>
  <r>
    <s v="3 CÍRCULO DE ORO MÉXICO"/>
    <s v="LOCAL"/>
    <s v="PRIMO CONTENT"/>
    <x v="26"/>
    <s v="EL AIRE ES DE LOS QUE SUEÑAN"/>
    <s v="NBA"/>
    <s v="NBA"/>
    <s v="MÉXICO"/>
    <x v="0"/>
    <m/>
    <n v="1"/>
    <n v="1"/>
    <m/>
    <m/>
    <m/>
    <m/>
    <m/>
    <m/>
    <m/>
    <m/>
    <m/>
    <m/>
    <m/>
    <m/>
    <m/>
    <n v="2"/>
    <n v="22"/>
  </r>
  <r>
    <s v="3 CÍRCULO DE ORO MÉXICO"/>
    <s v="LOCAL"/>
    <s v="PRIMO CONTENT"/>
    <x v="26"/>
    <s v="LA CHINGADA"/>
    <s v="PEPSICO"/>
    <s v="PEPSICO"/>
    <s v="MÉXICO"/>
    <x v="0"/>
    <m/>
    <n v="1"/>
    <m/>
    <m/>
    <m/>
    <m/>
    <m/>
    <m/>
    <m/>
    <m/>
    <m/>
    <m/>
    <m/>
    <m/>
    <m/>
    <m/>
    <n v="1"/>
    <n v="15"/>
  </r>
  <r>
    <s v="3 CÍRCULO DE ORO MÉXICO"/>
    <s v="LOCAL"/>
    <s v="PRIMO CONTENT"/>
    <x v="26"/>
    <s v="NUESTRO ESPIRITU"/>
    <s v="GRUPO MODELO"/>
    <s v="GRUPO MODELO"/>
    <s v="MÉXICO"/>
    <x v="0"/>
    <m/>
    <m/>
    <n v="1"/>
    <n v="2"/>
    <m/>
    <m/>
    <m/>
    <m/>
    <m/>
    <m/>
    <m/>
    <m/>
    <m/>
    <m/>
    <m/>
    <m/>
    <n v="3"/>
    <n v="13"/>
  </r>
  <r>
    <s v="3 CÍRCULO DE ORO MÉXICO"/>
    <s v="LOCAL"/>
    <s v="THE MAESTROS"/>
    <x v="27"/>
    <s v="13 CIELOS"/>
    <s v="GRUPO MODELO"/>
    <s v="GRUPO MODELO"/>
    <s v="MÉXICO"/>
    <x v="0"/>
    <m/>
    <n v="1"/>
    <m/>
    <m/>
    <m/>
    <m/>
    <m/>
    <m/>
    <m/>
    <m/>
    <m/>
    <m/>
    <m/>
    <m/>
    <m/>
    <m/>
    <n v="1"/>
    <n v="15"/>
  </r>
  <r>
    <s v="3 CÍRCULO DE ORO MÉXICO"/>
    <s v="LOCAL"/>
    <s v="THE MAESTROS"/>
    <x v="27"/>
    <s v="13 CIELOS"/>
    <s v="GRUPO MODELO "/>
    <s v="GRUPO MODELO "/>
    <s v="MÉXICO"/>
    <x v="0"/>
    <m/>
    <n v="1"/>
    <n v="1"/>
    <n v="1"/>
    <m/>
    <m/>
    <m/>
    <m/>
    <m/>
    <m/>
    <m/>
    <m/>
    <m/>
    <m/>
    <m/>
    <m/>
    <n v="3"/>
    <n v="25"/>
  </r>
  <r>
    <s v="7 FEPI (ARGENTINA)"/>
    <s v="LOCAL"/>
    <s v="22GRADOS "/>
    <x v="28"/>
    <s v="DFSKXSFDK"/>
    <s v=""/>
    <s v=""/>
    <s v="ARGENTINA"/>
    <x v="1"/>
    <m/>
    <n v="1"/>
    <m/>
    <m/>
    <m/>
    <m/>
    <m/>
    <m/>
    <m/>
    <m/>
    <m/>
    <m/>
    <m/>
    <m/>
    <m/>
    <m/>
    <n v="1"/>
    <n v="15"/>
  </r>
  <r>
    <s v="7 FEPI (ARGENTINA)"/>
    <s v="LOCAL"/>
    <s v="22GRADOS "/>
    <x v="28"/>
    <s v="GRAN CANARIA ISLA DE CINE"/>
    <s v=""/>
    <s v=""/>
    <s v="ARGENTINA"/>
    <x v="1"/>
    <m/>
    <n v="1"/>
    <n v="1"/>
    <m/>
    <m/>
    <m/>
    <m/>
    <m/>
    <m/>
    <m/>
    <m/>
    <m/>
    <m/>
    <m/>
    <m/>
    <m/>
    <n v="2"/>
    <n v="22"/>
  </r>
  <r>
    <s v="7 FEPI (ARGENTINA)"/>
    <s v="LOCAL"/>
    <s v="22GRADOS "/>
    <x v="28"/>
    <s v="LA ÚNICA CAMPAÑA QUE GENERA ORGASMOS"/>
    <s v=""/>
    <s v=""/>
    <s v="ARGENTINA"/>
    <x v="1"/>
    <m/>
    <m/>
    <n v="2"/>
    <m/>
    <m/>
    <m/>
    <m/>
    <m/>
    <m/>
    <m/>
    <m/>
    <m/>
    <m/>
    <m/>
    <m/>
    <m/>
    <n v="2"/>
    <n v="14"/>
  </r>
  <r>
    <s v="7 FEPI (ARGENTINA)"/>
    <s v="LOCAL"/>
    <s v="22GRADOS "/>
    <x v="28"/>
    <s v="PEQUEÑOS GRANDES LUJOS"/>
    <s v=""/>
    <s v=""/>
    <s v="ARGENTINA"/>
    <x v="1"/>
    <m/>
    <m/>
    <m/>
    <n v="1"/>
    <m/>
    <m/>
    <m/>
    <m/>
    <m/>
    <m/>
    <m/>
    <m/>
    <m/>
    <m/>
    <m/>
    <m/>
    <n v="1"/>
    <n v="3"/>
  </r>
  <r>
    <s v="7 FEPI (ARGENTINA)"/>
    <s v="LOCAL"/>
    <s v="22GRADOS "/>
    <x v="28"/>
    <s v="VOLAR ES UNA MARAVILLA"/>
    <s v=""/>
    <s v=""/>
    <s v="ARGENTINA"/>
    <x v="1"/>
    <m/>
    <m/>
    <m/>
    <n v="2"/>
    <m/>
    <m/>
    <m/>
    <m/>
    <m/>
    <m/>
    <m/>
    <m/>
    <m/>
    <m/>
    <m/>
    <m/>
    <n v="2"/>
    <n v="6"/>
  </r>
  <r>
    <s v="7 FEPI (ARGENTINA)"/>
    <s v="LOCAL"/>
    <s v="25 WATTS "/>
    <x v="29"/>
    <s v="PARQUE DE LA BIODIVERSIDAD"/>
    <s v=""/>
    <s v=""/>
    <s v="ARGENTINA"/>
    <x v="2"/>
    <m/>
    <m/>
    <m/>
    <n v="1"/>
    <m/>
    <m/>
    <m/>
    <m/>
    <m/>
    <m/>
    <m/>
    <m/>
    <m/>
    <m/>
    <m/>
    <m/>
    <n v="1"/>
    <n v="3"/>
  </r>
  <r>
    <s v="7 FEPI (ARGENTINA)"/>
    <s v="LOCAL"/>
    <s v="AGENCIA GEN "/>
    <x v="30"/>
    <s v="PEÑÓN FEST"/>
    <s v=""/>
    <s v=""/>
    <s v="ARGENTINA"/>
    <x v="2"/>
    <m/>
    <m/>
    <m/>
    <n v="1"/>
    <m/>
    <m/>
    <m/>
    <m/>
    <m/>
    <m/>
    <m/>
    <m/>
    <m/>
    <m/>
    <m/>
    <m/>
    <n v="1"/>
    <n v="3"/>
  </r>
  <r>
    <s v="7 FEPI (ARGENTINA)"/>
    <s v="LOCAL"/>
    <s v="AGENCIA GIDEAS "/>
    <x v="31"/>
    <s v="NFTS CELEBRANDO LA VIDA"/>
    <s v=""/>
    <s v=""/>
    <s v="ARGENTINA"/>
    <x v="0"/>
    <m/>
    <m/>
    <n v="1"/>
    <n v="1"/>
    <m/>
    <m/>
    <m/>
    <m/>
    <m/>
    <m/>
    <m/>
    <m/>
    <m/>
    <m/>
    <m/>
    <m/>
    <n v="2"/>
    <n v="10"/>
  </r>
  <r>
    <s v="7 FEPI (ARGENTINA)"/>
    <s v="LOCAL"/>
    <s v="AGENCIA GOD "/>
    <x v="32"/>
    <s v="4G LANDSCAPES"/>
    <s v=""/>
    <s v=""/>
    <s v="ARGENTINA"/>
    <x v="3"/>
    <m/>
    <m/>
    <n v="1"/>
    <n v="1"/>
    <m/>
    <m/>
    <m/>
    <m/>
    <m/>
    <m/>
    <m/>
    <m/>
    <m/>
    <m/>
    <m/>
    <m/>
    <n v="2"/>
    <n v="10"/>
  </r>
  <r>
    <s v="7 FEPI (ARGENTINA)"/>
    <s v="LOCAL"/>
    <s v="AGENCIA GOD "/>
    <x v="32"/>
    <s v="ADOPTION IS TIMELESS"/>
    <s v=""/>
    <s v=""/>
    <s v="ARGENTINA"/>
    <x v="3"/>
    <m/>
    <n v="1"/>
    <n v="1"/>
    <m/>
    <m/>
    <m/>
    <m/>
    <m/>
    <m/>
    <m/>
    <m/>
    <m/>
    <m/>
    <m/>
    <m/>
    <m/>
    <n v="2"/>
    <n v="22"/>
  </r>
  <r>
    <s v="7 FEPI (ARGENTINA)"/>
    <s v="LOCAL"/>
    <s v="AGENCIA GOD "/>
    <x v="32"/>
    <s v="GOODBYE NATURE"/>
    <s v=""/>
    <s v=""/>
    <s v="ARGENTINA"/>
    <x v="3"/>
    <m/>
    <m/>
    <m/>
    <n v="1"/>
    <m/>
    <m/>
    <m/>
    <m/>
    <m/>
    <m/>
    <m/>
    <m/>
    <m/>
    <m/>
    <m/>
    <m/>
    <n v="1"/>
    <n v="3"/>
  </r>
  <r>
    <s v="7 FEPI (ARGENTINA)"/>
    <s v="LOCAL"/>
    <s v="AGENCIA GOD "/>
    <x v="32"/>
    <s v="NAPOLEÓN"/>
    <s v=""/>
    <s v=""/>
    <s v="ARGENTINA"/>
    <x v="3"/>
    <m/>
    <m/>
    <n v="1"/>
    <m/>
    <m/>
    <m/>
    <m/>
    <m/>
    <m/>
    <m/>
    <m/>
    <m/>
    <m/>
    <m/>
    <m/>
    <m/>
    <n v="1"/>
    <n v="7"/>
  </r>
  <r>
    <s v="7 FEPI (ARGENTINA)"/>
    <s v="LOCAL"/>
    <s v="AGÊNCIA LVL "/>
    <x v="33"/>
    <s v="SPATEN CANECA"/>
    <s v=""/>
    <s v=""/>
    <s v="ARGENTINA"/>
    <x v="4"/>
    <m/>
    <m/>
    <n v="1"/>
    <m/>
    <m/>
    <m/>
    <m/>
    <m/>
    <m/>
    <m/>
    <m/>
    <m/>
    <m/>
    <m/>
    <m/>
    <m/>
    <n v="1"/>
    <n v="7"/>
  </r>
  <r>
    <s v="7 FEPI (ARGENTINA)"/>
    <s v="LOCAL"/>
    <s v="AGÊNCIA LVL "/>
    <x v="33"/>
    <s v="SPATEN ORIGEM"/>
    <s v=""/>
    <s v=""/>
    <s v="ARGENTINA"/>
    <x v="4"/>
    <m/>
    <n v="1"/>
    <n v="1"/>
    <m/>
    <m/>
    <m/>
    <m/>
    <m/>
    <m/>
    <m/>
    <m/>
    <m/>
    <m/>
    <m/>
    <m/>
    <m/>
    <n v="2"/>
    <n v="22"/>
  </r>
  <r>
    <s v="7 FEPI (ARGENTINA)"/>
    <s v="LOCAL"/>
    <s v="AMPERSON ADVERTISING AGENCY "/>
    <x v="34"/>
    <s v="DREAM SAVERS, LA GALERÍA DE LOS SUEÑOS"/>
    <s v=""/>
    <s v=""/>
    <s v="ARGENTINA"/>
    <x v="0"/>
    <m/>
    <m/>
    <n v="1"/>
    <n v="1"/>
    <m/>
    <m/>
    <m/>
    <m/>
    <m/>
    <m/>
    <m/>
    <m/>
    <m/>
    <m/>
    <m/>
    <m/>
    <n v="2"/>
    <n v="10"/>
  </r>
  <r>
    <s v="7 FEPI (ARGENTINA)"/>
    <s v="LOCAL"/>
    <s v="AMPERSON ADVERTISING AGENCY "/>
    <x v="34"/>
    <s v="TODOS LOS DÍAS SON 14"/>
    <s v=""/>
    <s v=""/>
    <s v="ARGENTINA"/>
    <x v="0"/>
    <m/>
    <m/>
    <m/>
    <n v="1"/>
    <m/>
    <m/>
    <m/>
    <m/>
    <m/>
    <m/>
    <m/>
    <m/>
    <m/>
    <m/>
    <m/>
    <m/>
    <n v="1"/>
    <n v="3"/>
  </r>
  <r>
    <s v="7 FEPI (ARGENTINA)"/>
    <s v="LOCAL"/>
    <s v="ARTEAGA &amp; ARTEAGA "/>
    <x v="35"/>
    <s v="#PUEDESTODO"/>
    <s v=""/>
    <s v=""/>
    <s v="ARGENTINA"/>
    <x v="5"/>
    <m/>
    <m/>
    <m/>
    <n v="1"/>
    <m/>
    <m/>
    <m/>
    <m/>
    <m/>
    <m/>
    <m/>
    <m/>
    <m/>
    <m/>
    <m/>
    <m/>
    <n v="1"/>
    <n v="3"/>
  </r>
  <r>
    <s v="7 FEPI (ARGENTINA)"/>
    <s v="LOCAL"/>
    <s v="ARTEAGA &amp; ARTEAGA "/>
    <x v="35"/>
    <s v="SOBRES"/>
    <s v=""/>
    <s v=""/>
    <s v="ARGENTINA"/>
    <x v="5"/>
    <m/>
    <m/>
    <n v="1"/>
    <m/>
    <m/>
    <m/>
    <m/>
    <m/>
    <m/>
    <m/>
    <m/>
    <m/>
    <m/>
    <m/>
    <m/>
    <m/>
    <n v="1"/>
    <n v="7"/>
  </r>
  <r>
    <s v="7 FEPI (ARGENTINA)"/>
    <s v="LOCAL"/>
    <s v="ARTEAGA &amp; ARTEAGA "/>
    <x v="35"/>
    <s v="YOGA"/>
    <s v=""/>
    <s v=""/>
    <s v="ARGENTINA"/>
    <x v="5"/>
    <m/>
    <m/>
    <n v="1"/>
    <m/>
    <m/>
    <m/>
    <m/>
    <m/>
    <m/>
    <m/>
    <m/>
    <m/>
    <m/>
    <m/>
    <m/>
    <m/>
    <n v="1"/>
    <n v="7"/>
  </r>
  <r>
    <s v="7 FEPI (ARGENTINA)"/>
    <s v="LOCAL"/>
    <s v="ATHOS "/>
    <x v="36"/>
    <s v="BANCO DE DONANTES DE BOLIVIA"/>
    <s v=""/>
    <s v=""/>
    <s v="ARGENTINA"/>
    <x v="6"/>
    <n v="1"/>
    <n v="2"/>
    <n v="2"/>
    <n v="1"/>
    <m/>
    <m/>
    <m/>
    <m/>
    <m/>
    <m/>
    <m/>
    <m/>
    <m/>
    <m/>
    <m/>
    <m/>
    <n v="6"/>
    <n v="77"/>
  </r>
  <r>
    <s v="7 FEPI (ARGENTINA)"/>
    <s v="LOCAL"/>
    <s v="ATHOS "/>
    <x v="36"/>
    <s v="BON O BON EL AMOR TRANSFORMA"/>
    <s v=""/>
    <s v=""/>
    <s v="ARGENTINA"/>
    <x v="6"/>
    <m/>
    <m/>
    <m/>
    <n v="1"/>
    <m/>
    <m/>
    <m/>
    <m/>
    <m/>
    <m/>
    <m/>
    <m/>
    <m/>
    <m/>
    <m/>
    <m/>
    <n v="1"/>
    <n v="3"/>
  </r>
  <r>
    <s v="7 FEPI (ARGENTINA)"/>
    <s v="LOCAL"/>
    <s v="ATHOS "/>
    <x v="36"/>
    <s v="DULCES RECUERDOS DE MAMÁ"/>
    <s v=""/>
    <s v=""/>
    <s v="ARGENTINA"/>
    <x v="6"/>
    <m/>
    <m/>
    <n v="1"/>
    <m/>
    <m/>
    <m/>
    <m/>
    <m/>
    <m/>
    <m/>
    <m/>
    <m/>
    <m/>
    <m/>
    <m/>
    <m/>
    <n v="1"/>
    <n v="7"/>
  </r>
  <r>
    <s v="7 FEPI (ARGENTINA)"/>
    <s v="LOCAL"/>
    <s v="ATHOS "/>
    <x v="36"/>
    <s v="LA DIVERSIÓN SE PINTA DE AZUL"/>
    <s v=""/>
    <s v=""/>
    <s v="ARGENTINA"/>
    <x v="6"/>
    <m/>
    <m/>
    <m/>
    <n v="1"/>
    <m/>
    <m/>
    <m/>
    <m/>
    <m/>
    <m/>
    <m/>
    <m/>
    <m/>
    <m/>
    <m/>
    <m/>
    <n v="1"/>
    <n v="3"/>
  </r>
  <r>
    <s v="7 FEPI (ARGENTINA)"/>
    <s v="LOCAL"/>
    <s v="ATHOS "/>
    <x v="36"/>
    <s v="PERROS SIN RAZA"/>
    <s v=""/>
    <s v=""/>
    <s v="ARGENTINA"/>
    <x v="6"/>
    <m/>
    <n v="1"/>
    <m/>
    <m/>
    <m/>
    <m/>
    <m/>
    <m/>
    <m/>
    <m/>
    <m/>
    <m/>
    <m/>
    <m/>
    <m/>
    <m/>
    <n v="1"/>
    <n v="15"/>
  </r>
  <r>
    <s v="7 FEPI (ARGENTINA)"/>
    <s v="LOCAL"/>
    <s v="ATHOS "/>
    <x v="36"/>
    <s v="PROUDOOR"/>
    <s v=""/>
    <s v=""/>
    <s v="ARGENTINA"/>
    <x v="6"/>
    <m/>
    <m/>
    <m/>
    <n v="1"/>
    <m/>
    <m/>
    <m/>
    <m/>
    <m/>
    <m/>
    <m/>
    <m/>
    <m/>
    <m/>
    <m/>
    <m/>
    <n v="1"/>
    <n v="3"/>
  </r>
  <r>
    <s v="7 FEPI (ARGENTINA)"/>
    <s v="LOCAL"/>
    <s v="BB AGENCIA "/>
    <x v="37"/>
    <s v="ABCDVL"/>
    <s v=""/>
    <s v=""/>
    <s v="ARGENTINA"/>
    <x v="2"/>
    <m/>
    <m/>
    <n v="1"/>
    <n v="3"/>
    <m/>
    <m/>
    <m/>
    <m/>
    <m/>
    <m/>
    <m/>
    <m/>
    <m/>
    <m/>
    <m/>
    <m/>
    <n v="4"/>
    <n v="16"/>
  </r>
  <r>
    <s v="7 FEPI (ARGENTINA)"/>
    <s v="LOCAL"/>
    <s v="BB AGENCIA "/>
    <x v="37"/>
    <s v="EL AMIGO DEL AMIGO"/>
    <s v=""/>
    <s v=""/>
    <s v="ARGENTINA"/>
    <x v="2"/>
    <m/>
    <n v="1"/>
    <m/>
    <m/>
    <m/>
    <m/>
    <m/>
    <m/>
    <m/>
    <m/>
    <m/>
    <m/>
    <m/>
    <m/>
    <m/>
    <m/>
    <n v="1"/>
    <n v="15"/>
  </r>
  <r>
    <s v="7 FEPI (ARGENTINA)"/>
    <s v="LOCAL"/>
    <s v="BB AGENCIA "/>
    <x v="37"/>
    <s v="FUTEATRO"/>
    <s v=""/>
    <s v=""/>
    <s v="ARGENTINA"/>
    <x v="2"/>
    <m/>
    <m/>
    <m/>
    <n v="1"/>
    <m/>
    <m/>
    <m/>
    <m/>
    <m/>
    <m/>
    <m/>
    <m/>
    <m/>
    <m/>
    <m/>
    <m/>
    <n v="1"/>
    <n v="3"/>
  </r>
  <r>
    <s v="7 FEPI (ARGENTINA)"/>
    <s v="LOCAL"/>
    <s v="BB AGENCIA "/>
    <x v="37"/>
    <s v="GUANTE"/>
    <s v=""/>
    <s v=""/>
    <s v="ARGENTINA"/>
    <x v="2"/>
    <m/>
    <m/>
    <m/>
    <n v="1"/>
    <m/>
    <m/>
    <m/>
    <m/>
    <m/>
    <m/>
    <m/>
    <m/>
    <m/>
    <m/>
    <m/>
    <m/>
    <n v="1"/>
    <n v="3"/>
  </r>
  <r>
    <s v="7 FEPI (ARGENTINA)"/>
    <s v="LOCAL"/>
    <s v="BB AGENCIA "/>
    <x v="37"/>
    <s v="LIMPIAR ES HEAVY"/>
    <s v=""/>
    <s v=""/>
    <s v="ARGENTINA"/>
    <x v="2"/>
    <m/>
    <m/>
    <n v="2"/>
    <n v="3"/>
    <m/>
    <m/>
    <m/>
    <m/>
    <m/>
    <m/>
    <m/>
    <m/>
    <m/>
    <m/>
    <m/>
    <m/>
    <n v="5"/>
    <n v="23"/>
  </r>
  <r>
    <s v="7 FEPI (ARGENTINA)"/>
    <s v="LOCAL"/>
    <s v="BB AGENCIA "/>
    <x v="37"/>
    <s v="METALIZADA"/>
    <s v=""/>
    <s v=""/>
    <s v="ARGENTINA"/>
    <x v="2"/>
    <m/>
    <m/>
    <n v="1"/>
    <n v="1"/>
    <m/>
    <m/>
    <m/>
    <m/>
    <m/>
    <m/>
    <m/>
    <m/>
    <m/>
    <m/>
    <m/>
    <m/>
    <n v="2"/>
    <n v="10"/>
  </r>
  <r>
    <s v="7 FEPI (ARGENTINA)"/>
    <s v="LOCAL"/>
    <s v="BB AGENCIA "/>
    <x v="37"/>
    <s v="OVILLO"/>
    <s v=""/>
    <s v=""/>
    <s v="ARGENTINA"/>
    <x v="2"/>
    <m/>
    <m/>
    <m/>
    <n v="1"/>
    <m/>
    <m/>
    <m/>
    <m/>
    <m/>
    <m/>
    <m/>
    <m/>
    <m/>
    <m/>
    <m/>
    <m/>
    <n v="1"/>
    <n v="3"/>
  </r>
  <r>
    <s v="7 FEPI (ARGENTINA)"/>
    <s v="LOCAL"/>
    <s v="BB AGENCIA "/>
    <x v="37"/>
    <s v="TUTTI FRUTTI"/>
    <s v=""/>
    <s v=""/>
    <s v="ARGENTINA"/>
    <x v="2"/>
    <m/>
    <m/>
    <m/>
    <n v="2"/>
    <m/>
    <m/>
    <m/>
    <m/>
    <m/>
    <m/>
    <m/>
    <m/>
    <m/>
    <m/>
    <m/>
    <m/>
    <n v="2"/>
    <n v="6"/>
  </r>
  <r>
    <s v="7 FEPI (ARGENTINA)"/>
    <s v="LOCAL"/>
    <s v="BEAUTIFULBEAST "/>
    <x v="38"/>
    <s v="CANCELEN EL MUNDIAL"/>
    <s v=""/>
    <s v=""/>
    <s v="ARGENTINA"/>
    <x v="7"/>
    <m/>
    <n v="2"/>
    <n v="1"/>
    <m/>
    <m/>
    <m/>
    <m/>
    <m/>
    <m/>
    <m/>
    <m/>
    <m/>
    <m/>
    <m/>
    <m/>
    <m/>
    <n v="3"/>
    <n v="37"/>
  </r>
  <r>
    <s v="7 FEPI (ARGENTINA)"/>
    <s v="LOCAL"/>
    <s v="BEAUTIFULBEAST "/>
    <x v="38"/>
    <s v="LOCUTOR EXTRANJERO (FOREIGN VO)"/>
    <s v=""/>
    <s v=""/>
    <s v="ARGENTINA"/>
    <x v="7"/>
    <m/>
    <m/>
    <n v="1"/>
    <m/>
    <m/>
    <m/>
    <m/>
    <m/>
    <m/>
    <m/>
    <m/>
    <m/>
    <m/>
    <m/>
    <m/>
    <m/>
    <n v="1"/>
    <n v="7"/>
  </r>
  <r>
    <s v="7 FEPI (ARGENTINA)"/>
    <s v="LOCAL"/>
    <s v="BEAUTIFULBEAST "/>
    <x v="38"/>
    <s v="SAN VALENTÍN - PLANTAS VIVAS"/>
    <s v=""/>
    <s v=""/>
    <s v="ARGENTINA"/>
    <x v="7"/>
    <m/>
    <m/>
    <n v="1"/>
    <m/>
    <m/>
    <m/>
    <m/>
    <m/>
    <m/>
    <m/>
    <m/>
    <m/>
    <m/>
    <m/>
    <m/>
    <m/>
    <n v="1"/>
    <n v="7"/>
  </r>
  <r>
    <s v="7 FEPI (ARGENTINA)"/>
    <s v="LOCAL"/>
    <s v="BO PROJECT "/>
    <x v="39"/>
    <s v="TUCHWEBER - BO PROJECT"/>
    <s v=""/>
    <s v=""/>
    <s v="ARGENTINA"/>
    <x v="2"/>
    <m/>
    <m/>
    <n v="1"/>
    <m/>
    <m/>
    <m/>
    <m/>
    <m/>
    <m/>
    <m/>
    <m/>
    <m/>
    <m/>
    <m/>
    <m/>
    <m/>
    <n v="1"/>
    <n v="7"/>
  </r>
  <r>
    <s v="7 FEPI (ARGENTINA)"/>
    <s v="LOCAL"/>
    <s v="BOMBEROS ASTRONAUTAS "/>
    <x v="40"/>
    <s v="NAVIDEÑA"/>
    <s v=""/>
    <s v=""/>
    <s v="ARGENTINA"/>
    <x v="0"/>
    <m/>
    <m/>
    <n v="1"/>
    <m/>
    <m/>
    <m/>
    <m/>
    <m/>
    <m/>
    <m/>
    <m/>
    <m/>
    <m/>
    <m/>
    <m/>
    <m/>
    <n v="1"/>
    <n v="7"/>
  </r>
  <r>
    <s v="7 FEPI (ARGENTINA)"/>
    <s v="LOCAL"/>
    <s v="BOMBEROS ASTRONAUTAS "/>
    <x v="40"/>
    <s v="SABROSIPA"/>
    <s v=""/>
    <s v=""/>
    <s v="ARGENTINA"/>
    <x v="0"/>
    <m/>
    <m/>
    <m/>
    <n v="1"/>
    <m/>
    <m/>
    <m/>
    <m/>
    <m/>
    <m/>
    <m/>
    <m/>
    <m/>
    <m/>
    <m/>
    <m/>
    <n v="1"/>
    <n v="3"/>
  </r>
  <r>
    <s v="7 FEPI (ARGENTINA)"/>
    <s v="LOCAL"/>
    <s v="BRANDSTORE "/>
    <x v="41"/>
    <s v="EFECTO SEDA"/>
    <s v=""/>
    <s v=""/>
    <s v="ARGENTINA"/>
    <x v="2"/>
    <m/>
    <m/>
    <n v="1"/>
    <m/>
    <m/>
    <m/>
    <m/>
    <m/>
    <m/>
    <m/>
    <m/>
    <m/>
    <m/>
    <m/>
    <m/>
    <m/>
    <n v="1"/>
    <n v="7"/>
  </r>
  <r>
    <s v="7 FEPI (ARGENTINA)"/>
    <s v="LOCAL"/>
    <s v="BRANDSTORE "/>
    <x v="41"/>
    <s v="ITACU-BRANDING"/>
    <s v=""/>
    <s v=""/>
    <s v="ARGENTINA"/>
    <x v="2"/>
    <m/>
    <m/>
    <m/>
    <n v="1"/>
    <m/>
    <m/>
    <m/>
    <m/>
    <m/>
    <m/>
    <m/>
    <m/>
    <m/>
    <m/>
    <m/>
    <m/>
    <n v="1"/>
    <n v="3"/>
  </r>
  <r>
    <s v="7 FEPI (ARGENTINA)"/>
    <s v="LOCAL"/>
    <s v="BRANDSTORE "/>
    <x v="41"/>
    <s v="SPOT MANIFIESTO SEÑORVINO"/>
    <s v=""/>
    <s v=""/>
    <s v="ARGENTINA"/>
    <x v="2"/>
    <m/>
    <m/>
    <n v="1"/>
    <n v="1"/>
    <m/>
    <m/>
    <m/>
    <m/>
    <m/>
    <m/>
    <m/>
    <m/>
    <m/>
    <m/>
    <m/>
    <m/>
    <n v="2"/>
    <n v="10"/>
  </r>
  <r>
    <s v="7 FEPI (ARGENTINA)"/>
    <s v="LOCAL"/>
    <s v="BRANDSTORE "/>
    <x v="41"/>
    <s v="WETOKIE NAMING+BRANDING"/>
    <s v=""/>
    <s v=""/>
    <s v="ARGENTINA"/>
    <x v="2"/>
    <m/>
    <m/>
    <n v="1"/>
    <m/>
    <m/>
    <m/>
    <m/>
    <m/>
    <m/>
    <m/>
    <m/>
    <m/>
    <m/>
    <m/>
    <m/>
    <m/>
    <n v="1"/>
    <n v="7"/>
  </r>
  <r>
    <s v="7 FEPI (ARGENTINA)"/>
    <s v="LOCAL"/>
    <s v="BRANDY "/>
    <x v="42"/>
    <s v="AHORRADORES DE PRESAS"/>
    <s v=""/>
    <s v=""/>
    <s v="ARGENTINA"/>
    <x v="8"/>
    <m/>
    <n v="1"/>
    <n v="1"/>
    <n v="1"/>
    <m/>
    <m/>
    <m/>
    <m/>
    <m/>
    <m/>
    <m/>
    <m/>
    <m/>
    <m/>
    <m/>
    <m/>
    <n v="3"/>
    <n v="25"/>
  </r>
  <r>
    <s v="7 FEPI (ARGENTINA)"/>
    <s v="LOCAL"/>
    <s v="BRANDY "/>
    <x v="42"/>
    <s v="JET COINS"/>
    <s v=""/>
    <s v=""/>
    <s v="ARGENTINA"/>
    <x v="8"/>
    <n v="1"/>
    <n v="2"/>
    <m/>
    <m/>
    <m/>
    <m/>
    <m/>
    <m/>
    <m/>
    <m/>
    <m/>
    <m/>
    <m/>
    <m/>
    <m/>
    <m/>
    <n v="3"/>
    <n v="60"/>
  </r>
  <r>
    <s v="7 FEPI (ARGENTINA)"/>
    <s v="LOCAL"/>
    <s v="BRANDY "/>
    <x v="42"/>
    <s v="SWAP"/>
    <s v=""/>
    <s v=""/>
    <s v="ARGENTINA"/>
    <x v="8"/>
    <m/>
    <n v="1"/>
    <m/>
    <n v="1"/>
    <m/>
    <m/>
    <m/>
    <m/>
    <m/>
    <m/>
    <m/>
    <m/>
    <m/>
    <m/>
    <m/>
    <m/>
    <n v="2"/>
    <n v="18"/>
  </r>
  <r>
    <s v="7 FEPI (ARGENTINA)"/>
    <s v="LOCAL"/>
    <s v="BRIEF BANG "/>
    <x v="43"/>
    <s v="SER VA ANTES QUE TODO - CERVANTES CICLO LECTIVO 2023"/>
    <s v=""/>
    <s v=""/>
    <s v="ARGENTINA"/>
    <x v="2"/>
    <m/>
    <m/>
    <m/>
    <n v="1"/>
    <m/>
    <m/>
    <m/>
    <m/>
    <m/>
    <m/>
    <m/>
    <m/>
    <m/>
    <m/>
    <m/>
    <m/>
    <n v="1"/>
    <n v="3"/>
  </r>
  <r>
    <s v="7 FEPI (ARGENTINA)"/>
    <s v="LOCAL"/>
    <s v="BTOB "/>
    <x v="44"/>
    <s v="CUENTAS COMPARTIDAS"/>
    <s v=""/>
    <s v=""/>
    <s v="ARGENTINA"/>
    <x v="1"/>
    <m/>
    <n v="1"/>
    <m/>
    <m/>
    <m/>
    <m/>
    <m/>
    <m/>
    <m/>
    <m/>
    <m/>
    <m/>
    <m/>
    <m/>
    <m/>
    <m/>
    <n v="1"/>
    <n v="15"/>
  </r>
  <r>
    <s v="7 FEPI (ARGENTINA)"/>
    <s v="LOCAL"/>
    <s v="BTOB "/>
    <x v="44"/>
    <s v="DESCONGELA UNOS FRIPOZO, SALVA UNA QUEDADA"/>
    <s v=""/>
    <s v=""/>
    <s v="ARGENTINA"/>
    <x v="1"/>
    <m/>
    <m/>
    <n v="1"/>
    <m/>
    <m/>
    <m/>
    <m/>
    <m/>
    <m/>
    <m/>
    <m/>
    <m/>
    <m/>
    <m/>
    <m/>
    <m/>
    <n v="1"/>
    <n v="7"/>
  </r>
  <r>
    <s v="7 FEPI (ARGENTINA)"/>
    <s v="LOCAL"/>
    <s v="BTOB "/>
    <x v="44"/>
    <s v="EQUIPA2"/>
    <s v=""/>
    <s v=""/>
    <s v="ARGENTINA"/>
    <x v="1"/>
    <m/>
    <n v="1"/>
    <m/>
    <m/>
    <m/>
    <m/>
    <m/>
    <m/>
    <m/>
    <m/>
    <m/>
    <m/>
    <m/>
    <m/>
    <m/>
    <m/>
    <n v="1"/>
    <n v="15"/>
  </r>
  <r>
    <s v="7 FEPI (ARGENTINA)"/>
    <s v="LOCAL"/>
    <s v="BUENTIPO ANCHOR "/>
    <x v="45"/>
    <s v="CLUB COLOMBIA ETERNO - UNA HISTORIA NONUYA"/>
    <s v=""/>
    <s v=""/>
    <s v="ARGENTINA"/>
    <x v="9"/>
    <m/>
    <n v="1"/>
    <n v="1"/>
    <m/>
    <m/>
    <m/>
    <m/>
    <m/>
    <m/>
    <m/>
    <m/>
    <m/>
    <m/>
    <m/>
    <m/>
    <m/>
    <n v="2"/>
    <n v="22"/>
  </r>
  <r>
    <s v="7 FEPI (ARGENTINA)"/>
    <s v="LOCAL"/>
    <s v="BUPPA COMUNICACIÓN "/>
    <x v="46"/>
    <s v="BARIESUN PROTEGE"/>
    <s v=""/>
    <s v=""/>
    <s v="ARGENTINA"/>
    <x v="2"/>
    <m/>
    <m/>
    <m/>
    <n v="1"/>
    <m/>
    <m/>
    <m/>
    <m/>
    <m/>
    <m/>
    <m/>
    <m/>
    <m/>
    <m/>
    <m/>
    <m/>
    <n v="1"/>
    <n v="3"/>
  </r>
  <r>
    <s v="7 FEPI (ARGENTINA)"/>
    <s v="LOCAL"/>
    <s v="BUPPA COMUNICACIÓN "/>
    <x v="46"/>
    <s v="VERANO AMABOOK - LEER ES UN GRAN VIAJE"/>
    <s v=""/>
    <s v=""/>
    <s v="ARGENTINA"/>
    <x v="2"/>
    <m/>
    <m/>
    <n v="1"/>
    <n v="1"/>
    <m/>
    <m/>
    <m/>
    <m/>
    <m/>
    <m/>
    <m/>
    <m/>
    <m/>
    <m/>
    <m/>
    <m/>
    <n v="2"/>
    <n v="10"/>
  </r>
  <r>
    <s v="7 FEPI (ARGENTINA)"/>
    <s v="LOCAL"/>
    <s v="BUZZ "/>
    <x v="47"/>
    <s v="LOVE AT SECOND SIGHT"/>
    <s v=""/>
    <s v=""/>
    <s v="ARGENTINA"/>
    <x v="8"/>
    <m/>
    <m/>
    <m/>
    <n v="3"/>
    <m/>
    <m/>
    <m/>
    <m/>
    <m/>
    <m/>
    <m/>
    <m/>
    <m/>
    <m/>
    <m/>
    <m/>
    <n v="3"/>
    <n v="9"/>
  </r>
  <r>
    <s v="7 FEPI (ARGENTINA)"/>
    <s v="LOCAL"/>
    <s v="CENTRAL "/>
    <x v="48"/>
    <s v="RECORD RESPONSE"/>
    <s v=""/>
    <s v=""/>
    <s v="ARGENTINA"/>
    <x v="3"/>
    <m/>
    <n v="1"/>
    <n v="2"/>
    <m/>
    <m/>
    <m/>
    <m/>
    <m/>
    <m/>
    <m/>
    <m/>
    <m/>
    <m/>
    <m/>
    <m/>
    <m/>
    <n v="3"/>
    <n v="29"/>
  </r>
  <r>
    <s v="7 FEPI (ARGENTINA)"/>
    <s v="LOCAL"/>
    <s v="CHAMÁN "/>
    <x v="49"/>
    <s v="PACKAGING AÑAÑAU"/>
    <s v=""/>
    <s v=""/>
    <s v="ARGENTINA"/>
    <x v="10"/>
    <m/>
    <m/>
    <m/>
    <n v="1"/>
    <m/>
    <m/>
    <m/>
    <m/>
    <m/>
    <m/>
    <m/>
    <m/>
    <m/>
    <m/>
    <m/>
    <m/>
    <n v="1"/>
    <n v="3"/>
  </r>
  <r>
    <s v="7 FEPI (ARGENTINA)"/>
    <s v="LOCAL"/>
    <s v="CINERGIA ESTUDIO CREATIVO "/>
    <x v="50"/>
    <s v="AISBERG - NATURAL INTELLIGENCE"/>
    <s v=""/>
    <s v=""/>
    <s v="ARGENTINA"/>
    <x v="2"/>
    <m/>
    <m/>
    <m/>
    <n v="1"/>
    <m/>
    <m/>
    <m/>
    <m/>
    <m/>
    <m/>
    <m/>
    <m/>
    <m/>
    <m/>
    <m/>
    <m/>
    <n v="1"/>
    <n v="3"/>
  </r>
  <r>
    <s v="7 FEPI (ARGENTINA)"/>
    <s v="LOCAL"/>
    <s v="CINERGIA ESTUDIO CREATIVO "/>
    <x v="50"/>
    <s v="ASOC. ARGENTINA DE BRANGUS | SPOT &quot;CONGRESO MUNDIAL BRANGUS 2023&quot;"/>
    <s v=""/>
    <s v=""/>
    <s v="ARGENTINA"/>
    <x v="2"/>
    <m/>
    <m/>
    <n v="1"/>
    <m/>
    <m/>
    <m/>
    <m/>
    <m/>
    <m/>
    <m/>
    <m/>
    <m/>
    <m/>
    <m/>
    <m/>
    <m/>
    <n v="1"/>
    <n v="7"/>
  </r>
  <r>
    <s v="7 FEPI (ARGENTINA)"/>
    <s v="LOCAL"/>
    <s v="CINERGIA ESTUDIO CREATIVO "/>
    <x v="50"/>
    <s v="FIBRAZO | SPOT &quot;MI BARRIO CONECTADO&quot;"/>
    <s v=""/>
    <s v=""/>
    <s v="ARGENTINA"/>
    <x v="2"/>
    <m/>
    <m/>
    <n v="1"/>
    <m/>
    <m/>
    <m/>
    <m/>
    <m/>
    <m/>
    <m/>
    <m/>
    <m/>
    <m/>
    <m/>
    <m/>
    <m/>
    <n v="1"/>
    <n v="7"/>
  </r>
  <r>
    <s v="7 FEPI (ARGENTINA)"/>
    <s v="LOCAL"/>
    <s v="CIRCO AGENCIA "/>
    <x v="51"/>
    <s v="150 AÑOS PONIENDO EL CORAZÓN"/>
    <s v=""/>
    <s v=""/>
    <s v="ARGENTINA"/>
    <x v="2"/>
    <m/>
    <m/>
    <n v="1"/>
    <n v="2"/>
    <m/>
    <m/>
    <m/>
    <m/>
    <m/>
    <m/>
    <m/>
    <m/>
    <m/>
    <m/>
    <m/>
    <m/>
    <n v="3"/>
    <n v="13"/>
  </r>
  <r>
    <s v="7 FEPI (ARGENTINA)"/>
    <s v="LOCAL"/>
    <s v="CIRCO AGENCIA "/>
    <x v="51"/>
    <s v="ALTOS SABORES"/>
    <s v=""/>
    <s v=""/>
    <s v="ARGENTINA"/>
    <x v="2"/>
    <m/>
    <m/>
    <m/>
    <n v="1"/>
    <m/>
    <m/>
    <m/>
    <m/>
    <m/>
    <m/>
    <m/>
    <m/>
    <m/>
    <m/>
    <m/>
    <m/>
    <n v="1"/>
    <n v="3"/>
  </r>
  <r>
    <s v="7 FEPI (ARGENTINA)"/>
    <s v="LOCAL"/>
    <s v="CIRCO AGENCIA "/>
    <x v="51"/>
    <s v="VERANO DIVINO"/>
    <s v=""/>
    <s v=""/>
    <s v="ARGENTINA"/>
    <x v="2"/>
    <m/>
    <n v="1"/>
    <m/>
    <n v="5"/>
    <m/>
    <m/>
    <m/>
    <m/>
    <m/>
    <m/>
    <m/>
    <m/>
    <m/>
    <m/>
    <m/>
    <m/>
    <n v="6"/>
    <n v="30"/>
  </r>
  <r>
    <s v="7 FEPI (ARGENTINA)"/>
    <s v="LOCAL"/>
    <s v="CLUB ATLÉTICO TALLERES "/>
    <x v="52"/>
    <s v="ARTISTICAMENTE VICTORIOSOS"/>
    <s v=""/>
    <s v=""/>
    <s v="ARGENTINA"/>
    <x v="2"/>
    <m/>
    <m/>
    <m/>
    <n v="1"/>
    <m/>
    <m/>
    <m/>
    <m/>
    <m/>
    <m/>
    <m/>
    <m/>
    <m/>
    <m/>
    <m/>
    <m/>
    <n v="1"/>
    <n v="3"/>
  </r>
  <r>
    <s v="7 FEPI (ARGENTINA)"/>
    <s v="LOCAL"/>
    <s v="CLUB ATLÉTICO TALLERES "/>
    <x v="52"/>
    <s v="EL VIAJE ES 360° CUANDO LO HACEMOS TODOS"/>
    <s v=""/>
    <s v=""/>
    <s v="ARGENTINA"/>
    <x v="2"/>
    <m/>
    <m/>
    <n v="1"/>
    <m/>
    <m/>
    <m/>
    <m/>
    <m/>
    <m/>
    <m/>
    <m/>
    <m/>
    <m/>
    <m/>
    <m/>
    <m/>
    <n v="1"/>
    <n v="7"/>
  </r>
  <r>
    <s v="7 FEPI (ARGENTINA)"/>
    <s v="LOCAL"/>
    <s v="CLUB ATLÉTICO TALLERES "/>
    <x v="52"/>
    <s v="EL VIENTO TRAE UNA COPA"/>
    <s v=""/>
    <s v=""/>
    <s v="ARGENTINA"/>
    <x v="2"/>
    <m/>
    <m/>
    <n v="1"/>
    <m/>
    <m/>
    <m/>
    <m/>
    <m/>
    <m/>
    <m/>
    <m/>
    <m/>
    <m/>
    <m/>
    <m/>
    <m/>
    <n v="1"/>
    <n v="7"/>
  </r>
  <r>
    <s v="7 FEPI (ARGENTINA)"/>
    <s v="LOCAL"/>
    <s v="CLUB ATLÉTICO TALLERES "/>
    <x v="52"/>
    <s v="EN LA ESPALDA LO VIVIDO. Y ADELANTE TODO LO QUE VIENE."/>
    <s v=""/>
    <s v=""/>
    <s v="ARGENTINA"/>
    <x v="2"/>
    <m/>
    <m/>
    <n v="1"/>
    <n v="1"/>
    <m/>
    <m/>
    <m/>
    <m/>
    <m/>
    <m/>
    <m/>
    <m/>
    <m/>
    <m/>
    <m/>
    <m/>
    <n v="2"/>
    <n v="10"/>
  </r>
  <r>
    <s v="7 FEPI (ARGENTINA)"/>
    <s v="LOCAL"/>
    <s v="CLUB ATLÉTICO TALLERES "/>
    <x v="52"/>
    <s v="GOLAZO ARTÍSTICO"/>
    <s v=""/>
    <s v=""/>
    <s v="ARGENTINA"/>
    <x v="2"/>
    <m/>
    <m/>
    <n v="1"/>
    <m/>
    <m/>
    <m/>
    <m/>
    <m/>
    <m/>
    <m/>
    <m/>
    <m/>
    <m/>
    <m/>
    <m/>
    <m/>
    <n v="1"/>
    <n v="7"/>
  </r>
  <r>
    <s v="7 FEPI (ARGENTINA)"/>
    <s v="LOCAL"/>
    <s v="CLUB ATLÉTICO TALLERES "/>
    <x v="52"/>
    <s v="TALLERES EN TODAS SUS DIMENSIONES"/>
    <s v=""/>
    <s v=""/>
    <s v="ARGENTINA"/>
    <x v="2"/>
    <m/>
    <n v="1"/>
    <n v="3"/>
    <n v="4"/>
    <m/>
    <m/>
    <m/>
    <m/>
    <m/>
    <m/>
    <m/>
    <m/>
    <m/>
    <m/>
    <m/>
    <m/>
    <n v="8"/>
    <n v="48"/>
  </r>
  <r>
    <s v="7 FEPI (ARGENTINA)"/>
    <s v="LOCAL"/>
    <s v="COMÚN ADV "/>
    <x v="53"/>
    <s v="NECESITAS MÁS ESPACIO"/>
    <s v=""/>
    <s v=""/>
    <s v="ARGENTINA"/>
    <x v="2"/>
    <m/>
    <m/>
    <n v="1"/>
    <m/>
    <m/>
    <m/>
    <m/>
    <m/>
    <m/>
    <m/>
    <m/>
    <m/>
    <m/>
    <m/>
    <m/>
    <m/>
    <n v="1"/>
    <n v="7"/>
  </r>
  <r>
    <s v="7 FEPI (ARGENTINA)"/>
    <s v="LOCAL"/>
    <s v="COMÚN ADV "/>
    <x v="53"/>
    <s v="SIESTERO"/>
    <s v=""/>
    <s v=""/>
    <s v="ARGENTINA"/>
    <x v="2"/>
    <m/>
    <m/>
    <m/>
    <n v="1"/>
    <m/>
    <m/>
    <m/>
    <m/>
    <m/>
    <m/>
    <m/>
    <m/>
    <m/>
    <m/>
    <m/>
    <m/>
    <n v="1"/>
    <n v="3"/>
  </r>
  <r>
    <s v="7 FEPI (ARGENTINA)"/>
    <s v="LOCAL"/>
    <s v="CONNAXIS "/>
    <x v="54"/>
    <s v="CAPTURA LA GRANDEZA DE BOLIVIA"/>
    <s v=""/>
    <s v=""/>
    <s v="ARGENTINA"/>
    <x v="6"/>
    <m/>
    <m/>
    <m/>
    <n v="1"/>
    <m/>
    <m/>
    <m/>
    <m/>
    <m/>
    <m/>
    <m/>
    <m/>
    <m/>
    <m/>
    <m/>
    <m/>
    <n v="1"/>
    <n v="3"/>
  </r>
  <r>
    <s v="7 FEPI (ARGENTINA)"/>
    <s v="LOCAL"/>
    <s v="CUATRO CORONAS "/>
    <x v="55"/>
    <s v="WILLIAM HOPE RACING CUP"/>
    <s v=""/>
    <s v=""/>
    <s v="ARGENTINA"/>
    <x v="2"/>
    <m/>
    <m/>
    <n v="5"/>
    <n v="1"/>
    <m/>
    <m/>
    <m/>
    <m/>
    <m/>
    <m/>
    <m/>
    <m/>
    <m/>
    <m/>
    <m/>
    <m/>
    <n v="6"/>
    <n v="38"/>
  </r>
  <r>
    <s v="7 FEPI (ARGENTINA)"/>
    <s v="LOCAL"/>
    <s v="DIGITARIANOS "/>
    <x v="56"/>
    <s v="THE BIG WALL"/>
    <s v=""/>
    <s v=""/>
    <s v="ARGENTINA"/>
    <x v="9"/>
    <m/>
    <m/>
    <n v="1"/>
    <m/>
    <m/>
    <m/>
    <m/>
    <m/>
    <m/>
    <m/>
    <m/>
    <m/>
    <m/>
    <m/>
    <m/>
    <m/>
    <n v="1"/>
    <n v="7"/>
  </r>
  <r>
    <s v="7 FEPI (ARGENTINA)"/>
    <s v="LOCAL"/>
    <s v="DON BUENOS AIRES "/>
    <x v="57"/>
    <s v="FLOW DIA DEL PADRE"/>
    <s v=""/>
    <s v=""/>
    <s v="ARGENTINA"/>
    <x v="2"/>
    <m/>
    <m/>
    <m/>
    <n v="1"/>
    <m/>
    <m/>
    <m/>
    <m/>
    <m/>
    <m/>
    <m/>
    <m/>
    <m/>
    <m/>
    <m/>
    <m/>
    <n v="1"/>
    <n v="3"/>
  </r>
  <r>
    <s v="7 FEPI (ARGENTINA)"/>
    <s v="LOCAL"/>
    <s v="DON BUENOS AIRES "/>
    <x v="57"/>
    <s v="MAÑAS"/>
    <s v=""/>
    <s v=""/>
    <s v="ARGENTINA"/>
    <x v="2"/>
    <m/>
    <m/>
    <n v="1"/>
    <m/>
    <m/>
    <m/>
    <m/>
    <m/>
    <m/>
    <m/>
    <m/>
    <m/>
    <m/>
    <m/>
    <m/>
    <m/>
    <n v="1"/>
    <n v="7"/>
  </r>
  <r>
    <s v="7 FEPI (ARGENTINA)"/>
    <s v="LOCAL"/>
    <s v="DON BUENOS AIRES "/>
    <x v="57"/>
    <s v="PRIMAVERA SUENA CON FLOW"/>
    <s v=""/>
    <s v=""/>
    <s v="ARGENTINA"/>
    <x v="2"/>
    <m/>
    <n v="1"/>
    <m/>
    <m/>
    <m/>
    <m/>
    <m/>
    <m/>
    <m/>
    <m/>
    <m/>
    <m/>
    <m/>
    <m/>
    <m/>
    <m/>
    <n v="1"/>
    <n v="15"/>
  </r>
  <r>
    <s v="7 FEPI (ARGENTINA)"/>
    <s v="LOCAL"/>
    <s v="DON BUENOS AIRES "/>
    <x v="57"/>
    <s v="VIVI TU CASA COMO QUIERAS"/>
    <s v=""/>
    <s v=""/>
    <s v="ARGENTINA"/>
    <x v="2"/>
    <n v="1"/>
    <n v="1"/>
    <m/>
    <m/>
    <m/>
    <m/>
    <m/>
    <m/>
    <m/>
    <m/>
    <m/>
    <m/>
    <m/>
    <m/>
    <m/>
    <m/>
    <n v="2"/>
    <n v="45"/>
  </r>
  <r>
    <s v="7 FEPI (ARGENTINA)"/>
    <s v="LOCAL"/>
    <s v="DON BUENOS AIRES "/>
    <x v="58"/>
    <s v="AXA. POR TI. POR TODOS."/>
    <s v=""/>
    <s v=""/>
    <s v="ARGENTINA"/>
    <x v="0"/>
    <m/>
    <m/>
    <m/>
    <n v="1"/>
    <m/>
    <m/>
    <m/>
    <m/>
    <m/>
    <m/>
    <m/>
    <m/>
    <m/>
    <m/>
    <m/>
    <m/>
    <n v="1"/>
    <n v="3"/>
  </r>
  <r>
    <s v="7 FEPI (ARGENTINA)"/>
    <s v="LOCAL"/>
    <s v="EL BANDO CREATIVO "/>
    <x v="59"/>
    <s v="AMAZONÍA INDÍGENA DERECHOS Y RECURSOS"/>
    <s v=""/>
    <s v=""/>
    <s v="ARGENTINA"/>
    <x v="9"/>
    <m/>
    <m/>
    <m/>
    <n v="1"/>
    <m/>
    <m/>
    <m/>
    <m/>
    <m/>
    <m/>
    <m/>
    <m/>
    <m/>
    <m/>
    <m/>
    <m/>
    <n v="1"/>
    <n v="3"/>
  </r>
  <r>
    <s v="7 FEPI (ARGENTINA)"/>
    <s v="LOCAL"/>
    <s v="EL TALLER DEL SABUESO "/>
    <x v="60"/>
    <s v="COMPINCHE"/>
    <s v=""/>
    <s v=""/>
    <s v="ARGENTINA"/>
    <x v="9"/>
    <m/>
    <m/>
    <m/>
    <n v="1"/>
    <m/>
    <m/>
    <m/>
    <m/>
    <m/>
    <m/>
    <m/>
    <m/>
    <m/>
    <m/>
    <m/>
    <m/>
    <n v="1"/>
    <n v="3"/>
  </r>
  <r>
    <s v="7 FEPI (ARGENTINA)"/>
    <s v="LOCAL"/>
    <s v="ELEMENT "/>
    <x v="61"/>
    <s v="BURGER KING - CALL OF DUTY® MODERN WARFARE 2"/>
    <s v=""/>
    <s v=""/>
    <s v="ARGENTINA"/>
    <x v="0"/>
    <m/>
    <n v="1"/>
    <n v="1"/>
    <m/>
    <m/>
    <m/>
    <m/>
    <m/>
    <m/>
    <m/>
    <m/>
    <m/>
    <m/>
    <m/>
    <m/>
    <m/>
    <n v="2"/>
    <n v="22"/>
  </r>
  <r>
    <s v="7 FEPI (ARGENTINA)"/>
    <s v="LOCAL"/>
    <s v="ENERO COMUNICACIÓN "/>
    <x v="62"/>
    <s v="RESPIRO"/>
    <s v=""/>
    <s v=""/>
    <s v="ARGENTINA"/>
    <x v="2"/>
    <m/>
    <n v="1"/>
    <n v="3"/>
    <m/>
    <m/>
    <m/>
    <m/>
    <m/>
    <m/>
    <m/>
    <m/>
    <m/>
    <m/>
    <m/>
    <m/>
    <m/>
    <n v="4"/>
    <n v="36"/>
  </r>
  <r>
    <s v="7 FEPI (ARGENTINA)"/>
    <s v="LOCAL"/>
    <s v="ENREDO BRANDING "/>
    <x v="63"/>
    <s v="SHINAGAWA: REMODELANDO EL FUTURO DE LOS REFRACTARIOS"/>
    <s v=""/>
    <s v=""/>
    <s v="ARGENTINA"/>
    <x v="4"/>
    <m/>
    <n v="1"/>
    <n v="2"/>
    <m/>
    <m/>
    <m/>
    <m/>
    <m/>
    <m/>
    <m/>
    <m/>
    <m/>
    <m/>
    <m/>
    <m/>
    <m/>
    <n v="3"/>
    <n v="29"/>
  </r>
  <r>
    <s v="7 FEPI (ARGENTINA)"/>
    <s v="LOCAL"/>
    <s v="ESTUDIO MALAQUITA "/>
    <x v="64"/>
    <s v="PASIÓN POR LA SELECCIÓN, PASIÓN POR LA FRUTA"/>
    <s v=""/>
    <s v=""/>
    <s v="ARGENTINA"/>
    <x v="2"/>
    <m/>
    <m/>
    <n v="1"/>
    <n v="1"/>
    <m/>
    <m/>
    <m/>
    <m/>
    <m/>
    <m/>
    <m/>
    <m/>
    <m/>
    <m/>
    <m/>
    <m/>
    <n v="2"/>
    <n v="10"/>
  </r>
  <r>
    <s v="7 FEPI (ARGENTINA)"/>
    <s v="LOCAL"/>
    <s v="FOSBURY LATAM"/>
    <x v="65"/>
    <s v="ADOGTION POSTERS"/>
    <s v=""/>
    <s v=""/>
    <s v="ARGENTINA"/>
    <x v="10"/>
    <m/>
    <m/>
    <n v="2"/>
    <n v="1"/>
    <m/>
    <m/>
    <m/>
    <m/>
    <m/>
    <m/>
    <m/>
    <m/>
    <m/>
    <m/>
    <m/>
    <m/>
    <n v="3"/>
    <n v="17"/>
  </r>
  <r>
    <s v="7 FEPI (ARGENTINA)"/>
    <s v="LOCAL"/>
    <s v="FUEGO LATAM "/>
    <x v="66"/>
    <s v="A TODA HORA"/>
    <s v=""/>
    <s v=""/>
    <s v="ARGENTINA"/>
    <x v="2"/>
    <m/>
    <m/>
    <n v="3"/>
    <n v="3"/>
    <m/>
    <m/>
    <m/>
    <m/>
    <m/>
    <m/>
    <m/>
    <m/>
    <m/>
    <m/>
    <m/>
    <m/>
    <n v="6"/>
    <n v="30"/>
  </r>
  <r>
    <s v="7 FEPI (ARGENTINA)"/>
    <s v="LOCAL"/>
    <s v="FUEGO LATAM "/>
    <x v="66"/>
    <s v="CARTA INVERTIDA"/>
    <s v=""/>
    <s v=""/>
    <s v="ARGENTINA"/>
    <x v="2"/>
    <m/>
    <m/>
    <m/>
    <n v="1"/>
    <m/>
    <m/>
    <m/>
    <m/>
    <m/>
    <m/>
    <m/>
    <m/>
    <m/>
    <m/>
    <m/>
    <m/>
    <n v="1"/>
    <n v="3"/>
  </r>
  <r>
    <s v="7 FEPI (ARGENTINA)"/>
    <s v="LOCAL"/>
    <s v="FUEGO LATAM "/>
    <x v="66"/>
    <s v="CORDILLERA"/>
    <s v=""/>
    <s v=""/>
    <s v="ARGENTINA"/>
    <x v="2"/>
    <m/>
    <m/>
    <n v="2"/>
    <n v="1"/>
    <m/>
    <m/>
    <m/>
    <m/>
    <m/>
    <m/>
    <m/>
    <m/>
    <m/>
    <m/>
    <m/>
    <m/>
    <n v="3"/>
    <n v="17"/>
  </r>
  <r>
    <s v="7 FEPI (ARGENTINA)"/>
    <s v="LOCAL"/>
    <s v="FUEGO LATAM "/>
    <x v="66"/>
    <s v="HISTORIA 3"/>
    <s v=""/>
    <s v=""/>
    <s v="ARGENTINA"/>
    <x v="2"/>
    <m/>
    <m/>
    <m/>
    <n v="1"/>
    <m/>
    <m/>
    <m/>
    <m/>
    <m/>
    <m/>
    <m/>
    <m/>
    <m/>
    <m/>
    <m/>
    <m/>
    <n v="1"/>
    <n v="3"/>
  </r>
  <r>
    <s v="7 FEPI (ARGENTINA)"/>
    <s v="LOCAL"/>
    <s v="FUEGO LATAM "/>
    <x v="66"/>
    <s v="MADRES DE CORAZÓN"/>
    <s v=""/>
    <s v=""/>
    <s v="ARGENTINA"/>
    <x v="2"/>
    <m/>
    <n v="1"/>
    <m/>
    <n v="1"/>
    <m/>
    <m/>
    <m/>
    <m/>
    <m/>
    <m/>
    <m/>
    <m/>
    <m/>
    <m/>
    <m/>
    <m/>
    <n v="2"/>
    <n v="18"/>
  </r>
  <r>
    <s v="7 FEPI (ARGENTINA)"/>
    <s v="LOCAL"/>
    <s v="GOGO AGENCY "/>
    <x v="67"/>
    <s v="MUCHAS FORMAS DE DECIRLE A LOS SENOS"/>
    <s v=""/>
    <s v=""/>
    <s v="ARGENTINA"/>
    <x v="0"/>
    <m/>
    <m/>
    <n v="3"/>
    <n v="1"/>
    <m/>
    <m/>
    <m/>
    <m/>
    <m/>
    <m/>
    <m/>
    <m/>
    <m/>
    <m/>
    <m/>
    <m/>
    <n v="4"/>
    <n v="24"/>
  </r>
  <r>
    <s v="7 FEPI (ARGENTINA)"/>
    <s v="LOCAL"/>
    <s v="GOGO AGENCY "/>
    <x v="67"/>
    <s v="OPEN TO WORK"/>
    <s v=""/>
    <s v=""/>
    <s v="ARGENTINA"/>
    <x v="0"/>
    <m/>
    <m/>
    <m/>
    <n v="3"/>
    <m/>
    <m/>
    <m/>
    <m/>
    <m/>
    <m/>
    <m/>
    <m/>
    <m/>
    <m/>
    <m/>
    <m/>
    <n v="3"/>
    <n v="9"/>
  </r>
  <r>
    <s v="7 FEPI (ARGENTINA)"/>
    <s v="LOCAL"/>
    <s v="HELLOBRAND "/>
    <x v="68"/>
    <s v="20 ANIVERSARIO"/>
    <s v=""/>
    <s v=""/>
    <s v="ARGENTINA"/>
    <x v="2"/>
    <m/>
    <m/>
    <m/>
    <n v="1"/>
    <m/>
    <m/>
    <m/>
    <m/>
    <m/>
    <m/>
    <m/>
    <m/>
    <m/>
    <m/>
    <m/>
    <m/>
    <n v="1"/>
    <n v="3"/>
  </r>
  <r>
    <s v="7 FEPI (ARGENTINA)"/>
    <s v="LOCAL"/>
    <s v="HELLOBRAND "/>
    <x v="68"/>
    <s v="BOSTA"/>
    <s v=""/>
    <s v=""/>
    <s v="ARGENTINA"/>
    <x v="2"/>
    <m/>
    <n v="1"/>
    <m/>
    <m/>
    <m/>
    <m/>
    <m/>
    <m/>
    <m/>
    <m/>
    <m/>
    <m/>
    <m/>
    <m/>
    <m/>
    <m/>
    <n v="1"/>
    <n v="15"/>
  </r>
  <r>
    <s v="7 FEPI (ARGENTINA)"/>
    <s v="LOCAL"/>
    <s v="HELLOBRAND "/>
    <x v="68"/>
    <s v="CARAJO"/>
    <s v=""/>
    <s v=""/>
    <s v="ARGENTINA"/>
    <x v="2"/>
    <m/>
    <n v="1"/>
    <m/>
    <m/>
    <m/>
    <m/>
    <m/>
    <m/>
    <m/>
    <m/>
    <m/>
    <m/>
    <m/>
    <m/>
    <m/>
    <m/>
    <n v="1"/>
    <n v="15"/>
  </r>
  <r>
    <s v="7 FEPI (ARGENTINA)"/>
    <s v="LOCAL"/>
    <s v="HELLOBRAND "/>
    <x v="68"/>
    <s v="CON Y CONTRA"/>
    <s v=""/>
    <s v=""/>
    <s v="ARGENTINA"/>
    <x v="2"/>
    <m/>
    <m/>
    <n v="1"/>
    <m/>
    <m/>
    <m/>
    <m/>
    <m/>
    <m/>
    <m/>
    <m/>
    <m/>
    <m/>
    <m/>
    <m/>
    <m/>
    <n v="1"/>
    <n v="7"/>
  </r>
  <r>
    <s v="7 FEPI (ARGENTINA)"/>
    <s v="LOCAL"/>
    <s v="HELLOBRAND "/>
    <x v="68"/>
    <s v="EUROPE"/>
    <s v=""/>
    <s v=""/>
    <s v="ARGENTINA"/>
    <x v="2"/>
    <m/>
    <n v="1"/>
    <m/>
    <m/>
    <m/>
    <m/>
    <m/>
    <m/>
    <m/>
    <m/>
    <m/>
    <m/>
    <m/>
    <m/>
    <m/>
    <m/>
    <n v="1"/>
    <n v="15"/>
  </r>
  <r>
    <s v="7 FEPI (ARGENTINA)"/>
    <s v="LOCAL"/>
    <s v="HELLOBRAND "/>
    <x v="68"/>
    <s v="GLOSARIO DEL FUTBOL"/>
    <s v=""/>
    <s v=""/>
    <s v="ARGENTINA"/>
    <x v="2"/>
    <m/>
    <m/>
    <m/>
    <n v="2"/>
    <m/>
    <m/>
    <m/>
    <m/>
    <m/>
    <m/>
    <m/>
    <m/>
    <m/>
    <m/>
    <m/>
    <m/>
    <n v="2"/>
    <n v="6"/>
  </r>
  <r>
    <s v="7 FEPI (ARGENTINA)"/>
    <s v="LOCAL"/>
    <s v="HELLOBRAND "/>
    <x v="68"/>
    <s v="HEAVY"/>
    <s v=""/>
    <s v=""/>
    <s v="ARGENTINA"/>
    <x v="2"/>
    <m/>
    <m/>
    <m/>
    <n v="1"/>
    <m/>
    <m/>
    <m/>
    <m/>
    <m/>
    <m/>
    <m/>
    <m/>
    <m/>
    <m/>
    <m/>
    <m/>
    <n v="1"/>
    <n v="3"/>
  </r>
  <r>
    <s v="7 FEPI (ARGENTINA)"/>
    <s v="LOCAL"/>
    <s v="HELLOBRAND "/>
    <x v="68"/>
    <s v="JASON"/>
    <s v=""/>
    <s v=""/>
    <s v="ARGENTINA"/>
    <x v="2"/>
    <m/>
    <m/>
    <m/>
    <n v="1"/>
    <m/>
    <m/>
    <m/>
    <m/>
    <m/>
    <m/>
    <m/>
    <m/>
    <m/>
    <m/>
    <m/>
    <m/>
    <n v="1"/>
    <n v="3"/>
  </r>
  <r>
    <s v="7 FEPI (ARGENTINA)"/>
    <s v="LOCAL"/>
    <s v="HELLOBRAND "/>
    <x v="68"/>
    <s v="NOS AGRANDAMOS"/>
    <s v=""/>
    <s v=""/>
    <s v="ARGENTINA"/>
    <x v="2"/>
    <m/>
    <m/>
    <m/>
    <n v="2"/>
    <m/>
    <m/>
    <m/>
    <m/>
    <m/>
    <m/>
    <m/>
    <m/>
    <m/>
    <m/>
    <m/>
    <m/>
    <n v="2"/>
    <n v="6"/>
  </r>
  <r>
    <s v="7 FEPI (ARGENTINA)"/>
    <s v="LOCAL"/>
    <s v="HELLOBRAND "/>
    <x v="68"/>
    <s v="NOS DAN GANAS DE LLORAR"/>
    <s v=""/>
    <s v=""/>
    <s v="ARGENTINA"/>
    <x v="2"/>
    <m/>
    <n v="1"/>
    <m/>
    <n v="2"/>
    <m/>
    <m/>
    <m/>
    <m/>
    <m/>
    <m/>
    <m/>
    <m/>
    <m/>
    <m/>
    <m/>
    <m/>
    <n v="3"/>
    <n v="21"/>
  </r>
  <r>
    <s v="7 FEPI (ARGENTINA)"/>
    <s v="LOCAL"/>
    <s v="HELLOBRAND "/>
    <x v="68"/>
    <s v="PARECE LO MISMO"/>
    <s v=""/>
    <s v=""/>
    <s v="ARGENTINA"/>
    <x v="2"/>
    <m/>
    <m/>
    <n v="1"/>
    <m/>
    <m/>
    <m/>
    <m/>
    <m/>
    <m/>
    <m/>
    <m/>
    <m/>
    <m/>
    <m/>
    <m/>
    <m/>
    <n v="1"/>
    <n v="7"/>
  </r>
  <r>
    <s v="7 FEPI (ARGENTINA)"/>
    <s v="LOCAL"/>
    <s v="HELLOBRAND "/>
    <x v="68"/>
    <s v="PINK FLOYD"/>
    <s v=""/>
    <s v=""/>
    <s v="ARGENTINA"/>
    <x v="2"/>
    <m/>
    <n v="1"/>
    <m/>
    <m/>
    <m/>
    <m/>
    <m/>
    <m/>
    <m/>
    <m/>
    <m/>
    <m/>
    <m/>
    <m/>
    <m/>
    <m/>
    <n v="1"/>
    <n v="15"/>
  </r>
  <r>
    <s v="7 FEPI (ARGENTINA)"/>
    <s v="LOCAL"/>
    <s v="HELLOBRAND "/>
    <x v="68"/>
    <s v="RUIDITO"/>
    <s v=""/>
    <s v=""/>
    <s v="ARGENTINA"/>
    <x v="2"/>
    <m/>
    <m/>
    <n v="1"/>
    <n v="3"/>
    <m/>
    <m/>
    <m/>
    <m/>
    <m/>
    <m/>
    <m/>
    <m/>
    <m/>
    <m/>
    <m/>
    <m/>
    <n v="4"/>
    <n v="16"/>
  </r>
  <r>
    <s v="7 FEPI (ARGENTINA)"/>
    <s v="LOCAL"/>
    <s v="HELLOBRAND "/>
    <x v="68"/>
    <s v="SORPRENDETE DE NUEVO.... CENTRO"/>
    <s v=""/>
    <s v=""/>
    <s v="ARGENTINA"/>
    <x v="2"/>
    <m/>
    <m/>
    <n v="3"/>
    <m/>
    <m/>
    <m/>
    <m/>
    <m/>
    <m/>
    <m/>
    <m/>
    <m/>
    <m/>
    <m/>
    <m/>
    <m/>
    <n v="3"/>
    <n v="21"/>
  </r>
  <r>
    <s v="7 FEPI (ARGENTINA)"/>
    <s v="LOCAL"/>
    <s v="HELLOBRAND "/>
    <x v="68"/>
    <s v="TENEMOS PORQUE HACEMOS"/>
    <s v=""/>
    <s v=""/>
    <s v="ARGENTINA"/>
    <x v="2"/>
    <m/>
    <m/>
    <n v="1"/>
    <m/>
    <m/>
    <m/>
    <m/>
    <m/>
    <m/>
    <m/>
    <m/>
    <m/>
    <m/>
    <m/>
    <m/>
    <m/>
    <n v="1"/>
    <n v="7"/>
  </r>
  <r>
    <s v="7 FEPI (ARGENTINA)"/>
    <s v="LOCAL"/>
    <s v="HELLOBRAND "/>
    <x v="68"/>
    <s v="TWEETS"/>
    <s v=""/>
    <s v=""/>
    <s v="ARGENTINA"/>
    <x v="2"/>
    <m/>
    <n v="1"/>
    <n v="1"/>
    <m/>
    <m/>
    <m/>
    <m/>
    <m/>
    <m/>
    <m/>
    <m/>
    <m/>
    <m/>
    <m/>
    <m/>
    <m/>
    <n v="2"/>
    <n v="22"/>
  </r>
  <r>
    <s v="7 FEPI (ARGENTINA)"/>
    <s v="LOCAL"/>
    <s v="HELLOBRAND "/>
    <x v="68"/>
    <s v="UNA CAUSA PODEROSA"/>
    <s v=""/>
    <s v=""/>
    <s v="ARGENTINA"/>
    <x v="2"/>
    <m/>
    <m/>
    <m/>
    <n v="2"/>
    <m/>
    <m/>
    <m/>
    <m/>
    <m/>
    <m/>
    <m/>
    <m/>
    <m/>
    <m/>
    <m/>
    <m/>
    <n v="2"/>
    <n v="6"/>
  </r>
  <r>
    <s v="7 FEPI (ARGENTINA)"/>
    <s v="LOCAL"/>
    <s v="INDEPENDIENTE PANAMÁ"/>
    <x v="69"/>
    <s v="BISAGRA"/>
    <s v=""/>
    <s v=""/>
    <s v="ARGENTINA"/>
    <x v="11"/>
    <m/>
    <m/>
    <m/>
    <n v="1"/>
    <m/>
    <m/>
    <m/>
    <m/>
    <m/>
    <m/>
    <m/>
    <m/>
    <m/>
    <m/>
    <m/>
    <m/>
    <n v="1"/>
    <n v="3"/>
  </r>
  <r>
    <s v="7 FEPI (ARGENTINA)"/>
    <s v="LOCAL"/>
    <s v="INDEPENDIENTE PANAMÁ"/>
    <x v="69"/>
    <s v="GRIFO"/>
    <s v=""/>
    <s v=""/>
    <s v="ARGENTINA"/>
    <x v="11"/>
    <m/>
    <m/>
    <n v="1"/>
    <m/>
    <m/>
    <m/>
    <m/>
    <m/>
    <m/>
    <m/>
    <m/>
    <m/>
    <m/>
    <m/>
    <m/>
    <m/>
    <n v="1"/>
    <n v="7"/>
  </r>
  <r>
    <s v="7 FEPI (ARGENTINA)"/>
    <s v="LOCAL"/>
    <s v="INDEPENDIENTE PANAMÁ"/>
    <x v="69"/>
    <s v="WILD"/>
    <s v=""/>
    <s v=""/>
    <s v="ARGENTINA"/>
    <x v="11"/>
    <m/>
    <m/>
    <n v="1"/>
    <m/>
    <m/>
    <m/>
    <m/>
    <m/>
    <m/>
    <m/>
    <m/>
    <m/>
    <m/>
    <m/>
    <m/>
    <m/>
    <n v="1"/>
    <n v="7"/>
  </r>
  <r>
    <s v="7 FEPI (ARGENTINA)"/>
    <s v="LOCAL"/>
    <s v="JOYSTICK, FIFCO "/>
    <x v="70"/>
    <s v="LOS FANS MÁS FINOS"/>
    <s v=""/>
    <s v=""/>
    <s v="ARGENTINA"/>
    <x v="8"/>
    <m/>
    <n v="2"/>
    <n v="4"/>
    <m/>
    <m/>
    <m/>
    <m/>
    <m/>
    <m/>
    <m/>
    <m/>
    <m/>
    <m/>
    <m/>
    <m/>
    <m/>
    <n v="6"/>
    <n v="58"/>
  </r>
  <r>
    <s v="7 FEPI (ARGENTINA)"/>
    <s v="LOCAL"/>
    <s v="JOYSTICK, FIFCO "/>
    <x v="70"/>
    <s v="USTEDES YA GANARON"/>
    <s v=""/>
    <s v=""/>
    <s v="ARGENTINA"/>
    <x v="8"/>
    <m/>
    <m/>
    <n v="4"/>
    <m/>
    <m/>
    <m/>
    <m/>
    <m/>
    <m/>
    <m/>
    <m/>
    <m/>
    <m/>
    <m/>
    <m/>
    <m/>
    <n v="4"/>
    <n v="28"/>
  </r>
  <r>
    <s v="7 FEPI (ARGENTINA)"/>
    <s v="LOCAL"/>
    <s v="KYMERA STUDIOS "/>
    <x v="71"/>
    <s v="EL CURSO DEL RÍO"/>
    <s v=""/>
    <s v=""/>
    <s v="ARGENTINA"/>
    <x v="9"/>
    <m/>
    <m/>
    <m/>
    <n v="2"/>
    <m/>
    <m/>
    <m/>
    <m/>
    <m/>
    <m/>
    <m/>
    <m/>
    <m/>
    <m/>
    <m/>
    <m/>
    <n v="2"/>
    <n v="6"/>
  </r>
  <r>
    <s v="7 FEPI (ARGENTINA)"/>
    <s v="LOCAL"/>
    <s v="KYMERA STUDIOS "/>
    <x v="71"/>
    <s v="RUTA DEL GIRASOL"/>
    <s v=""/>
    <s v=""/>
    <s v="ARGENTINA"/>
    <x v="9"/>
    <m/>
    <m/>
    <m/>
    <n v="1"/>
    <m/>
    <m/>
    <m/>
    <m/>
    <m/>
    <m/>
    <m/>
    <m/>
    <m/>
    <m/>
    <m/>
    <m/>
    <n v="1"/>
    <n v="3"/>
  </r>
  <r>
    <s v="7 FEPI (ARGENTINA)"/>
    <s v="LOCAL"/>
    <s v="LA CASETA "/>
    <x v="72"/>
    <s v="38 MOMENTOS"/>
    <s v=""/>
    <s v=""/>
    <s v="ARGENTINA"/>
    <x v="1"/>
    <m/>
    <m/>
    <n v="1"/>
    <m/>
    <m/>
    <m/>
    <m/>
    <m/>
    <m/>
    <m/>
    <m/>
    <m/>
    <m/>
    <m/>
    <m/>
    <m/>
    <n v="1"/>
    <n v="7"/>
  </r>
  <r>
    <s v="7 FEPI (ARGENTINA)"/>
    <s v="LOCAL"/>
    <s v="LA NANAFILMS "/>
    <x v="73"/>
    <s v="CERCA"/>
    <s v=""/>
    <s v=""/>
    <s v="ARGENTINA"/>
    <x v="9"/>
    <m/>
    <m/>
    <n v="1"/>
    <m/>
    <m/>
    <m/>
    <m/>
    <m/>
    <m/>
    <m/>
    <m/>
    <m/>
    <m/>
    <m/>
    <m/>
    <m/>
    <n v="1"/>
    <n v="7"/>
  </r>
  <r>
    <s v="7 FEPI (ARGENTINA)"/>
    <s v="LOCAL"/>
    <s v="LA NIÑA "/>
    <x v="74"/>
    <s v="CONCIENCIA"/>
    <s v=""/>
    <s v=""/>
    <s v="ARGENTINA"/>
    <x v="2"/>
    <m/>
    <m/>
    <m/>
    <n v="1"/>
    <m/>
    <m/>
    <m/>
    <m/>
    <m/>
    <m/>
    <m/>
    <m/>
    <m/>
    <m/>
    <m/>
    <m/>
    <n v="1"/>
    <n v="3"/>
  </r>
  <r>
    <s v="7 FEPI (ARGENTINA)"/>
    <s v="LOCAL"/>
    <s v="LA NIÑA "/>
    <x v="74"/>
    <s v="CONTRATADOS"/>
    <s v=""/>
    <s v=""/>
    <s v="ARGENTINA"/>
    <x v="2"/>
    <m/>
    <m/>
    <m/>
    <n v="1"/>
    <m/>
    <m/>
    <m/>
    <m/>
    <m/>
    <m/>
    <m/>
    <m/>
    <m/>
    <m/>
    <m/>
    <m/>
    <n v="1"/>
    <n v="3"/>
  </r>
  <r>
    <s v="7 FEPI (ARGENTINA)"/>
    <s v="LOCAL"/>
    <s v="LA NIÑA "/>
    <x v="74"/>
    <s v="CUELLITOS"/>
    <s v=""/>
    <s v=""/>
    <s v="ARGENTINA"/>
    <x v="2"/>
    <m/>
    <m/>
    <n v="1"/>
    <m/>
    <m/>
    <m/>
    <m/>
    <m/>
    <m/>
    <m/>
    <m/>
    <m/>
    <m/>
    <m/>
    <m/>
    <m/>
    <n v="1"/>
    <n v="7"/>
  </r>
  <r>
    <s v="7 FEPI (ARGENTINA)"/>
    <s v="LOCAL"/>
    <s v="LA NIÑA "/>
    <x v="74"/>
    <s v="DIMOS EL LUNES"/>
    <s v=""/>
    <s v=""/>
    <s v="ARGENTINA"/>
    <x v="2"/>
    <m/>
    <n v="1"/>
    <m/>
    <m/>
    <m/>
    <m/>
    <m/>
    <m/>
    <m/>
    <m/>
    <m/>
    <m/>
    <m/>
    <m/>
    <m/>
    <m/>
    <n v="1"/>
    <n v="15"/>
  </r>
  <r>
    <s v="7 FEPI (ARGENTINA)"/>
    <s v="LOCAL"/>
    <s v="LA NIÑA "/>
    <x v="74"/>
    <s v="GOLDEN TRIP"/>
    <s v=""/>
    <s v=""/>
    <s v="ARGENTINA"/>
    <x v="2"/>
    <m/>
    <m/>
    <n v="1"/>
    <m/>
    <m/>
    <m/>
    <m/>
    <m/>
    <m/>
    <m/>
    <m/>
    <m/>
    <m/>
    <m/>
    <m/>
    <m/>
    <n v="1"/>
    <n v="7"/>
  </r>
  <r>
    <s v="7 FEPI (ARGENTINA)"/>
    <s v="LOCAL"/>
    <s v="LA NIÑA "/>
    <x v="74"/>
    <s v="INTELIGENCIA DEMASIADO ARTIFICIAL"/>
    <s v=""/>
    <s v=""/>
    <s v="ARGENTINA"/>
    <x v="2"/>
    <m/>
    <m/>
    <n v="1"/>
    <m/>
    <m/>
    <m/>
    <m/>
    <m/>
    <m/>
    <m/>
    <m/>
    <m/>
    <m/>
    <m/>
    <m/>
    <m/>
    <n v="1"/>
    <n v="7"/>
  </r>
  <r>
    <s v="7 FEPI (ARGENTINA)"/>
    <s v="LOCAL"/>
    <s v="LA NIÑA "/>
    <x v="74"/>
    <s v="INVISIBLE"/>
    <s v=""/>
    <s v=""/>
    <s v="ARGENTINA"/>
    <x v="2"/>
    <m/>
    <m/>
    <m/>
    <n v="1"/>
    <m/>
    <m/>
    <m/>
    <m/>
    <m/>
    <m/>
    <m/>
    <m/>
    <m/>
    <m/>
    <m/>
    <m/>
    <n v="1"/>
    <n v="3"/>
  </r>
  <r>
    <s v="7 FEPI (ARGENTINA)"/>
    <s v="LOCAL"/>
    <s v="LA NIÑA "/>
    <x v="74"/>
    <s v="JUGADORES ETERNOS"/>
    <s v=""/>
    <s v=""/>
    <s v="ARGENTINA"/>
    <x v="2"/>
    <m/>
    <n v="2"/>
    <n v="1"/>
    <m/>
    <m/>
    <m/>
    <m/>
    <m/>
    <m/>
    <m/>
    <m/>
    <m/>
    <m/>
    <m/>
    <m/>
    <m/>
    <n v="3"/>
    <n v="37"/>
  </r>
  <r>
    <s v="7 FEPI (ARGENTINA)"/>
    <s v="LOCAL"/>
    <s v="LA NIÑA "/>
    <x v="74"/>
    <s v="PACTO"/>
    <s v=""/>
    <s v=""/>
    <s v="ARGENTINA"/>
    <x v="2"/>
    <m/>
    <m/>
    <n v="2"/>
    <n v="1"/>
    <m/>
    <m/>
    <m/>
    <m/>
    <m/>
    <m/>
    <m/>
    <m/>
    <m/>
    <m/>
    <m/>
    <m/>
    <n v="3"/>
    <n v="17"/>
  </r>
  <r>
    <s v="7 FEPI (ARGENTINA)"/>
    <s v="LOCAL"/>
    <s v="LA NIÑA "/>
    <x v="74"/>
    <s v="PEQUEÑOS GRANDES COMERCIOS"/>
    <s v=""/>
    <s v=""/>
    <s v="ARGENTINA"/>
    <x v="2"/>
    <m/>
    <m/>
    <n v="1"/>
    <m/>
    <m/>
    <m/>
    <m/>
    <m/>
    <m/>
    <m/>
    <m/>
    <m/>
    <m/>
    <m/>
    <m/>
    <m/>
    <n v="1"/>
    <n v="7"/>
  </r>
  <r>
    <s v="7 FEPI (ARGENTINA)"/>
    <s v="LOCAL"/>
    <s v="LA NIÑA "/>
    <x v="74"/>
    <s v="RENUNCIO"/>
    <s v=""/>
    <s v=""/>
    <s v="ARGENTINA"/>
    <x v="2"/>
    <m/>
    <m/>
    <m/>
    <n v="1"/>
    <m/>
    <m/>
    <m/>
    <m/>
    <m/>
    <m/>
    <m/>
    <m/>
    <m/>
    <m/>
    <m/>
    <m/>
    <n v="1"/>
    <n v="3"/>
  </r>
  <r>
    <s v="7 FEPI (ARGENTINA)"/>
    <s v="LOCAL"/>
    <s v="LA NIÑA "/>
    <x v="74"/>
    <s v="TODOS AL OBELISCO"/>
    <s v=""/>
    <s v=""/>
    <s v="ARGENTINA"/>
    <x v="2"/>
    <m/>
    <n v="1"/>
    <n v="3"/>
    <n v="1"/>
    <m/>
    <m/>
    <m/>
    <m/>
    <m/>
    <m/>
    <m/>
    <m/>
    <m/>
    <m/>
    <m/>
    <m/>
    <n v="5"/>
    <n v="39"/>
  </r>
  <r>
    <s v="7 FEPI (ARGENTINA)"/>
    <s v="LOCAL"/>
    <s v="LA NIÑA "/>
    <x v="74"/>
    <s v="VIAJE A LA LIBERTAD"/>
    <s v=""/>
    <s v=""/>
    <s v="ARGENTINA"/>
    <x v="2"/>
    <m/>
    <m/>
    <n v="1"/>
    <n v="2"/>
    <m/>
    <m/>
    <m/>
    <m/>
    <m/>
    <m/>
    <m/>
    <m/>
    <m/>
    <m/>
    <m/>
    <m/>
    <n v="3"/>
    <n v="13"/>
  </r>
  <r>
    <s v="7 FEPI (ARGENTINA)"/>
    <s v="LOCAL"/>
    <s v="LA NIÑA "/>
    <x v="74"/>
    <s v="VIOLENCIA"/>
    <s v=""/>
    <s v=""/>
    <s v="ARGENTINA"/>
    <x v="2"/>
    <m/>
    <m/>
    <n v="1"/>
    <m/>
    <m/>
    <m/>
    <m/>
    <m/>
    <m/>
    <m/>
    <m/>
    <m/>
    <m/>
    <m/>
    <m/>
    <m/>
    <n v="1"/>
    <n v="7"/>
  </r>
  <r>
    <s v="7 FEPI (ARGENTINA)"/>
    <s v="LOCAL"/>
    <s v="LA VENA "/>
    <x v="75"/>
    <s v="THE HOTTEST BILLBOARD"/>
    <s v=""/>
    <s v=""/>
    <s v="ARGENTINA"/>
    <x v="10"/>
    <m/>
    <m/>
    <n v="1"/>
    <m/>
    <m/>
    <m/>
    <m/>
    <m/>
    <m/>
    <m/>
    <m/>
    <m/>
    <m/>
    <m/>
    <m/>
    <m/>
    <n v="1"/>
    <n v="7"/>
  </r>
  <r>
    <s v="7 FEPI (ARGENTINA)"/>
    <s v="LOCAL"/>
    <s v="LANZALLAMAS"/>
    <x v="76"/>
    <s v="LAS TARJETAS ANDAN DICIENDO - MODO"/>
    <s v=""/>
    <s v=""/>
    <s v="ARGENTINA"/>
    <x v="2"/>
    <m/>
    <m/>
    <m/>
    <n v="1"/>
    <m/>
    <m/>
    <m/>
    <m/>
    <m/>
    <m/>
    <m/>
    <m/>
    <m/>
    <m/>
    <m/>
    <m/>
    <n v="1"/>
    <n v="3"/>
  </r>
  <r>
    <s v="7 FEPI (ARGENTINA)"/>
    <s v="LOCAL"/>
    <s v="LANZALLAMAS"/>
    <x v="76"/>
    <s v="OBELISCO EN QATAR"/>
    <s v=""/>
    <s v=""/>
    <s v="ARGENTINA"/>
    <x v="2"/>
    <m/>
    <m/>
    <n v="1"/>
    <m/>
    <m/>
    <m/>
    <m/>
    <m/>
    <m/>
    <m/>
    <m/>
    <m/>
    <m/>
    <m/>
    <m/>
    <m/>
    <n v="1"/>
    <n v="7"/>
  </r>
  <r>
    <s v="7 FEPI (ARGENTINA)"/>
    <s v="LOCAL"/>
    <s v="LAUGH "/>
    <x v="77"/>
    <s v="CORAZÓN ARGENTO"/>
    <s v=""/>
    <s v=""/>
    <s v="ARGENTINA"/>
    <x v="2"/>
    <m/>
    <m/>
    <n v="3"/>
    <m/>
    <m/>
    <m/>
    <m/>
    <m/>
    <m/>
    <m/>
    <m/>
    <m/>
    <m/>
    <m/>
    <m/>
    <m/>
    <n v="3"/>
    <n v="21"/>
  </r>
  <r>
    <s v="7 FEPI (ARGENTINA)"/>
    <s v="LOCAL"/>
    <s v="LAUGH "/>
    <x v="77"/>
    <s v="LA BOMBONERA REGRESA"/>
    <s v=""/>
    <s v=""/>
    <s v="ARGENTINA"/>
    <x v="2"/>
    <m/>
    <n v="1"/>
    <n v="1"/>
    <m/>
    <m/>
    <m/>
    <m/>
    <m/>
    <m/>
    <m/>
    <m/>
    <m/>
    <m/>
    <m/>
    <m/>
    <m/>
    <n v="2"/>
    <n v="22"/>
  </r>
  <r>
    <s v="7 FEPI (ARGENTINA)"/>
    <s v="LOCAL"/>
    <s v="LAUGH "/>
    <x v="77"/>
    <s v="LA CASA OFICIAL"/>
    <s v=""/>
    <s v=""/>
    <s v="ARGENTINA"/>
    <x v="2"/>
    <m/>
    <n v="1"/>
    <n v="1"/>
    <n v="1"/>
    <m/>
    <m/>
    <m/>
    <m/>
    <m/>
    <m/>
    <m/>
    <m/>
    <m/>
    <m/>
    <m/>
    <m/>
    <n v="3"/>
    <n v="25"/>
  </r>
  <r>
    <s v="7 FEPI (ARGENTINA)"/>
    <s v="LOCAL"/>
    <s v="LEAL STUDIO "/>
    <x v="78"/>
    <s v="CASIOPEA · SABORES DE OTRO PLANETA"/>
    <s v=""/>
    <s v=""/>
    <s v="ARGENTINA"/>
    <x v="2"/>
    <m/>
    <m/>
    <n v="1"/>
    <m/>
    <m/>
    <m/>
    <m/>
    <m/>
    <m/>
    <m/>
    <m/>
    <m/>
    <m/>
    <m/>
    <m/>
    <m/>
    <n v="1"/>
    <n v="7"/>
  </r>
  <r>
    <s v="7 FEPI (ARGENTINA)"/>
    <s v="LOCAL"/>
    <s v="LEAL STUDIO "/>
    <x v="78"/>
    <s v="LA MONA JIMENEZ · OBELISCO"/>
    <s v=""/>
    <s v=""/>
    <s v="ARGENTINA"/>
    <x v="2"/>
    <m/>
    <m/>
    <m/>
    <n v="1"/>
    <m/>
    <m/>
    <m/>
    <m/>
    <m/>
    <m/>
    <m/>
    <m/>
    <m/>
    <m/>
    <m/>
    <m/>
    <n v="1"/>
    <n v="3"/>
  </r>
  <r>
    <s v="7 FEPI (ARGENTINA)"/>
    <s v="LOCAL"/>
    <s v="LERMA/ "/>
    <x v="79"/>
    <s v="HE GETS US CAMPAIGN"/>
    <s v=""/>
    <s v=""/>
    <s v="ARGENTINA"/>
    <x v="7"/>
    <m/>
    <m/>
    <m/>
    <n v="1"/>
    <m/>
    <m/>
    <m/>
    <m/>
    <m/>
    <m/>
    <m/>
    <m/>
    <m/>
    <m/>
    <m/>
    <m/>
    <n v="1"/>
    <n v="3"/>
  </r>
  <r>
    <s v="7 FEPI (ARGENTINA)"/>
    <s v="LOCAL"/>
    <s v="LERMA/ "/>
    <x v="79"/>
    <s v="MAKE IT BETTER"/>
    <s v=""/>
    <s v=""/>
    <s v="ARGENTINA"/>
    <x v="7"/>
    <m/>
    <n v="1"/>
    <m/>
    <m/>
    <m/>
    <m/>
    <m/>
    <m/>
    <m/>
    <m/>
    <m/>
    <m/>
    <m/>
    <m/>
    <m/>
    <m/>
    <n v="1"/>
    <n v="15"/>
  </r>
  <r>
    <s v="7 FEPI (ARGENTINA)"/>
    <s v="LOCAL"/>
    <s v="LÉTTERA "/>
    <x v="80"/>
    <s v="CORTA LA NOCHE"/>
    <s v=""/>
    <s v=""/>
    <s v="ARGENTINA"/>
    <x v="3"/>
    <m/>
    <m/>
    <n v="1"/>
    <m/>
    <m/>
    <m/>
    <m/>
    <m/>
    <m/>
    <m/>
    <m/>
    <m/>
    <m/>
    <m/>
    <m/>
    <m/>
    <n v="1"/>
    <n v="7"/>
  </r>
  <r>
    <s v="7 FEPI (ARGENTINA)"/>
    <s v="LOCAL"/>
    <s v="LÉTTERA "/>
    <x v="80"/>
    <s v="IGUALDAD NO ARTIFICIAL"/>
    <s v=""/>
    <s v=""/>
    <s v="ARGENTINA"/>
    <x v="3"/>
    <m/>
    <n v="1"/>
    <n v="1"/>
    <m/>
    <m/>
    <m/>
    <m/>
    <m/>
    <m/>
    <m/>
    <m/>
    <m/>
    <m/>
    <m/>
    <m/>
    <m/>
    <n v="2"/>
    <n v="22"/>
  </r>
  <r>
    <s v="7 FEPI (ARGENTINA)"/>
    <s v="LOCAL"/>
    <s v="LÉTTERA "/>
    <x v="80"/>
    <s v="PASIÓN REAL"/>
    <s v=""/>
    <s v=""/>
    <s v="ARGENTINA"/>
    <x v="3"/>
    <m/>
    <n v="1"/>
    <n v="1"/>
    <m/>
    <m/>
    <m/>
    <m/>
    <m/>
    <m/>
    <m/>
    <m/>
    <m/>
    <m/>
    <m/>
    <m/>
    <m/>
    <n v="2"/>
    <n v="22"/>
  </r>
  <r>
    <s v="7 FEPI (ARGENTINA)"/>
    <s v="LOCAL"/>
    <s v="LICUADORA GROUP "/>
    <x v="81"/>
    <s v="FAN ZONE WE BELONG CONCACAF W"/>
    <s v=""/>
    <s v=""/>
    <s v="ARGENTINA"/>
    <x v="0"/>
    <m/>
    <m/>
    <m/>
    <n v="1"/>
    <m/>
    <m/>
    <m/>
    <m/>
    <m/>
    <m/>
    <m/>
    <m/>
    <m/>
    <m/>
    <m/>
    <m/>
    <n v="1"/>
    <n v="3"/>
  </r>
  <r>
    <s v="7 FEPI (ARGENTINA)"/>
    <s v="LOCAL"/>
    <s v="LICUADORA GROUP "/>
    <x v="81"/>
    <s v="MUSEO DEL ATREVIMIENTO - BUBULUBU"/>
    <s v=""/>
    <s v=""/>
    <s v="ARGENTINA"/>
    <x v="0"/>
    <m/>
    <m/>
    <m/>
    <n v="1"/>
    <m/>
    <m/>
    <m/>
    <m/>
    <m/>
    <m/>
    <m/>
    <m/>
    <m/>
    <m/>
    <m/>
    <m/>
    <n v="1"/>
    <n v="3"/>
  </r>
  <r>
    <s v="7 FEPI (ARGENTINA)"/>
    <s v="LOCAL"/>
    <s v="LOPEZ NEGRETE COMMUNICATIONS "/>
    <x v="82"/>
    <s v="BEST PLANNERS"/>
    <s v=""/>
    <s v=""/>
    <s v="ARGENTINA"/>
    <x v="7"/>
    <m/>
    <m/>
    <n v="1"/>
    <n v="3"/>
    <m/>
    <m/>
    <m/>
    <m/>
    <m/>
    <m/>
    <m/>
    <m/>
    <m/>
    <m/>
    <m/>
    <m/>
    <n v="4"/>
    <n v="16"/>
  </r>
  <r>
    <s v="7 FEPI (ARGENTINA)"/>
    <s v="LOCAL"/>
    <s v="LOPEZ NEGRETE COMMUNICATIONS "/>
    <x v="82"/>
    <s v="LAS MILLAS QUE NOS UNEN"/>
    <s v=""/>
    <s v=""/>
    <s v="ARGENTINA"/>
    <x v="7"/>
    <m/>
    <m/>
    <n v="2"/>
    <n v="1"/>
    <m/>
    <m/>
    <m/>
    <m/>
    <m/>
    <m/>
    <m/>
    <m/>
    <m/>
    <m/>
    <m/>
    <m/>
    <n v="3"/>
    <n v="17"/>
  </r>
  <r>
    <s v="7 FEPI (ARGENTINA)"/>
    <s v="LOCAL"/>
    <s v="LOPEZ NEGRETE COMMUNICATIONS "/>
    <x v="82"/>
    <s v="THE OLDEST INDEPENDENT FILM FESTIVAL"/>
    <s v=""/>
    <s v=""/>
    <s v="ARGENTINA"/>
    <x v="7"/>
    <m/>
    <n v="1"/>
    <m/>
    <n v="1"/>
    <m/>
    <m/>
    <m/>
    <m/>
    <m/>
    <m/>
    <m/>
    <m/>
    <m/>
    <m/>
    <m/>
    <m/>
    <n v="2"/>
    <n v="18"/>
  </r>
  <r>
    <s v="7 FEPI (ARGENTINA)"/>
    <s v="LOCAL"/>
    <s v="MAD &amp; MATH "/>
    <x v="83"/>
    <s v="LA CAPITAL DEL VINO MEXICANO"/>
    <s v=""/>
    <s v=""/>
    <s v="ARGENTINA"/>
    <x v="0"/>
    <m/>
    <m/>
    <m/>
    <n v="1"/>
    <m/>
    <m/>
    <m/>
    <m/>
    <m/>
    <m/>
    <m/>
    <m/>
    <m/>
    <m/>
    <m/>
    <m/>
    <n v="1"/>
    <n v="3"/>
  </r>
  <r>
    <s v="7 FEPI (ARGENTINA)"/>
    <s v="LOCAL"/>
    <s v="MAD &amp; MATH "/>
    <x v="83"/>
    <s v="WELCOME TO BAJA CALIFORNIA"/>
    <s v=""/>
    <s v=""/>
    <s v="ARGENTINA"/>
    <x v="0"/>
    <m/>
    <m/>
    <n v="1"/>
    <m/>
    <m/>
    <m/>
    <m/>
    <m/>
    <m/>
    <m/>
    <m/>
    <m/>
    <m/>
    <m/>
    <m/>
    <m/>
    <n v="1"/>
    <n v="7"/>
  </r>
  <r>
    <s v="7 FEPI (ARGENTINA)"/>
    <s v="LOCAL"/>
    <s v="MADE IN CÓRDOBA "/>
    <x v="84"/>
    <s v="JERÁRQUICOS DEL TRANSPORTE (MARCA PARAGUAS)"/>
    <s v=""/>
    <s v=""/>
    <s v="ARGENTINA"/>
    <x v="2"/>
    <m/>
    <m/>
    <n v="1"/>
    <m/>
    <m/>
    <m/>
    <m/>
    <m/>
    <m/>
    <m/>
    <m/>
    <m/>
    <m/>
    <m/>
    <m/>
    <m/>
    <n v="1"/>
    <n v="7"/>
  </r>
  <r>
    <s v="7 FEPI (ARGENTINA)"/>
    <s v="LOCAL"/>
    <s v="MANTRA AUDIO CREATIVO "/>
    <x v="85"/>
    <s v="TALLERES EN TODAS SUS DIMENSIONES"/>
    <s v=""/>
    <s v=""/>
    <s v="ARGENTINA"/>
    <x v="2"/>
    <m/>
    <m/>
    <m/>
    <n v="2"/>
    <m/>
    <m/>
    <m/>
    <m/>
    <m/>
    <m/>
    <m/>
    <m/>
    <m/>
    <m/>
    <m/>
    <m/>
    <n v="2"/>
    <n v="6"/>
  </r>
  <r>
    <s v="7 FEPI (ARGENTINA)"/>
    <s v="LOCAL"/>
    <s v="MANTRA AUDIO CREATIVO "/>
    <x v="85"/>
    <s v="TRAILER - EL NAHUAL, CHAMÁN DE CHAMANES."/>
    <s v=""/>
    <s v=""/>
    <s v="ARGENTINA"/>
    <x v="2"/>
    <m/>
    <m/>
    <n v="1"/>
    <m/>
    <m/>
    <m/>
    <m/>
    <m/>
    <m/>
    <m/>
    <m/>
    <m/>
    <m/>
    <m/>
    <m/>
    <m/>
    <n v="1"/>
    <n v="7"/>
  </r>
  <r>
    <s v="7 FEPI (ARGENTINA)"/>
    <s v="LOCAL"/>
    <s v="MAURICIO CARRETO "/>
    <x v="86"/>
    <s v="KFC-NFL 2023 / PACKAGING / ILUSTRACION"/>
    <s v=""/>
    <s v=""/>
    <s v="ARGENTINA"/>
    <x v="0"/>
    <m/>
    <m/>
    <m/>
    <n v="1"/>
    <m/>
    <m/>
    <m/>
    <m/>
    <m/>
    <m/>
    <m/>
    <m/>
    <m/>
    <m/>
    <m/>
    <m/>
    <n v="1"/>
    <n v="3"/>
  </r>
  <r>
    <s v="7 FEPI (ARGENTINA)"/>
    <s v="LOCAL"/>
    <s v="MERCI ADVERTISING "/>
    <x v="87"/>
    <s v="CAMPAÑA INSTITUCIONAL"/>
    <s v=""/>
    <s v=""/>
    <s v="ARGENTINA"/>
    <x v="2"/>
    <m/>
    <m/>
    <n v="1"/>
    <m/>
    <m/>
    <m/>
    <m/>
    <m/>
    <m/>
    <m/>
    <m/>
    <m/>
    <m/>
    <m/>
    <m/>
    <m/>
    <n v="1"/>
    <n v="7"/>
  </r>
  <r>
    <s v="7 FEPI (ARGENTINA)"/>
    <s v="LOCAL"/>
    <s v="MERCI ADVERTISING "/>
    <x v="87"/>
    <s v="MÂS INSTITUCIONAL"/>
    <s v=""/>
    <s v=""/>
    <s v="ARGENTINA"/>
    <x v="2"/>
    <m/>
    <m/>
    <m/>
    <n v="1"/>
    <m/>
    <m/>
    <m/>
    <m/>
    <m/>
    <m/>
    <m/>
    <m/>
    <m/>
    <m/>
    <m/>
    <m/>
    <n v="1"/>
    <n v="3"/>
  </r>
  <r>
    <s v="7 FEPI (ARGENTINA)"/>
    <s v="LOCAL"/>
    <s v="MERCI ADVERTISING "/>
    <x v="87"/>
    <s v="TALKIT AUDIOVISUAL"/>
    <s v=""/>
    <s v=""/>
    <s v="ARGENTINA"/>
    <x v="2"/>
    <m/>
    <m/>
    <m/>
    <n v="1"/>
    <m/>
    <m/>
    <m/>
    <m/>
    <m/>
    <m/>
    <m/>
    <m/>
    <m/>
    <m/>
    <m/>
    <m/>
    <n v="1"/>
    <n v="3"/>
  </r>
  <r>
    <s v="7 FEPI (ARGENTINA)"/>
    <s v="LOCAL"/>
    <s v="MESCALINA "/>
    <x v="88"/>
    <s v="JUEGA CON PRINGLES Y FREE FIRE"/>
    <s v=""/>
    <s v=""/>
    <s v="ARGENTINA"/>
    <x v="0"/>
    <m/>
    <m/>
    <n v="1"/>
    <m/>
    <m/>
    <m/>
    <m/>
    <m/>
    <m/>
    <m/>
    <m/>
    <m/>
    <m/>
    <m/>
    <m/>
    <m/>
    <n v="1"/>
    <n v="7"/>
  </r>
  <r>
    <s v="7 FEPI (ARGENTINA)"/>
    <s v="LOCAL"/>
    <s v="MEZA/1618 "/>
    <x v="89"/>
    <s v="LIL NAS X MONTEIRO - THE GAME"/>
    <s v=""/>
    <s v=""/>
    <s v="ARGENTINA"/>
    <x v="4"/>
    <m/>
    <m/>
    <m/>
    <n v="1"/>
    <m/>
    <m/>
    <m/>
    <m/>
    <m/>
    <m/>
    <m/>
    <m/>
    <m/>
    <m/>
    <m/>
    <m/>
    <n v="1"/>
    <n v="3"/>
  </r>
  <r>
    <s v="7 FEPI (ARGENTINA)"/>
    <s v="LOCAL"/>
    <s v="MIDIOS "/>
    <x v="90"/>
    <s v="HIJOS FELICES TODOS FELICES"/>
    <s v=""/>
    <s v=""/>
    <s v="ARGENTINA"/>
    <x v="0"/>
    <m/>
    <m/>
    <m/>
    <n v="1"/>
    <m/>
    <m/>
    <m/>
    <m/>
    <m/>
    <m/>
    <m/>
    <m/>
    <m/>
    <m/>
    <m/>
    <m/>
    <n v="1"/>
    <n v="3"/>
  </r>
  <r>
    <s v="7 FEPI (ARGENTINA)"/>
    <s v="LOCAL"/>
    <s v="MILENIUMGROUP "/>
    <x v="91"/>
    <s v="¿TE DISTE CUENTA?"/>
    <s v=""/>
    <s v=""/>
    <s v="ARGENTINA"/>
    <x v="2"/>
    <m/>
    <m/>
    <n v="2"/>
    <m/>
    <m/>
    <m/>
    <m/>
    <m/>
    <m/>
    <m/>
    <m/>
    <m/>
    <m/>
    <m/>
    <m/>
    <m/>
    <n v="2"/>
    <n v="14"/>
  </r>
  <r>
    <s v="7 FEPI (ARGENTINA)"/>
    <s v="LOCAL"/>
    <s v="PALM ERA / DKT "/>
    <x v="92"/>
    <s v="HALLOWEN"/>
    <s v=""/>
    <s v=""/>
    <s v="ARGENTINA"/>
    <x v="2"/>
    <m/>
    <m/>
    <n v="3"/>
    <n v="1"/>
    <m/>
    <m/>
    <m/>
    <m/>
    <m/>
    <m/>
    <m/>
    <m/>
    <m/>
    <m/>
    <m/>
    <m/>
    <n v="4"/>
    <n v="24"/>
  </r>
  <r>
    <s v="7 FEPI (ARGENTINA)"/>
    <s v="LOCAL"/>
    <s v="PALM ERA / DKT "/>
    <x v="92"/>
    <s v="LEY SECA"/>
    <s v=""/>
    <s v=""/>
    <s v="ARGENTINA"/>
    <x v="2"/>
    <m/>
    <m/>
    <n v="1"/>
    <n v="3"/>
    <m/>
    <m/>
    <m/>
    <m/>
    <m/>
    <m/>
    <m/>
    <m/>
    <m/>
    <m/>
    <m/>
    <m/>
    <n v="4"/>
    <n v="16"/>
  </r>
  <r>
    <s v="7 FEPI (ARGENTINA)"/>
    <s v="LOCAL"/>
    <s v="PALM ERA / DKT "/>
    <x v="92"/>
    <s v="ONLY PRUDENCE"/>
    <s v=""/>
    <s v=""/>
    <s v="ARGENTINA"/>
    <x v="2"/>
    <m/>
    <n v="1"/>
    <n v="1"/>
    <m/>
    <m/>
    <m/>
    <m/>
    <m/>
    <m/>
    <m/>
    <m/>
    <m/>
    <m/>
    <m/>
    <m/>
    <m/>
    <n v="2"/>
    <n v="22"/>
  </r>
  <r>
    <s v="7 FEPI (ARGENTINA)"/>
    <s v="LOCAL"/>
    <s v="PASTA BUENOS AIRES "/>
    <x v="93"/>
    <s v="JAMESON DISTRICT"/>
    <s v=""/>
    <s v=""/>
    <s v="ARGENTINA"/>
    <x v="2"/>
    <m/>
    <m/>
    <n v="1"/>
    <n v="1"/>
    <m/>
    <m/>
    <m/>
    <m/>
    <m/>
    <m/>
    <m/>
    <m/>
    <m/>
    <m/>
    <m/>
    <m/>
    <n v="2"/>
    <n v="10"/>
  </r>
  <r>
    <s v="7 FEPI (ARGENTINA)"/>
    <s v="LOCAL"/>
    <s v="PORTAVOZ "/>
    <x v="94"/>
    <s v="LOS IMPUESTOS BAILAN EN TIKTOK"/>
    <s v=""/>
    <s v=""/>
    <s v="ARGENTINA"/>
    <x v="1"/>
    <m/>
    <m/>
    <m/>
    <n v="1"/>
    <m/>
    <m/>
    <m/>
    <m/>
    <m/>
    <m/>
    <m/>
    <m/>
    <m/>
    <m/>
    <m/>
    <m/>
    <n v="1"/>
    <n v="3"/>
  </r>
  <r>
    <s v="7 FEPI (ARGENTINA)"/>
    <s v="LOCAL"/>
    <s v="POZZISTUDIO "/>
    <x v="95"/>
    <s v="REVIVÍ EL PASADO"/>
    <s v=""/>
    <s v=""/>
    <s v="ARGENTINA"/>
    <x v="2"/>
    <m/>
    <m/>
    <m/>
    <n v="1"/>
    <m/>
    <m/>
    <m/>
    <m/>
    <m/>
    <m/>
    <m/>
    <m/>
    <m/>
    <m/>
    <m/>
    <m/>
    <n v="1"/>
    <n v="3"/>
  </r>
  <r>
    <s v="7 FEPI (ARGENTINA)"/>
    <s v="LOCAL"/>
    <s v="PUBLICITV "/>
    <x v="96"/>
    <s v="TITANOSAURIOS 2.0"/>
    <s v=""/>
    <s v=""/>
    <s v="ARGENTINA"/>
    <x v="9"/>
    <m/>
    <m/>
    <n v="1"/>
    <m/>
    <m/>
    <m/>
    <m/>
    <m/>
    <m/>
    <m/>
    <m/>
    <m/>
    <m/>
    <m/>
    <m/>
    <m/>
    <n v="1"/>
    <n v="7"/>
  </r>
  <r>
    <s v="7 FEPI (ARGENTINA)"/>
    <s v="LOCAL"/>
    <s v="REPÚBLICA URBANA / REPÚBLICA DIGITAL "/>
    <x v="97"/>
    <s v="¿DÓNDE ESTÁ MI CONO GRATIS?"/>
    <s v=""/>
    <s v=""/>
    <s v="ARGENTINA"/>
    <x v="0"/>
    <m/>
    <m/>
    <m/>
    <n v="1"/>
    <m/>
    <m/>
    <m/>
    <m/>
    <m/>
    <m/>
    <m/>
    <m/>
    <m/>
    <m/>
    <m/>
    <m/>
    <n v="1"/>
    <n v="3"/>
  </r>
  <r>
    <s v="7 FEPI (ARGENTINA)"/>
    <s v="LOCAL"/>
    <s v="REPÚBLICA URBANA / REPÚBLICA DIGITAL "/>
    <x v="97"/>
    <s v="DQ GAMERS BATTLE FT. FORTNITE"/>
    <s v=""/>
    <s v=""/>
    <s v="ARGENTINA"/>
    <x v="0"/>
    <m/>
    <m/>
    <n v="1"/>
    <m/>
    <m/>
    <m/>
    <m/>
    <m/>
    <m/>
    <m/>
    <m/>
    <m/>
    <m/>
    <m/>
    <m/>
    <m/>
    <n v="1"/>
    <n v="7"/>
  </r>
  <r>
    <s v="7 FEPI (ARGENTINA)"/>
    <s v="LOCAL"/>
    <s v="RESISTENCIA ESTUDIO "/>
    <x v="98"/>
    <s v="A LO JAPO"/>
    <s v=""/>
    <s v=""/>
    <s v="ARGENTINA"/>
    <x v="9"/>
    <m/>
    <m/>
    <n v="1"/>
    <m/>
    <m/>
    <m/>
    <m/>
    <m/>
    <m/>
    <m/>
    <m/>
    <m/>
    <m/>
    <m/>
    <m/>
    <m/>
    <n v="1"/>
    <n v="7"/>
  </r>
  <r>
    <s v="7 FEPI (ARGENTINA)"/>
    <s v="LOCAL"/>
    <s v="SODATRES / FRESH CREATIVE OFFICE "/>
    <x v="99"/>
    <s v="LA MASCOTA DE IT"/>
    <s v=""/>
    <s v=""/>
    <s v="ARGENTINA"/>
    <x v="12"/>
    <m/>
    <m/>
    <n v="1"/>
    <m/>
    <m/>
    <m/>
    <m/>
    <m/>
    <m/>
    <m/>
    <m/>
    <m/>
    <m/>
    <m/>
    <m/>
    <m/>
    <n v="1"/>
    <n v="7"/>
  </r>
  <r>
    <s v="7 FEPI (ARGENTINA)"/>
    <s v="LOCAL"/>
    <s v="TOMATES CREATIVOS "/>
    <x v="100"/>
    <s v="Z"/>
    <s v=""/>
    <s v=""/>
    <s v="ARGENTINA"/>
    <x v="2"/>
    <m/>
    <m/>
    <m/>
    <n v="1"/>
    <m/>
    <m/>
    <m/>
    <m/>
    <m/>
    <m/>
    <m/>
    <m/>
    <m/>
    <m/>
    <m/>
    <m/>
    <n v="1"/>
    <n v="3"/>
  </r>
  <r>
    <s v="7 FEPI (ARGENTINA)"/>
    <s v="LOCAL"/>
    <s v="TOMATES CREATIVOS "/>
    <x v="100"/>
    <s v="Z1"/>
    <s v=""/>
    <s v=""/>
    <s v="ARGENTINA"/>
    <x v="2"/>
    <m/>
    <m/>
    <m/>
    <n v="2"/>
    <m/>
    <m/>
    <m/>
    <m/>
    <m/>
    <m/>
    <m/>
    <m/>
    <m/>
    <m/>
    <m/>
    <m/>
    <n v="2"/>
    <n v="6"/>
  </r>
  <r>
    <s v="7 FEPI (ARGENTINA)"/>
    <s v="LOCAL"/>
    <s v="TOMATES CREATIVOS "/>
    <x v="100"/>
    <s v="Z2"/>
    <s v=""/>
    <s v=""/>
    <s v="ARGENTINA"/>
    <x v="2"/>
    <m/>
    <m/>
    <m/>
    <n v="1"/>
    <m/>
    <m/>
    <m/>
    <m/>
    <m/>
    <m/>
    <m/>
    <m/>
    <m/>
    <m/>
    <m/>
    <m/>
    <n v="1"/>
    <n v="3"/>
  </r>
  <r>
    <s v="7 FEPI (ARGENTINA)"/>
    <s v="LOCAL"/>
    <s v="TOURETTE AGENCY "/>
    <x v="101"/>
    <s v="DESTAPA EL BEAT DE GOLDEN"/>
    <s v=""/>
    <s v=""/>
    <s v="ARGENTINA"/>
    <x v="6"/>
    <m/>
    <n v="1"/>
    <n v="3"/>
    <m/>
    <m/>
    <m/>
    <m/>
    <m/>
    <m/>
    <m/>
    <m/>
    <m/>
    <m/>
    <m/>
    <m/>
    <m/>
    <n v="4"/>
    <n v="36"/>
  </r>
  <r>
    <s v="7 FEPI (ARGENTINA)"/>
    <s v="LOCAL"/>
    <s v="TRINEO TV "/>
    <x v="102"/>
    <s v="CÓDIGO SIN CÓDIGOS"/>
    <s v=""/>
    <s v=""/>
    <s v="ARGENTINA"/>
    <x v="9"/>
    <m/>
    <m/>
    <n v="1"/>
    <n v="1"/>
    <m/>
    <m/>
    <m/>
    <m/>
    <m/>
    <m/>
    <m/>
    <m/>
    <m/>
    <m/>
    <m/>
    <m/>
    <n v="2"/>
    <n v="10"/>
  </r>
  <r>
    <s v="7 FEPI (ARGENTINA)"/>
    <s v="LOCAL"/>
    <s v="TRINEO TV "/>
    <x v="102"/>
    <s v="MCFLURRY CHOCORAMO"/>
    <s v=""/>
    <s v=""/>
    <s v="ARGENTINA"/>
    <x v="9"/>
    <m/>
    <m/>
    <m/>
    <n v="1"/>
    <m/>
    <m/>
    <m/>
    <m/>
    <m/>
    <m/>
    <m/>
    <m/>
    <m/>
    <m/>
    <m/>
    <m/>
    <n v="1"/>
    <n v="3"/>
  </r>
  <r>
    <s v="7 FEPI (ARGENTINA)"/>
    <s v="LOCAL"/>
    <s v="TRINEO TV "/>
    <x v="102"/>
    <s v="TU MUNDO NUESTRO MUNDO"/>
    <s v=""/>
    <s v=""/>
    <s v="ARGENTINA"/>
    <x v="9"/>
    <m/>
    <n v="1"/>
    <n v="1"/>
    <m/>
    <m/>
    <m/>
    <m/>
    <m/>
    <m/>
    <m/>
    <m/>
    <m/>
    <m/>
    <m/>
    <m/>
    <m/>
    <n v="2"/>
    <n v="22"/>
  </r>
  <r>
    <s v="7 FEPI (ARGENTINA)"/>
    <s v="LOCAL"/>
    <s v="YANTA AGENCIA "/>
    <x v="103"/>
    <s v="BUD 66 FESTIVAL ASUNCIONICO"/>
    <s v=""/>
    <s v=""/>
    <s v="ARGENTINA"/>
    <x v="2"/>
    <m/>
    <m/>
    <n v="1"/>
    <m/>
    <m/>
    <m/>
    <m/>
    <m/>
    <m/>
    <m/>
    <m/>
    <m/>
    <m/>
    <m/>
    <m/>
    <m/>
    <n v="1"/>
    <n v="7"/>
  </r>
  <r>
    <s v="10 FESTIVAL VOLCÁN (COSTA RICA)"/>
    <s v="LOCAL"/>
    <s v="EL TAIER DDB CENTRO"/>
    <x v="104"/>
    <s v="THE SMART LEGACY"/>
    <s v="IF THEN INC."/>
    <s v=""/>
    <s v="COSTA RICA"/>
    <x v="8"/>
    <m/>
    <n v="2"/>
    <n v="3"/>
    <n v="3"/>
    <m/>
    <m/>
    <m/>
    <m/>
    <m/>
    <m/>
    <m/>
    <m/>
    <m/>
    <m/>
    <m/>
    <m/>
    <n v="8"/>
    <n v="60"/>
  </r>
  <r>
    <s v="10 FESTIVAL VOLCÁN (COSTA RICA)"/>
    <s v="LOCAL"/>
    <s v="JOYSTICK, FIFCO "/>
    <x v="70"/>
    <s v="JUGADAS PERDIDAS"/>
    <s v="FIFCO, IMPERIAL"/>
    <s v=""/>
    <s v="COSTA RICA"/>
    <x v="8"/>
    <m/>
    <m/>
    <n v="1"/>
    <m/>
    <m/>
    <m/>
    <m/>
    <m/>
    <m/>
    <m/>
    <m/>
    <m/>
    <m/>
    <m/>
    <m/>
    <m/>
    <n v="1"/>
    <n v="7"/>
  </r>
  <r>
    <s v="10 FESTIVAL VOLCÁN (COSTA RICA)"/>
    <s v="LOCAL"/>
    <s v="GARNIER BBDO"/>
    <x v="105"/>
    <s v="ALACENAS"/>
    <s v="LIZANO"/>
    <s v=""/>
    <s v="COSTA RICA"/>
    <x v="8"/>
    <m/>
    <m/>
    <n v="1"/>
    <m/>
    <m/>
    <m/>
    <m/>
    <m/>
    <m/>
    <m/>
    <m/>
    <m/>
    <m/>
    <m/>
    <m/>
    <m/>
    <n v="1"/>
    <n v="7"/>
  </r>
  <r>
    <s v="10 FESTIVAL VOLCÁN (COSTA RICA)"/>
    <s v="LOCAL"/>
    <s v="GARNIER BBDO"/>
    <x v="105"/>
    <s v="AUDIOBIGOTES"/>
    <s v="FIFCO, IMPERIAL"/>
    <s v=""/>
    <s v="COSTA RICA"/>
    <x v="8"/>
    <m/>
    <m/>
    <n v="1"/>
    <n v="1"/>
    <m/>
    <m/>
    <m/>
    <m/>
    <m/>
    <m/>
    <m/>
    <m/>
    <m/>
    <m/>
    <m/>
    <m/>
    <n v="2"/>
    <n v="10"/>
  </r>
  <r>
    <s v="10 FESTIVAL VOLCÁN (COSTA RICA)"/>
    <s v="LOCAL"/>
    <s v="GARNIER BBDO"/>
    <x v="105"/>
    <s v="AUDIOBIGOTES"/>
    <s v="FIFCO, PILSEN"/>
    <s v=""/>
    <s v="COSTA RICA"/>
    <x v="8"/>
    <m/>
    <m/>
    <n v="1"/>
    <m/>
    <m/>
    <m/>
    <m/>
    <m/>
    <m/>
    <m/>
    <m/>
    <m/>
    <m/>
    <m/>
    <m/>
    <m/>
    <n v="1"/>
    <n v="7"/>
  </r>
  <r>
    <s v="10 FESTIVAL VOLCÁN (COSTA RICA)"/>
    <s v="LOCAL"/>
    <s v="GARNIER BBDO"/>
    <x v="105"/>
    <s v="EL PRINCIPITO EDICIÓN ZAGUATE"/>
    <s v="TERRITORIO DE ZAGUATES"/>
    <s v=""/>
    <s v="COSTA RICA"/>
    <x v="8"/>
    <m/>
    <n v="3"/>
    <n v="2"/>
    <m/>
    <m/>
    <m/>
    <m/>
    <m/>
    <m/>
    <m/>
    <m/>
    <m/>
    <m/>
    <m/>
    <m/>
    <m/>
    <n v="5"/>
    <n v="59"/>
  </r>
  <r>
    <s v="10 FESTIVAL VOLCÁN (COSTA RICA)"/>
    <s v="LOCAL"/>
    <s v="GARNIER BBDO"/>
    <x v="105"/>
    <s v="HARDWEAR FASHION"/>
    <s v="EL LAGAR"/>
    <s v=""/>
    <s v="COSTA RICA"/>
    <x v="8"/>
    <m/>
    <n v="1"/>
    <n v="1"/>
    <n v="1"/>
    <m/>
    <m/>
    <m/>
    <m/>
    <m/>
    <m/>
    <m/>
    <m/>
    <m/>
    <m/>
    <m/>
    <m/>
    <n v="3"/>
    <n v="25"/>
  </r>
  <r>
    <s v="10 FESTIVAL VOLCÁN (COSTA RICA)"/>
    <s v="LOCAL"/>
    <s v="GARNIER BBDO"/>
    <x v="105"/>
    <s v="THE CASH SWAP"/>
    <s v="TACO BELL"/>
    <s v=""/>
    <s v="COSTA RICA"/>
    <x v="8"/>
    <m/>
    <n v="2"/>
    <m/>
    <m/>
    <m/>
    <m/>
    <m/>
    <m/>
    <m/>
    <m/>
    <m/>
    <m/>
    <m/>
    <m/>
    <m/>
    <m/>
    <n v="2"/>
    <n v="30"/>
  </r>
  <r>
    <s v="10 FESTIVAL VOLCÁN (COSTA RICA)"/>
    <s v="LOCAL"/>
    <s v="INTERACTION"/>
    <x v="106"/>
    <s v="TALK DO IT"/>
    <s v="TALK DO IT"/>
    <s v=""/>
    <s v="COSTA RICA"/>
    <x v="8"/>
    <m/>
    <m/>
    <m/>
    <n v="3"/>
    <m/>
    <m/>
    <m/>
    <m/>
    <m/>
    <m/>
    <m/>
    <m/>
    <m/>
    <m/>
    <m/>
    <m/>
    <n v="3"/>
    <n v="9"/>
  </r>
  <r>
    <s v="10 FESTIVAL VOLCÁN (COSTA RICA)"/>
    <s v="LOCAL"/>
    <s v="JOTABEQU GREY"/>
    <x v="107"/>
    <s v="JUNGLE EYES"/>
    <s v="TICO HAROUTIOUNIAN CESAR TERMINE"/>
    <s v=""/>
    <s v="COSTA RICA"/>
    <x v="8"/>
    <m/>
    <n v="1"/>
    <n v="1"/>
    <n v="1"/>
    <m/>
    <m/>
    <m/>
    <m/>
    <m/>
    <m/>
    <m/>
    <m/>
    <m/>
    <m/>
    <m/>
    <m/>
    <n v="3"/>
    <n v="25"/>
  </r>
  <r>
    <s v="10 FESTIVAL VOLCÁN (COSTA RICA)"/>
    <s v="LOCAL"/>
    <s v="JOYSTICK, FIFCO "/>
    <x v="70"/>
    <s v="JUGADAS PERDIDAS"/>
    <s v="FIFCO, IMPERIAL"/>
    <s v=""/>
    <s v="COSTA RICA"/>
    <x v="8"/>
    <m/>
    <m/>
    <n v="2"/>
    <m/>
    <m/>
    <m/>
    <m/>
    <m/>
    <m/>
    <m/>
    <m/>
    <m/>
    <m/>
    <m/>
    <m/>
    <m/>
    <n v="2"/>
    <n v="14"/>
  </r>
  <r>
    <s v="10 FESTIVAL VOLCÁN (COSTA RICA)"/>
    <s v="LOCAL"/>
    <s v="JOYSTICK, FIFCO "/>
    <x v="70"/>
    <s v="LOS FANS MAS FINOS"/>
    <s v="FIFCO, IMPERIAL"/>
    <s v=""/>
    <s v="COSTA RICA"/>
    <x v="8"/>
    <m/>
    <n v="1"/>
    <n v="1"/>
    <n v="1"/>
    <m/>
    <m/>
    <m/>
    <m/>
    <m/>
    <m/>
    <m/>
    <m/>
    <m/>
    <m/>
    <m/>
    <m/>
    <n v="3"/>
    <n v="25"/>
  </r>
  <r>
    <s v="10 FESTIVAL VOLCÁN (COSTA RICA)"/>
    <s v="LOCAL"/>
    <s v="JOYSTICK, FIFCO "/>
    <x v="70"/>
    <s v="LOS FANS MÁS FINOS"/>
    <s v="FIFCO, IMPERIAL"/>
    <s v=""/>
    <s v="COSTA RICA"/>
    <x v="8"/>
    <m/>
    <n v="1"/>
    <m/>
    <m/>
    <m/>
    <m/>
    <m/>
    <m/>
    <m/>
    <m/>
    <m/>
    <m/>
    <m/>
    <m/>
    <m/>
    <m/>
    <n v="1"/>
    <n v="15"/>
  </r>
  <r>
    <s v="10 FESTIVAL VOLCÁN (COSTA RICA)"/>
    <s v="LOCAL"/>
    <s v="MCCANN"/>
    <x v="108"/>
    <s v="THE BILLBOARD YOU SHOULDN´T BE ABLE TO READ BUT YOU CAN"/>
    <s v="GOLLO MOTORS"/>
    <s v=""/>
    <s v="COSTA RICA"/>
    <x v="8"/>
    <m/>
    <n v="1"/>
    <n v="2"/>
    <m/>
    <m/>
    <m/>
    <m/>
    <m/>
    <m/>
    <m/>
    <m/>
    <m/>
    <m/>
    <m/>
    <m/>
    <m/>
    <n v="3"/>
    <n v="29"/>
  </r>
  <r>
    <s v="10 FESTIVAL VOLCÁN (COSTA RICA)"/>
    <s v="LOCAL"/>
    <s v="ORSON COSTA RICA"/>
    <x v="109"/>
    <s v="MC CLOSER BILLBOARDS"/>
    <s v="LA HORA TICA"/>
    <s v=""/>
    <s v="COSTA RICA"/>
    <x v="8"/>
    <m/>
    <m/>
    <m/>
    <n v="1"/>
    <m/>
    <m/>
    <m/>
    <m/>
    <m/>
    <m/>
    <m/>
    <m/>
    <m/>
    <m/>
    <m/>
    <m/>
    <n v="1"/>
    <n v="3"/>
  </r>
  <r>
    <s v="10 FESTIVAL VOLCÁN (COSTA RICA)"/>
    <s v="LOCAL"/>
    <s v="ORSON COSTA RICA"/>
    <x v="109"/>
    <s v="TROLLING TROLLS"/>
    <s v="LA HORA TICA"/>
    <s v=""/>
    <s v="COSTA RICA"/>
    <x v="8"/>
    <m/>
    <n v="2"/>
    <n v="2"/>
    <n v="3"/>
    <m/>
    <m/>
    <m/>
    <m/>
    <m/>
    <m/>
    <m/>
    <m/>
    <m/>
    <m/>
    <m/>
    <m/>
    <n v="7"/>
    <n v="53"/>
  </r>
  <r>
    <s v="10 FESTIVAL VOLCÁN (COSTA RICA)"/>
    <s v="LOCAL"/>
    <s v="MULLENLOWE DELTA"/>
    <x v="110"/>
    <s v="EL RETORNO DE PINTO"/>
    <s v="DOS PINOS"/>
    <s v=""/>
    <s v="COSTA RICA"/>
    <x v="8"/>
    <m/>
    <m/>
    <m/>
    <n v="2"/>
    <m/>
    <m/>
    <m/>
    <m/>
    <m/>
    <m/>
    <m/>
    <m/>
    <m/>
    <m/>
    <m/>
    <m/>
    <n v="2"/>
    <n v="6"/>
  </r>
  <r>
    <s v="10 FESTIVAL VOLCÁN (COSTA RICA)"/>
    <s v="LOCAL"/>
    <s v="SHIFT PORTER NOVELLI"/>
    <x v="111"/>
    <s v="BITCENTENARIO"/>
    <s v="MICROSOFT"/>
    <s v=""/>
    <s v="COSTA RICA"/>
    <x v="8"/>
    <m/>
    <n v="1"/>
    <m/>
    <m/>
    <m/>
    <m/>
    <m/>
    <m/>
    <m/>
    <m/>
    <m/>
    <m/>
    <m/>
    <m/>
    <m/>
    <m/>
    <n v="1"/>
    <n v="15"/>
  </r>
  <r>
    <s v="10 FESTIVAL VOLCÁN (COSTA RICA)"/>
    <s v="LOCAL"/>
    <s v="WUNDERMAN THOMPSON"/>
    <x v="112"/>
    <s v="PONY MALTA RANGE CONTROLLER"/>
    <s v="AB INBEV PONY MALTA"/>
    <s v=""/>
    <s v="COSTA RICA"/>
    <x v="8"/>
    <m/>
    <m/>
    <n v="1"/>
    <m/>
    <m/>
    <m/>
    <m/>
    <m/>
    <m/>
    <m/>
    <m/>
    <m/>
    <m/>
    <m/>
    <m/>
    <m/>
    <n v="1"/>
    <n v="7"/>
  </r>
  <r>
    <s v="15 LUX AWARDS ECUADOR"/>
    <s v="LOCAL"/>
    <s v="CONDUCTORAS GOGIRL S.A.S"/>
    <x v="113"/>
    <s v="GOGIRL DRIVERS"/>
    <s v="CONDUCTORAS GOGIRL"/>
    <s v=""/>
    <s v="ECUADOR"/>
    <x v="3"/>
    <m/>
    <m/>
    <m/>
    <n v="1"/>
    <m/>
    <m/>
    <m/>
    <m/>
    <m/>
    <m/>
    <m/>
    <m/>
    <m/>
    <m/>
    <m/>
    <m/>
    <n v="1"/>
    <n v="3"/>
  </r>
  <r>
    <s v="15 LUX AWARDS ECUADOR"/>
    <s v="LOCAL"/>
    <s v="PUBLIFYER"/>
    <x v="114"/>
    <s v="PUBLIFYER"/>
    <s v="PUBLIFYER"/>
    <s v=""/>
    <s v="ECUADOR"/>
    <x v="3"/>
    <n v="1"/>
    <m/>
    <m/>
    <m/>
    <m/>
    <m/>
    <m/>
    <m/>
    <m/>
    <m/>
    <m/>
    <m/>
    <m/>
    <m/>
    <m/>
    <m/>
    <n v="1"/>
    <n v="30"/>
  </r>
  <r>
    <s v="15 LUX AWARDS ECUADOR"/>
    <s v="LOCAL"/>
    <s v="DRAFTLINE"/>
    <x v="115"/>
    <s v="NUESTRA PARRILLADA"/>
    <s v="CERVECERÍA NACIONAL | CLUB PREMIUM"/>
    <s v=""/>
    <s v="ECUADOR"/>
    <x v="3"/>
    <m/>
    <n v="1"/>
    <m/>
    <m/>
    <m/>
    <m/>
    <m/>
    <m/>
    <m/>
    <m/>
    <m/>
    <m/>
    <m/>
    <m/>
    <m/>
    <m/>
    <n v="1"/>
    <n v="15"/>
  </r>
  <r>
    <s v="15 LUX AWARDS ECUADOR"/>
    <s v="LOCAL"/>
    <s v="GOD"/>
    <x v="116"/>
    <s v="ADOPTION IS TIMELESS"/>
    <s v="PYCCA S.A. | PETSTATION"/>
    <s v=""/>
    <s v="ECUADOR"/>
    <x v="3"/>
    <m/>
    <m/>
    <m/>
    <n v="1"/>
    <m/>
    <m/>
    <m/>
    <m/>
    <m/>
    <m/>
    <m/>
    <m/>
    <m/>
    <m/>
    <m/>
    <m/>
    <n v="1"/>
    <n v="3"/>
  </r>
  <r>
    <s v="15 LUX AWARDS ECUADOR"/>
    <s v="LOCAL"/>
    <s v="INHAUS ESTUDIO CREATIVO"/>
    <x v="117"/>
    <s v="DASHING JETOUR – BEYOND THE FUTURE"/>
    <s v="JETOUR ECUADOR"/>
    <s v=""/>
    <s v="ECUADOR"/>
    <x v="3"/>
    <m/>
    <m/>
    <m/>
    <n v="1"/>
    <m/>
    <m/>
    <m/>
    <m/>
    <m/>
    <m/>
    <m/>
    <m/>
    <m/>
    <m/>
    <m/>
    <m/>
    <n v="1"/>
    <n v="3"/>
  </r>
  <r>
    <s v="15 LUX AWARDS ECUADOR"/>
    <s v="LOCAL"/>
    <s v="LEVECTOR"/>
    <x v="118"/>
    <s v="MÁS PREPARADOS QUE NUNCA"/>
    <s v="PEPSICO | GATORADE"/>
    <s v=""/>
    <s v="ECUADOR"/>
    <x v="3"/>
    <m/>
    <m/>
    <m/>
    <n v="1"/>
    <m/>
    <m/>
    <m/>
    <m/>
    <m/>
    <m/>
    <m/>
    <m/>
    <m/>
    <m/>
    <m/>
    <m/>
    <n v="1"/>
    <n v="3"/>
  </r>
  <r>
    <s v="15 LUX AWARDS ECUADOR"/>
    <s v="LOCAL"/>
    <s v="MISIVA"/>
    <x v="119"/>
    <s v="KFC – PROMOS A DOMICILIO"/>
    <s v="GRUPO KFC | KFC"/>
    <s v=""/>
    <s v="ECUADOR"/>
    <x v="3"/>
    <m/>
    <m/>
    <m/>
    <n v="4"/>
    <m/>
    <m/>
    <m/>
    <m/>
    <m/>
    <m/>
    <m/>
    <m/>
    <m/>
    <m/>
    <m/>
    <m/>
    <n v="4"/>
    <n v="12"/>
  </r>
  <r>
    <s v="15 LUX AWARDS ECUADOR"/>
    <s v="LOCAL"/>
    <s v="MULLENLOWE DELTA"/>
    <x v="120"/>
    <s v="RED FLAGS – PILSENER"/>
    <s v="CERVECERÍA NACIONAL | PILSENER"/>
    <s v=""/>
    <s v="ECUADOR"/>
    <x v="3"/>
    <m/>
    <m/>
    <m/>
    <n v="4"/>
    <m/>
    <m/>
    <m/>
    <m/>
    <m/>
    <m/>
    <m/>
    <m/>
    <m/>
    <m/>
    <m/>
    <m/>
    <n v="4"/>
    <n v="12"/>
  </r>
  <r>
    <s v="15 LUX AWARDS ECUADOR"/>
    <s v="LOCAL"/>
    <s v="PAPER"/>
    <x v="121"/>
    <s v="SPIRIT OF AMSTERDAM"/>
    <s v="HEINEKEN ECUADOR | AMSTEL"/>
    <s v=""/>
    <s v="ECUADOR"/>
    <x v="3"/>
    <m/>
    <m/>
    <m/>
    <n v="1"/>
    <m/>
    <m/>
    <m/>
    <m/>
    <m/>
    <m/>
    <m/>
    <m/>
    <m/>
    <m/>
    <m/>
    <m/>
    <n v="1"/>
    <n v="3"/>
  </r>
  <r>
    <s v="15 LUX AWARDS ECUADOR"/>
    <s v="LOCAL"/>
    <s v="PARADAIS DDB"/>
    <x v="122"/>
    <s v="EL VIAJE"/>
    <s v="FUNDACIÓN CASA RONALD MCDONALD"/>
    <s v=""/>
    <s v="ECUADOR"/>
    <x v="3"/>
    <m/>
    <m/>
    <n v="1"/>
    <m/>
    <m/>
    <m/>
    <m/>
    <m/>
    <m/>
    <m/>
    <m/>
    <m/>
    <m/>
    <m/>
    <m/>
    <m/>
    <n v="1"/>
    <n v="7"/>
  </r>
  <r>
    <s v="15 LUX AWARDS ECUADOR"/>
    <s v="LOCAL"/>
    <s v="PARADAIS DDB"/>
    <x v="122"/>
    <s v="SALTY GAMER"/>
    <s v="ECUASAL | CRISAL"/>
    <s v=""/>
    <s v="ECUADOR"/>
    <x v="3"/>
    <m/>
    <n v="4"/>
    <m/>
    <m/>
    <m/>
    <m/>
    <m/>
    <m/>
    <m/>
    <m/>
    <m/>
    <m/>
    <m/>
    <m/>
    <m/>
    <m/>
    <n v="4"/>
    <n v="60"/>
  </r>
  <r>
    <s v="15 LUX AWARDS ECUADOR"/>
    <s v="LOCAL"/>
    <s v="RAM"/>
    <x v="123"/>
    <s v="IN THE VOICE OF THE FARMERS"/>
    <s v="BANCO PICHINCHA"/>
    <s v=""/>
    <s v="ECUADOR"/>
    <x v="3"/>
    <m/>
    <m/>
    <n v="4"/>
    <m/>
    <m/>
    <m/>
    <m/>
    <m/>
    <m/>
    <m/>
    <m/>
    <m/>
    <m/>
    <m/>
    <m/>
    <m/>
    <n v="4"/>
    <n v="28"/>
  </r>
  <r>
    <s v="15 LUX AWARDS ECUADOR"/>
    <s v="LOCAL"/>
    <s v="RAM"/>
    <x v="123"/>
    <s v="IT’S NOT MYTH, IT’S REAL."/>
    <s v="PYCCA S.A. | PYCCA"/>
    <s v=""/>
    <s v="ECUADOR"/>
    <x v="3"/>
    <m/>
    <m/>
    <m/>
    <n v="4"/>
    <m/>
    <m/>
    <m/>
    <m/>
    <m/>
    <m/>
    <m/>
    <m/>
    <m/>
    <m/>
    <m/>
    <m/>
    <n v="4"/>
    <n v="12"/>
  </r>
  <r>
    <s v="15 LUX AWARDS ECUADOR"/>
    <s v="LOCAL"/>
    <s v="WMG"/>
    <x v="124"/>
    <s v="CERVEZA #LACOLORADA"/>
    <s v="CANDIDATURA ALCALDÍA DE GUAYAQUIL CYNTHIA VITERI"/>
    <s v=""/>
    <s v="ECUADOR"/>
    <x v="3"/>
    <m/>
    <m/>
    <n v="4"/>
    <m/>
    <m/>
    <m/>
    <m/>
    <m/>
    <m/>
    <m/>
    <m/>
    <m/>
    <m/>
    <m/>
    <m/>
    <m/>
    <n v="4"/>
    <n v="28"/>
  </r>
  <r>
    <s v="16 PREMIO IDEAS (PERÚ)"/>
    <s v="LOCAL"/>
    <s v="AGOSTO DISEÑO SONORO SAC"/>
    <x v="125"/>
    <s v="CELESTE"/>
    <s v="PRODUCTOS - PINTURAS VENCEDOR"/>
    <s v=""/>
    <s v="PERÚ"/>
    <x v="10"/>
    <m/>
    <m/>
    <m/>
    <n v="1"/>
    <m/>
    <m/>
    <m/>
    <m/>
    <m/>
    <m/>
    <m/>
    <m/>
    <m/>
    <m/>
    <m/>
    <m/>
    <n v="1"/>
    <n v="3"/>
  </r>
  <r>
    <s v="16 PREMIO IDEAS (PERÚ)"/>
    <s v="LOCAL"/>
    <s v="AGOSTO DISEÑO SONORO SAC"/>
    <x v="125"/>
    <s v="EL CÁNCER ANTES DEL CÁNCER"/>
    <s v="BIEN PÚBLICO - FUNDACIÓN PERUANA DEL CANCER"/>
    <s v=""/>
    <s v="PERÚ"/>
    <x v="10"/>
    <m/>
    <n v="1"/>
    <m/>
    <m/>
    <m/>
    <m/>
    <m/>
    <m/>
    <m/>
    <m/>
    <m/>
    <m/>
    <m/>
    <m/>
    <m/>
    <m/>
    <n v="1"/>
    <n v="15"/>
  </r>
  <r>
    <s v="16 PREMIO IDEAS (PERÚ)"/>
    <s v="LOCAL"/>
    <s v="BOOST BRAND ACCELERATOR"/>
    <x v="126"/>
    <s v="THE CUSHIONING ROUTE"/>
    <s v="INVINCIBLE 3 - NIKE"/>
    <s v=""/>
    <s v="PERÚ"/>
    <x v="10"/>
    <m/>
    <m/>
    <m/>
    <n v="2"/>
    <m/>
    <m/>
    <m/>
    <m/>
    <m/>
    <m/>
    <m/>
    <m/>
    <m/>
    <m/>
    <m/>
    <m/>
    <n v="2"/>
    <n v="6"/>
  </r>
  <r>
    <s v="16 PREMIO IDEAS (PERÚ)"/>
    <s v="LOCAL"/>
    <s v="CIRCUS GREY"/>
    <x v="127"/>
    <s v="NIKON - NATURAL INTELLIGENCE"/>
    <s v="CÁMARAS FOTOGRÁFICAS - NIKON"/>
    <s v=""/>
    <s v="PERÚ"/>
    <x v="10"/>
    <m/>
    <n v="1"/>
    <n v="1"/>
    <m/>
    <m/>
    <m/>
    <m/>
    <m/>
    <m/>
    <m/>
    <m/>
    <m/>
    <m/>
    <m/>
    <m/>
    <m/>
    <n v="2"/>
    <n v="22"/>
  </r>
  <r>
    <s v="16 PREMIO IDEAS (PERÚ)"/>
    <s v="LOCAL"/>
    <s v="CIRCUS GREY"/>
    <x v="127"/>
    <s v="RADIO CORAZÓN - CANCIONES CON ARRITMIA"/>
    <s v="RADIO CORAZÓN - RADIO CORAZÓN"/>
    <s v=""/>
    <s v="PERÚ"/>
    <x v="10"/>
    <m/>
    <m/>
    <n v="1"/>
    <n v="1"/>
    <m/>
    <m/>
    <m/>
    <m/>
    <m/>
    <m/>
    <m/>
    <m/>
    <m/>
    <m/>
    <m/>
    <m/>
    <n v="2"/>
    <n v="10"/>
  </r>
  <r>
    <s v="16 PREMIO IDEAS (PERÚ)"/>
    <s v="LOCAL"/>
    <s v="CIRCUS GREY"/>
    <x v="127"/>
    <s v="THE DOTA FINANCE ACADEMY"/>
    <s v="ABC DEL BCP - EDUCACIÓN FINANCIERA - BCP"/>
    <s v=""/>
    <s v="PERÚ"/>
    <x v="10"/>
    <m/>
    <m/>
    <m/>
    <n v="1"/>
    <m/>
    <m/>
    <m/>
    <m/>
    <m/>
    <m/>
    <m/>
    <m/>
    <m/>
    <m/>
    <m/>
    <m/>
    <n v="1"/>
    <n v="3"/>
  </r>
  <r>
    <s v="16 PREMIO IDEAS (PERÚ)"/>
    <s v="LOCAL"/>
    <s v="CIRCUS GREY"/>
    <x v="127"/>
    <s v="VENCEDOR - CELESTE"/>
    <s v="PINTURAS VENCEDOR - VENCEDOR"/>
    <s v=""/>
    <s v="PERÚ"/>
    <x v="10"/>
    <m/>
    <m/>
    <m/>
    <n v="1"/>
    <m/>
    <m/>
    <m/>
    <m/>
    <m/>
    <m/>
    <m/>
    <m/>
    <m/>
    <m/>
    <m/>
    <m/>
    <n v="1"/>
    <n v="3"/>
  </r>
  <r>
    <s v="16 PREMIO IDEAS (PERÚ)"/>
    <s v="LOCAL"/>
    <s v="ESPIRITU"/>
    <x v="128"/>
    <s v="TIGRES DEL AHORRO"/>
    <s v="SERVICIO - MIBANCO"/>
    <s v=""/>
    <s v="PERÚ"/>
    <x v="10"/>
    <m/>
    <m/>
    <m/>
    <n v="1"/>
    <m/>
    <m/>
    <m/>
    <m/>
    <m/>
    <m/>
    <m/>
    <m/>
    <m/>
    <m/>
    <m/>
    <m/>
    <n v="1"/>
    <n v="3"/>
  </r>
  <r>
    <s v="16 PREMIO IDEAS (PERÚ)"/>
    <s v="LOCAL"/>
    <s v="FAHRENHEIT DDB"/>
    <x v="129"/>
    <s v="CÁNCER ANTES DEL CÁNCER"/>
    <s v="PONLE CORAZÓN - FUNDACIÓN PERUANA DE CÁNCER"/>
    <s v=""/>
    <s v="PERÚ"/>
    <x v="10"/>
    <m/>
    <m/>
    <m/>
    <n v="1"/>
    <m/>
    <m/>
    <m/>
    <m/>
    <m/>
    <m/>
    <m/>
    <m/>
    <m/>
    <m/>
    <m/>
    <m/>
    <n v="1"/>
    <n v="3"/>
  </r>
  <r>
    <s v="16 PREMIO IDEAS (PERÚ)"/>
    <s v="LOCAL"/>
    <s v="FAHRENHEIT DDB"/>
    <x v="129"/>
    <s v="E-NTERPRETERS SEASON 2"/>
    <s v="PILSEN CALLAO - AB-INBEV"/>
    <s v=""/>
    <s v="PERÚ"/>
    <x v="10"/>
    <m/>
    <m/>
    <m/>
    <n v="3"/>
    <m/>
    <m/>
    <m/>
    <m/>
    <m/>
    <m/>
    <m/>
    <m/>
    <m/>
    <m/>
    <m/>
    <m/>
    <n v="3"/>
    <n v="9"/>
  </r>
  <r>
    <s v="16 PREMIO IDEAS (PERÚ)"/>
    <s v="LOCAL"/>
    <s v="FAHRENHEIT DDB"/>
    <x v="129"/>
    <s v="REDESIGNING FOR E-NCLUSION"/>
    <s v="PLAZA VEA - SUPERMERCADOS PERUANOS"/>
    <s v=""/>
    <s v="PERÚ"/>
    <x v="10"/>
    <m/>
    <n v="2"/>
    <n v="2"/>
    <m/>
    <m/>
    <m/>
    <m/>
    <m/>
    <m/>
    <m/>
    <m/>
    <m/>
    <m/>
    <m/>
    <m/>
    <m/>
    <n v="4"/>
    <n v="44"/>
  </r>
  <r>
    <s v="16 PREMIO IDEAS (PERÚ)"/>
    <s v="LOCAL"/>
    <s v="FAHRENHEIT DDB"/>
    <x v="129"/>
    <s v="TURNING WASTE INTO LOW PRICES"/>
    <s v="PLAZA VEA - SUPERMERCADOS PERUANOS"/>
    <s v=""/>
    <s v="PERÚ"/>
    <x v="10"/>
    <m/>
    <m/>
    <m/>
    <n v="1"/>
    <m/>
    <m/>
    <m/>
    <m/>
    <m/>
    <m/>
    <m/>
    <m/>
    <m/>
    <m/>
    <m/>
    <m/>
    <n v="1"/>
    <n v="3"/>
  </r>
  <r>
    <s v="16 PREMIO IDEAS (PERÚ)"/>
    <s v="LOCAL"/>
    <s v="HAVAS"/>
    <x v="130"/>
    <s v="ALTURAS QUE ALERTAN"/>
    <s v="EDUCACIÓN VIAL - HYUNDAI MOTOR COMPANY"/>
    <s v=""/>
    <s v="PERÚ"/>
    <x v="10"/>
    <m/>
    <m/>
    <m/>
    <n v="1"/>
    <m/>
    <m/>
    <m/>
    <m/>
    <m/>
    <m/>
    <m/>
    <m/>
    <m/>
    <m/>
    <m/>
    <m/>
    <n v="1"/>
    <n v="3"/>
  </r>
  <r>
    <s v="16 PREMIO IDEAS (PERÚ)"/>
    <s v="LOCAL"/>
    <s v="PUBLICIS"/>
    <x v="131"/>
    <s v="IMPERIO DE CREADORES"/>
    <s v="BEBIDAS ALCOHÓLICAS - CUSQUEÑA"/>
    <s v=""/>
    <s v="PERÚ"/>
    <x v="10"/>
    <m/>
    <n v="1"/>
    <m/>
    <m/>
    <m/>
    <m/>
    <m/>
    <m/>
    <m/>
    <m/>
    <m/>
    <m/>
    <m/>
    <m/>
    <m/>
    <m/>
    <n v="1"/>
    <n v="15"/>
  </r>
  <r>
    <s v="16 PREMIO IDEAS (PERÚ)"/>
    <s v="LOCAL"/>
    <s v="REBECA PRODUCCIONES S.A.C"/>
    <x v="132"/>
    <s v="CRISTAL - LO COMPARTIDO SABE MEJOR"/>
    <s v="CERVEZA CRISTAL - AB INBEV BACKUS"/>
    <s v=""/>
    <s v="PERÚ"/>
    <x v="10"/>
    <m/>
    <m/>
    <m/>
    <n v="3"/>
    <m/>
    <m/>
    <m/>
    <m/>
    <m/>
    <m/>
    <m/>
    <m/>
    <m/>
    <m/>
    <m/>
    <m/>
    <n v="3"/>
    <n v="9"/>
  </r>
  <r>
    <s v="16 PREMIO IDEAS (PERÚ)"/>
    <s v="LOCAL"/>
    <s v="REBECA PRODUCCIONES S.A.C"/>
    <x v="132"/>
    <s v="FALABELLA - BELLEZA"/>
    <s v="FALABELLA - FALABELLA"/>
    <s v=""/>
    <s v="PERÚ"/>
    <x v="10"/>
    <m/>
    <m/>
    <m/>
    <n v="1"/>
    <m/>
    <m/>
    <m/>
    <m/>
    <m/>
    <m/>
    <m/>
    <m/>
    <m/>
    <m/>
    <m/>
    <m/>
    <n v="1"/>
    <n v="3"/>
  </r>
  <r>
    <s v="16 PREMIO IDEAS (PERÚ)"/>
    <s v="LOCAL"/>
    <s v="REBECA PRODUCCIONES S.A.C"/>
    <x v="132"/>
    <s v="PONLE CORAZON - EL CANCER ANTES DEL CANCER"/>
    <s v="PONLE CORAZÓN - FUNDACIÓN PERUANA DE CANCER"/>
    <s v=""/>
    <s v="PERÚ"/>
    <x v="10"/>
    <m/>
    <m/>
    <n v="1"/>
    <m/>
    <m/>
    <m/>
    <m/>
    <m/>
    <m/>
    <m/>
    <m/>
    <m/>
    <m/>
    <m/>
    <m/>
    <m/>
    <n v="1"/>
    <n v="7"/>
  </r>
  <r>
    <s v="16 PREMIO IDEAS (PERÚ)"/>
    <s v="LOCAL"/>
    <s v="REBECA PRODUCCIONES S.A.C"/>
    <x v="132"/>
    <s v="PONLE CORAZÓN - EL CÁNCER ANTES DEL CÁNCER"/>
    <s v="PONLE CORAZÓN - FUNDACIÓN PERUANA DE CÁNCER"/>
    <s v=""/>
    <s v="PERÚ"/>
    <x v="10"/>
    <m/>
    <n v="1"/>
    <n v="2"/>
    <m/>
    <m/>
    <m/>
    <m/>
    <m/>
    <m/>
    <m/>
    <m/>
    <m/>
    <m/>
    <m/>
    <m/>
    <m/>
    <n v="3"/>
    <n v="29"/>
  </r>
  <r>
    <s v="16 PREMIO IDEAS (PERÚ)"/>
    <s v="LOCAL"/>
    <s v="SORDO EIRL"/>
    <x v="133"/>
    <s v="ADIDAS CAMISETA OK"/>
    <s v="ARTICULOS DEPORTIVOS - ADIDAS"/>
    <s v=""/>
    <s v="PERÚ"/>
    <x v="10"/>
    <m/>
    <m/>
    <m/>
    <n v="1"/>
    <m/>
    <m/>
    <m/>
    <m/>
    <m/>
    <m/>
    <m/>
    <m/>
    <m/>
    <m/>
    <m/>
    <m/>
    <n v="1"/>
    <n v="3"/>
  </r>
  <r>
    <s v="16 PREMIO IDEAS (PERÚ)"/>
    <s v="LOCAL"/>
    <s v="TRIBECA MEDIA"/>
    <x v="134"/>
    <s v="PLAZAVEA.QA"/>
    <s v="PLAZA VEA - SUPERMERCADOS PERUANOS"/>
    <s v=""/>
    <s v="PERÚ"/>
    <x v="10"/>
    <m/>
    <m/>
    <n v="2"/>
    <n v="3"/>
    <m/>
    <m/>
    <m/>
    <m/>
    <m/>
    <m/>
    <m/>
    <m/>
    <m/>
    <m/>
    <m/>
    <m/>
    <n v="5"/>
    <n v="23"/>
  </r>
  <r>
    <s v="16 PREMIO IDEAS (PERÚ)"/>
    <s v="LOCAL"/>
    <s v="VALOR SOCIOS DE MARCAS"/>
    <x v="135"/>
    <s v="KOTEX - LA MANCHA"/>
    <s v="KOTEX - KIMBERLY-CLARK"/>
    <s v=""/>
    <s v="PERÚ"/>
    <x v="10"/>
    <m/>
    <m/>
    <n v="2"/>
    <m/>
    <m/>
    <m/>
    <m/>
    <m/>
    <m/>
    <m/>
    <m/>
    <m/>
    <m/>
    <m/>
    <m/>
    <m/>
    <n v="2"/>
    <n v="14"/>
  </r>
  <r>
    <s v="16 PREMIO IDEAS (PERÚ)"/>
    <s v="LOCAL"/>
    <s v="VALOR SOCIOS DE MARCAS"/>
    <x v="135"/>
    <s v="KOTEX LA MANCHA"/>
    <s v="KOTEX - KIMBERLY-CLARK"/>
    <s v=""/>
    <s v="PERÚ"/>
    <x v="10"/>
    <m/>
    <n v="2"/>
    <m/>
    <m/>
    <m/>
    <m/>
    <m/>
    <m/>
    <m/>
    <m/>
    <m/>
    <m/>
    <m/>
    <m/>
    <m/>
    <m/>
    <n v="2"/>
    <n v="30"/>
  </r>
  <r>
    <s v="16 PREMIO IDEAS (PERÚ)"/>
    <s v="LOCAL"/>
    <s v="VML"/>
    <x v="136"/>
    <s v="AREQUIPEÑA - TEJAS"/>
    <s v="CERVEZA AREQUIPEÑA - AB INBEV PERÚ"/>
    <s v=""/>
    <s v="PERÚ"/>
    <x v="10"/>
    <m/>
    <n v="5"/>
    <m/>
    <m/>
    <m/>
    <m/>
    <m/>
    <m/>
    <m/>
    <m/>
    <m/>
    <m/>
    <m/>
    <m/>
    <m/>
    <m/>
    <n v="5"/>
    <n v="75"/>
  </r>
  <r>
    <s v="16 PREMIO IDEAS (PERÚ)"/>
    <s v="LOCAL"/>
    <s v="VML"/>
    <x v="136"/>
    <s v="CRISTAL NFTS"/>
    <s v="CERVEZA CRISTAL - AB INBEV PERÚ"/>
    <s v=""/>
    <s v="PERÚ"/>
    <x v="10"/>
    <m/>
    <m/>
    <n v="1"/>
    <m/>
    <m/>
    <m/>
    <m/>
    <m/>
    <m/>
    <m/>
    <m/>
    <m/>
    <m/>
    <m/>
    <m/>
    <m/>
    <n v="1"/>
    <n v="7"/>
  </r>
  <r>
    <s v="16 PREMIO IDEAS (PERÚ)"/>
    <s v="LOCAL"/>
    <s v="VML"/>
    <x v="136"/>
    <s v="LA RE-CONEXIÓN FRANCESA"/>
    <s v="CITROËN - DERCO"/>
    <s v=""/>
    <s v="PERÚ"/>
    <x v="10"/>
    <m/>
    <m/>
    <m/>
    <n v="1"/>
    <m/>
    <m/>
    <m/>
    <m/>
    <m/>
    <m/>
    <m/>
    <m/>
    <m/>
    <m/>
    <m/>
    <m/>
    <n v="1"/>
    <n v="3"/>
  </r>
  <r>
    <s v="16 PREMIO IDEAS (PERÚ)"/>
    <s v="LOCAL"/>
    <s v="VML"/>
    <x v="136"/>
    <s v="PROTEGIENDO LOS SUEÑOS DE SOL"/>
    <s v="CEMENTO SOL - UNACEM"/>
    <s v=""/>
    <s v="PERÚ"/>
    <x v="10"/>
    <m/>
    <n v="1"/>
    <n v="2"/>
    <n v="2"/>
    <m/>
    <m/>
    <m/>
    <m/>
    <m/>
    <m/>
    <m/>
    <m/>
    <m/>
    <m/>
    <m/>
    <m/>
    <n v="5"/>
    <n v="35"/>
  </r>
  <r>
    <s v="16 PREMIO IDEAS (PERÚ)"/>
    <s v="LOCAL"/>
    <s v="VML"/>
    <x v="136"/>
    <s v="THE PREVENTION FORMULA"/>
    <s v="OPAL - ALICORP"/>
    <s v=""/>
    <s v="PERÚ"/>
    <x v="10"/>
    <m/>
    <m/>
    <n v="3"/>
    <n v="1"/>
    <m/>
    <m/>
    <m/>
    <m/>
    <m/>
    <m/>
    <m/>
    <m/>
    <m/>
    <m/>
    <m/>
    <m/>
    <n v="4"/>
    <n v="24"/>
  </r>
  <r>
    <s v="18 TATAKUA (PARAGUAY)"/>
    <s v="LOCAL"/>
    <s v="23 SPORT MARKETING"/>
    <x v="137"/>
    <s v="EL FÚTBOL NO TIENE GÉNERO"/>
    <s v=""/>
    <s v=""/>
    <s v="PARAGUAY"/>
    <x v="13"/>
    <m/>
    <m/>
    <n v="1"/>
    <m/>
    <m/>
    <m/>
    <m/>
    <m/>
    <m/>
    <m/>
    <m/>
    <m/>
    <m/>
    <m/>
    <m/>
    <m/>
    <n v="1"/>
    <n v="7"/>
  </r>
  <r>
    <s v="18 TATAKUA (PARAGUAY)"/>
    <s v="LOCAL"/>
    <s v="CRANIUX"/>
    <x v="138"/>
    <s v="TECLACUCHA"/>
    <s v=""/>
    <s v=""/>
    <s v="PARAGUAY"/>
    <x v="13"/>
    <m/>
    <n v="1"/>
    <m/>
    <n v="1"/>
    <m/>
    <m/>
    <m/>
    <m/>
    <m/>
    <m/>
    <m/>
    <m/>
    <m/>
    <m/>
    <m/>
    <m/>
    <n v="2"/>
    <n v="18"/>
  </r>
  <r>
    <s v="18 TATAKUA (PARAGUAY)"/>
    <s v="LOCAL"/>
    <s v="EL CREATIVO"/>
    <x v="139"/>
    <s v="QUELINDOPROBLEMA"/>
    <s v=""/>
    <s v=""/>
    <s v="PARAGUAY"/>
    <x v="13"/>
    <m/>
    <m/>
    <m/>
    <n v="1"/>
    <m/>
    <m/>
    <m/>
    <m/>
    <m/>
    <m/>
    <m/>
    <m/>
    <m/>
    <m/>
    <m/>
    <m/>
    <n v="1"/>
    <n v="3"/>
  </r>
  <r>
    <s v="18 TATAKUA (PARAGUAY)"/>
    <s v="LOCAL"/>
    <s v="ESTUDIO BRANDON"/>
    <x v="140"/>
    <s v="MUCI - MUSEO DE CIENCIAS"/>
    <s v=""/>
    <s v=""/>
    <s v="PARAGUAY"/>
    <x v="13"/>
    <m/>
    <m/>
    <m/>
    <n v="1"/>
    <m/>
    <m/>
    <m/>
    <m/>
    <m/>
    <m/>
    <m/>
    <m/>
    <m/>
    <m/>
    <m/>
    <m/>
    <n v="1"/>
    <n v="3"/>
  </r>
  <r>
    <s v="18 TATAKUA (PARAGUAY)"/>
    <s v="LOCAL"/>
    <s v="GABRIEL SILVA"/>
    <x v="141"/>
    <s v="LA GUARIDA"/>
    <s v=""/>
    <s v=""/>
    <s v="PARAGUAY"/>
    <x v="13"/>
    <m/>
    <m/>
    <m/>
    <n v="1"/>
    <m/>
    <m/>
    <m/>
    <m/>
    <m/>
    <m/>
    <m/>
    <m/>
    <m/>
    <m/>
    <m/>
    <m/>
    <n v="1"/>
    <n v="3"/>
  </r>
  <r>
    <s v="18 TATAKUA (PARAGUAY)"/>
    <s v="LOCAL"/>
    <s v="GABRIEL SILVA"/>
    <x v="141"/>
    <s v="LA GUARIDA CAMPAÑA"/>
    <s v=""/>
    <s v=""/>
    <s v="PARAGUAY"/>
    <x v="13"/>
    <m/>
    <m/>
    <m/>
    <n v="1"/>
    <m/>
    <m/>
    <m/>
    <m/>
    <m/>
    <m/>
    <m/>
    <m/>
    <m/>
    <m/>
    <m/>
    <m/>
    <n v="1"/>
    <n v="3"/>
  </r>
  <r>
    <s v="18 TATAKUA (PARAGUAY)"/>
    <s v="LOCAL"/>
    <s v="GARABATO"/>
    <x v="142"/>
    <s v="BILLETES PERDIDOS"/>
    <s v=""/>
    <s v=""/>
    <s v="PARAGUAY"/>
    <x v="13"/>
    <m/>
    <m/>
    <n v="1"/>
    <n v="1"/>
    <m/>
    <m/>
    <m/>
    <m/>
    <m/>
    <m/>
    <m/>
    <m/>
    <m/>
    <m/>
    <m/>
    <m/>
    <n v="2"/>
    <n v="10"/>
  </r>
  <r>
    <s v="18 TATAKUA (PARAGUAY)"/>
    <s v="LOCAL"/>
    <s v="GARABATO"/>
    <x v="142"/>
    <s v="BK DIA FELIZ"/>
    <s v=""/>
    <s v=""/>
    <s v="PARAGUAY"/>
    <x v="13"/>
    <m/>
    <n v="1"/>
    <m/>
    <n v="1"/>
    <m/>
    <m/>
    <m/>
    <m/>
    <m/>
    <m/>
    <m/>
    <m/>
    <m/>
    <m/>
    <m/>
    <m/>
    <n v="2"/>
    <n v="18"/>
  </r>
  <r>
    <s v="18 TATAKUA (PARAGUAY)"/>
    <s v="LOCAL"/>
    <s v="GARABATO"/>
    <x v="142"/>
    <s v="DELIVERY DE CONCIENCIA"/>
    <s v=""/>
    <s v=""/>
    <s v="PARAGUAY"/>
    <x v="13"/>
    <m/>
    <n v="1"/>
    <m/>
    <m/>
    <m/>
    <m/>
    <m/>
    <m/>
    <m/>
    <m/>
    <m/>
    <m/>
    <m/>
    <m/>
    <m/>
    <m/>
    <n v="1"/>
    <n v="15"/>
  </r>
  <r>
    <s v="18 TATAKUA (PARAGUAY)"/>
    <s v="LOCAL"/>
    <s v="GARABATO"/>
    <x v="142"/>
    <s v="DELIVERY DE CONCIENCIA "/>
    <s v=""/>
    <s v=""/>
    <s v="PARAGUAY"/>
    <x v="13"/>
    <m/>
    <m/>
    <m/>
    <n v="1"/>
    <m/>
    <m/>
    <m/>
    <m/>
    <m/>
    <m/>
    <m/>
    <m/>
    <m/>
    <m/>
    <m/>
    <m/>
    <n v="1"/>
    <n v="3"/>
  </r>
  <r>
    <s v="18 TATAKUA (PARAGUAY)"/>
    <s v="LOCAL"/>
    <s v="GARABATO"/>
    <x v="142"/>
    <s v="DIA DE LAS OTRAS HAMBURGUESAS"/>
    <s v=""/>
    <s v=""/>
    <s v="PARAGUAY"/>
    <x v="13"/>
    <m/>
    <m/>
    <n v="1"/>
    <m/>
    <m/>
    <m/>
    <m/>
    <m/>
    <m/>
    <m/>
    <m/>
    <m/>
    <m/>
    <m/>
    <m/>
    <m/>
    <n v="1"/>
    <n v="7"/>
  </r>
  <r>
    <s v="18 TATAKUA (PARAGUAY)"/>
    <s v="LOCAL"/>
    <s v="GARABATO"/>
    <x v="142"/>
    <s v="EL ORIGEN DE LA FORTUNA"/>
    <s v=""/>
    <s v=""/>
    <s v="PARAGUAY"/>
    <x v="13"/>
    <m/>
    <m/>
    <m/>
    <n v="1"/>
    <m/>
    <m/>
    <m/>
    <m/>
    <m/>
    <m/>
    <m/>
    <m/>
    <m/>
    <m/>
    <m/>
    <m/>
    <n v="1"/>
    <n v="3"/>
  </r>
  <r>
    <s v="18 TATAKUA (PARAGUAY)"/>
    <s v="LOCAL"/>
    <s v="GARABATO"/>
    <x v="142"/>
    <s v="EL SUEÑO DE TODOS"/>
    <s v=""/>
    <s v=""/>
    <s v="PARAGUAY"/>
    <x v="13"/>
    <m/>
    <m/>
    <m/>
    <n v="1"/>
    <m/>
    <m/>
    <m/>
    <m/>
    <m/>
    <m/>
    <m/>
    <m/>
    <m/>
    <m/>
    <m/>
    <m/>
    <n v="1"/>
    <n v="3"/>
  </r>
  <r>
    <s v="18 TATAKUA (PARAGUAY)"/>
    <s v="LOCAL"/>
    <s v="GARABATO"/>
    <x v="142"/>
    <s v="LA VERDADERA FUERZA"/>
    <s v=""/>
    <s v=""/>
    <s v="PARAGUAY"/>
    <x v="13"/>
    <m/>
    <m/>
    <n v="1"/>
    <m/>
    <m/>
    <m/>
    <m/>
    <m/>
    <m/>
    <m/>
    <m/>
    <m/>
    <m/>
    <m/>
    <m/>
    <m/>
    <n v="1"/>
    <n v="7"/>
  </r>
  <r>
    <s v="18 TATAKUA (PARAGUAY)"/>
    <s v="LOCAL"/>
    <s v="GARABATO"/>
    <x v="142"/>
    <s v="ODESUR - ASU 2022 - EL SUEÑO DE TODOS"/>
    <s v=""/>
    <s v=""/>
    <s v="PARAGUAY"/>
    <x v="13"/>
    <m/>
    <m/>
    <m/>
    <n v="1"/>
    <m/>
    <m/>
    <m/>
    <m/>
    <m/>
    <m/>
    <m/>
    <m/>
    <m/>
    <m/>
    <m/>
    <m/>
    <n v="1"/>
    <n v="3"/>
  </r>
  <r>
    <s v="18 TATAKUA (PARAGUAY)"/>
    <s v="LOCAL"/>
    <s v="GARABATO"/>
    <x v="142"/>
    <s v="UNIVERSO GRAFICO BERTONI GIN"/>
    <s v=""/>
    <s v=""/>
    <s v="PARAGUAY"/>
    <x v="13"/>
    <m/>
    <m/>
    <n v="1"/>
    <m/>
    <m/>
    <m/>
    <m/>
    <m/>
    <m/>
    <m/>
    <m/>
    <m/>
    <m/>
    <m/>
    <m/>
    <m/>
    <n v="1"/>
    <n v="7"/>
  </r>
  <r>
    <s v="18 TATAKUA (PARAGUAY)"/>
    <s v="LOCAL"/>
    <s v="GARABATO"/>
    <x v="142"/>
    <s v="UNIVERSO GRAFICO BERTONI GIN - CAMP"/>
    <s v=""/>
    <s v=""/>
    <s v="PARAGUAY"/>
    <x v="13"/>
    <m/>
    <m/>
    <m/>
    <n v="1"/>
    <m/>
    <m/>
    <m/>
    <m/>
    <m/>
    <m/>
    <m/>
    <m/>
    <m/>
    <m/>
    <m/>
    <m/>
    <n v="1"/>
    <n v="3"/>
  </r>
  <r>
    <s v="18 TATAKUA (PARAGUAY)"/>
    <s v="LOCAL"/>
    <s v="GARABATO"/>
    <x v="142"/>
    <s v="WILD BOTANICALS"/>
    <s v=""/>
    <s v=""/>
    <s v="PARAGUAY"/>
    <x v="13"/>
    <m/>
    <m/>
    <n v="1"/>
    <m/>
    <m/>
    <m/>
    <m/>
    <m/>
    <m/>
    <m/>
    <m/>
    <m/>
    <m/>
    <m/>
    <m/>
    <m/>
    <n v="1"/>
    <n v="7"/>
  </r>
  <r>
    <s v="18 TATAKUA (PARAGUAY)"/>
    <s v="LOCAL"/>
    <s v="GREY"/>
    <x v="143"/>
    <s v="THE PILSEN EXTRA MUSTACHE"/>
    <s v=""/>
    <s v=""/>
    <s v="PARAGUAY"/>
    <x v="13"/>
    <m/>
    <m/>
    <m/>
    <n v="1"/>
    <m/>
    <m/>
    <m/>
    <m/>
    <m/>
    <m/>
    <m/>
    <m/>
    <m/>
    <m/>
    <m/>
    <m/>
    <n v="1"/>
    <n v="3"/>
  </r>
  <r>
    <s v="18 TATAKUA (PARAGUAY)"/>
    <s v="LOCAL"/>
    <s v="KOKU"/>
    <x v="144"/>
    <s v="DESTAPADORES DE GLORIA"/>
    <s v=""/>
    <s v=""/>
    <s v="PARAGUAY"/>
    <x v="13"/>
    <m/>
    <n v="1"/>
    <n v="1"/>
    <m/>
    <m/>
    <m/>
    <m/>
    <m/>
    <m/>
    <m/>
    <m/>
    <m/>
    <m/>
    <m/>
    <m/>
    <m/>
    <n v="2"/>
    <n v="22"/>
  </r>
  <r>
    <s v="18 TATAKUA (PARAGUAY)"/>
    <s v="LOCAL"/>
    <s v="KOKU"/>
    <x v="144"/>
    <s v="PEDILE PERMISO A TU JEFE"/>
    <s v=""/>
    <s v=""/>
    <s v="PARAGUAY"/>
    <x v="13"/>
    <m/>
    <m/>
    <n v="1"/>
    <m/>
    <m/>
    <m/>
    <m/>
    <m/>
    <m/>
    <m/>
    <m/>
    <m/>
    <m/>
    <m/>
    <m/>
    <m/>
    <n v="1"/>
    <n v="7"/>
  </r>
  <r>
    <s v="18 TATAKUA (PARAGUAY)"/>
    <s v="LOCAL"/>
    <s v="KOKU"/>
    <x v="144"/>
    <s v="PILSEN - CANCHITA 2020"/>
    <s v=""/>
    <s v=""/>
    <s v="PARAGUAY"/>
    <x v="13"/>
    <m/>
    <m/>
    <m/>
    <n v="1"/>
    <m/>
    <m/>
    <m/>
    <m/>
    <m/>
    <m/>
    <m/>
    <m/>
    <m/>
    <m/>
    <m/>
    <m/>
    <n v="1"/>
    <n v="3"/>
  </r>
  <r>
    <s v="18 TATAKUA (PARAGUAY)"/>
    <s v="LOCAL"/>
    <s v="KOKU"/>
    <x v="144"/>
    <s v="WARNINGS EN GUARANÍ"/>
    <s v=""/>
    <s v=""/>
    <s v="PARAGUAY"/>
    <x v="13"/>
    <m/>
    <n v="1"/>
    <m/>
    <m/>
    <m/>
    <m/>
    <m/>
    <m/>
    <m/>
    <m/>
    <m/>
    <m/>
    <m/>
    <m/>
    <m/>
    <m/>
    <n v="1"/>
    <n v="15"/>
  </r>
  <r>
    <s v="18 TATAKUA (PARAGUAY)"/>
    <s v="LOCAL"/>
    <s v="LA ALDEA"/>
    <x v="145"/>
    <s v="ALTO SUEÑO"/>
    <s v=""/>
    <s v=""/>
    <s v="PARAGUAY"/>
    <x v="13"/>
    <m/>
    <m/>
    <m/>
    <n v="1"/>
    <m/>
    <m/>
    <m/>
    <m/>
    <m/>
    <m/>
    <m/>
    <m/>
    <m/>
    <m/>
    <m/>
    <m/>
    <n v="1"/>
    <n v="3"/>
  </r>
  <r>
    <s v="18 TATAKUA (PARAGUAY)"/>
    <s v="LOCAL"/>
    <s v="LAIKA"/>
    <x v="146"/>
    <s v="HELLMANN'S RESTO BAR"/>
    <s v=""/>
    <s v=""/>
    <s v="PARAGUAY"/>
    <x v="13"/>
    <m/>
    <m/>
    <m/>
    <n v="1"/>
    <m/>
    <m/>
    <m/>
    <m/>
    <m/>
    <m/>
    <m/>
    <m/>
    <m/>
    <m/>
    <m/>
    <m/>
    <n v="1"/>
    <n v="3"/>
  </r>
  <r>
    <s v="18 TATAKUA (PARAGUAY)"/>
    <s v="LOCAL"/>
    <s v="LAIKA"/>
    <x v="146"/>
    <s v="MILLER BANCOOLER"/>
    <s v=""/>
    <s v=""/>
    <s v="PARAGUAY"/>
    <x v="13"/>
    <m/>
    <n v="1"/>
    <m/>
    <n v="1"/>
    <m/>
    <m/>
    <m/>
    <m/>
    <m/>
    <m/>
    <m/>
    <m/>
    <m/>
    <m/>
    <m/>
    <m/>
    <n v="2"/>
    <n v="18"/>
  </r>
  <r>
    <s v="18 TATAKUA (PARAGUAY)"/>
    <s v="LOCAL"/>
    <s v="LUPE"/>
    <x v="147"/>
    <s v="AUDIOS DE ACÁ - RAUDAL"/>
    <s v=""/>
    <s v=""/>
    <s v="PARAGUAY"/>
    <x v="13"/>
    <m/>
    <n v="1"/>
    <m/>
    <m/>
    <m/>
    <m/>
    <m/>
    <m/>
    <m/>
    <m/>
    <m/>
    <m/>
    <m/>
    <m/>
    <m/>
    <m/>
    <n v="1"/>
    <n v="15"/>
  </r>
  <r>
    <s v="18 TATAKUA (PARAGUAY)"/>
    <s v="LOCAL"/>
    <s v="LUPE"/>
    <x v="147"/>
    <s v="AUDIOS DE ACÁ CAMPAÑA"/>
    <s v=""/>
    <s v=""/>
    <s v="PARAGUAY"/>
    <x v="13"/>
    <m/>
    <m/>
    <n v="1"/>
    <m/>
    <m/>
    <m/>
    <m/>
    <m/>
    <m/>
    <m/>
    <m/>
    <m/>
    <m/>
    <m/>
    <m/>
    <m/>
    <n v="1"/>
    <n v="7"/>
  </r>
  <r>
    <s v="18 TATAKUA (PARAGUAY)"/>
    <s v="LOCAL"/>
    <s v="NASTA"/>
    <x v="148"/>
    <s v="BREAK UP"/>
    <s v=""/>
    <s v=""/>
    <s v="PARAGUAY"/>
    <x v="13"/>
    <m/>
    <m/>
    <m/>
    <n v="1"/>
    <m/>
    <m/>
    <m/>
    <m/>
    <m/>
    <m/>
    <m/>
    <m/>
    <m/>
    <m/>
    <m/>
    <m/>
    <n v="1"/>
    <n v="3"/>
  </r>
  <r>
    <s v="18 TATAKUA (PARAGUAY)"/>
    <s v="LOCAL"/>
    <s v="NOELIA PÉREZ"/>
    <x v="149"/>
    <s v="CHACATOURS"/>
    <s v=""/>
    <s v=""/>
    <s v="PARAGUAY"/>
    <x v="13"/>
    <m/>
    <n v="1"/>
    <m/>
    <m/>
    <m/>
    <m/>
    <m/>
    <m/>
    <m/>
    <m/>
    <m/>
    <m/>
    <m/>
    <m/>
    <m/>
    <m/>
    <n v="1"/>
    <n v="15"/>
  </r>
  <r>
    <s v="18 TATAKUA (PARAGUAY)"/>
    <s v="LOCAL"/>
    <s v="NOELIA PÉREZ"/>
    <x v="149"/>
    <s v="CHACATOURS "/>
    <s v=""/>
    <s v=""/>
    <s v="PARAGUAY"/>
    <x v="13"/>
    <m/>
    <n v="1"/>
    <m/>
    <m/>
    <m/>
    <m/>
    <m/>
    <m/>
    <m/>
    <m/>
    <m/>
    <m/>
    <m/>
    <m/>
    <m/>
    <m/>
    <n v="1"/>
    <n v="15"/>
  </r>
  <r>
    <s v="18 TATAKUA (PARAGUAY)"/>
    <s v="LOCAL"/>
    <s v="ONIRIA"/>
    <x v="150"/>
    <s v="ARPA DE AGUA"/>
    <s v=""/>
    <s v=""/>
    <s v="PARAGUAY"/>
    <x v="13"/>
    <m/>
    <n v="2"/>
    <m/>
    <n v="1"/>
    <m/>
    <m/>
    <m/>
    <m/>
    <m/>
    <m/>
    <m/>
    <m/>
    <m/>
    <m/>
    <m/>
    <m/>
    <n v="3"/>
    <n v="33"/>
  </r>
  <r>
    <s v="18 TATAKUA (PARAGUAY)"/>
    <s v="LOCAL"/>
    <s v="ONIRIA"/>
    <x v="150"/>
    <s v="ARPA DE AGUA - BTL"/>
    <s v=""/>
    <s v=""/>
    <s v="PARAGUAY"/>
    <x v="13"/>
    <m/>
    <m/>
    <n v="1"/>
    <m/>
    <m/>
    <m/>
    <m/>
    <m/>
    <m/>
    <m/>
    <m/>
    <m/>
    <m/>
    <m/>
    <m/>
    <m/>
    <n v="1"/>
    <n v="7"/>
  </r>
  <r>
    <s v="18 TATAKUA (PARAGUAY)"/>
    <s v="LOCAL"/>
    <s v="ONIRIA"/>
    <x v="150"/>
    <s v="ASEPY REMANDO"/>
    <s v=""/>
    <s v=""/>
    <s v="PARAGUAY"/>
    <x v="13"/>
    <m/>
    <m/>
    <n v="1"/>
    <m/>
    <m/>
    <m/>
    <m/>
    <m/>
    <m/>
    <m/>
    <m/>
    <m/>
    <m/>
    <m/>
    <m/>
    <m/>
    <n v="1"/>
    <n v="7"/>
  </r>
  <r>
    <s v="18 TATAKUA (PARAGUAY)"/>
    <s v="LOCAL"/>
    <s v="ONIRIA"/>
    <x v="150"/>
    <s v="CORONA VIAJÁ A TU INTERIOR"/>
    <s v=""/>
    <s v=""/>
    <s v="PARAGUAY"/>
    <x v="13"/>
    <m/>
    <m/>
    <m/>
    <n v="1"/>
    <m/>
    <m/>
    <m/>
    <m/>
    <m/>
    <m/>
    <m/>
    <m/>
    <m/>
    <m/>
    <m/>
    <m/>
    <n v="1"/>
    <n v="3"/>
  </r>
  <r>
    <s v="18 TATAKUA (PARAGUAY)"/>
    <s v="LOCAL"/>
    <s v="ONIRIA"/>
    <x v="150"/>
    <s v="CORONA VIAJA A TU INTERIOR - AUDIOVISUAL"/>
    <s v=""/>
    <s v=""/>
    <s v="PARAGUAY"/>
    <x v="13"/>
    <m/>
    <m/>
    <n v="1"/>
    <m/>
    <m/>
    <m/>
    <m/>
    <m/>
    <m/>
    <m/>
    <m/>
    <m/>
    <m/>
    <m/>
    <m/>
    <m/>
    <n v="1"/>
    <n v="7"/>
  </r>
  <r>
    <s v="18 TATAKUA (PARAGUAY)"/>
    <s v="LOCAL"/>
    <s v="ONIRIA"/>
    <x v="150"/>
    <s v="CUENTO DIGITAL 1 - FIJA"/>
    <s v=""/>
    <s v=""/>
    <s v="PARAGUAY"/>
    <x v="13"/>
    <m/>
    <m/>
    <m/>
    <n v="1"/>
    <m/>
    <m/>
    <m/>
    <m/>
    <m/>
    <m/>
    <m/>
    <m/>
    <m/>
    <m/>
    <m/>
    <m/>
    <n v="1"/>
    <n v="3"/>
  </r>
  <r>
    <s v="18 TATAKUA (PARAGUAY)"/>
    <s v="LOCAL"/>
    <s v="ONIRIA"/>
    <x v="150"/>
    <s v="CUENTO DIGITAL ITAU"/>
    <s v=""/>
    <s v=""/>
    <s v="PARAGUAY"/>
    <x v="13"/>
    <m/>
    <m/>
    <n v="2"/>
    <m/>
    <m/>
    <m/>
    <m/>
    <m/>
    <m/>
    <m/>
    <m/>
    <m/>
    <m/>
    <m/>
    <m/>
    <m/>
    <n v="2"/>
    <n v="14"/>
  </r>
  <r>
    <s v="18 TATAKUA (PARAGUAY)"/>
    <s v="LOCAL"/>
    <s v="ONIRIA"/>
    <x v="150"/>
    <s v="HYDRATE VP STICKERS"/>
    <s v=""/>
    <s v=""/>
    <s v="PARAGUAY"/>
    <x v="13"/>
    <m/>
    <n v="1"/>
    <m/>
    <m/>
    <m/>
    <m/>
    <m/>
    <m/>
    <m/>
    <m/>
    <m/>
    <m/>
    <m/>
    <m/>
    <m/>
    <m/>
    <n v="1"/>
    <n v="15"/>
  </r>
  <r>
    <s v="18 TATAKUA (PARAGUAY)"/>
    <s v="LOCAL"/>
    <s v="ONIRIA"/>
    <x v="150"/>
    <s v="INDESTRUCTIBLES - SPOTS PARA TELEVISIÓN Y CINE"/>
    <s v=""/>
    <s v=""/>
    <s v="PARAGUAY"/>
    <x v="13"/>
    <m/>
    <m/>
    <n v="1"/>
    <m/>
    <m/>
    <m/>
    <m/>
    <m/>
    <m/>
    <m/>
    <m/>
    <m/>
    <m/>
    <m/>
    <m/>
    <m/>
    <n v="1"/>
    <n v="7"/>
  </r>
  <r>
    <s v="18 TATAKUA (PARAGUAY)"/>
    <s v="LOCAL"/>
    <s v="ONIRIA"/>
    <x v="150"/>
    <s v="ITAU CUENTOS DIGITALES, ROA BASTOS"/>
    <s v=""/>
    <s v=""/>
    <s v="PARAGUAY"/>
    <x v="13"/>
    <m/>
    <m/>
    <n v="1"/>
    <m/>
    <m/>
    <m/>
    <m/>
    <m/>
    <m/>
    <m/>
    <m/>
    <m/>
    <m/>
    <m/>
    <m/>
    <m/>
    <n v="1"/>
    <n v="7"/>
  </r>
  <r>
    <s v="18 TATAKUA (PARAGUAY)"/>
    <s v="LOCAL"/>
    <s v="ONIRIA"/>
    <x v="150"/>
    <s v="ITAÚ DIA DEL LIBRO"/>
    <s v=""/>
    <s v=""/>
    <s v="PARAGUAY"/>
    <x v="13"/>
    <m/>
    <m/>
    <m/>
    <n v="1"/>
    <m/>
    <m/>
    <m/>
    <m/>
    <m/>
    <m/>
    <m/>
    <m/>
    <m/>
    <m/>
    <m/>
    <m/>
    <n v="1"/>
    <n v="3"/>
  </r>
  <r>
    <s v="18 TATAKUA (PARAGUAY)"/>
    <s v="LOCAL"/>
    <s v="ONIRIA"/>
    <x v="150"/>
    <s v="ITAU JUVENTUD"/>
    <s v=""/>
    <s v=""/>
    <s v="PARAGUAY"/>
    <x v="13"/>
    <m/>
    <n v="1"/>
    <m/>
    <m/>
    <m/>
    <m/>
    <m/>
    <m/>
    <m/>
    <m/>
    <m/>
    <m/>
    <m/>
    <m/>
    <m/>
    <m/>
    <n v="1"/>
    <n v="15"/>
  </r>
  <r>
    <s v="18 TATAKUA (PARAGUAY)"/>
    <s v="LOCAL"/>
    <s v="ONIRIA"/>
    <x v="150"/>
    <s v="ITAÚ JUVENTUD"/>
    <s v=""/>
    <s v=""/>
    <s v="PARAGUAY"/>
    <x v="13"/>
    <m/>
    <m/>
    <m/>
    <n v="1"/>
    <m/>
    <m/>
    <m/>
    <m/>
    <m/>
    <m/>
    <m/>
    <m/>
    <m/>
    <m/>
    <m/>
    <m/>
    <n v="1"/>
    <n v="3"/>
  </r>
  <r>
    <s v="18 TATAKUA (PARAGUAY)"/>
    <s v="LOCAL"/>
    <s v="ONIRIA"/>
    <x v="150"/>
    <s v="ITAU JUVENTUD / LA MUSICA"/>
    <s v=""/>
    <s v=""/>
    <s v="PARAGUAY"/>
    <x v="13"/>
    <m/>
    <m/>
    <n v="1"/>
    <m/>
    <m/>
    <m/>
    <m/>
    <m/>
    <m/>
    <m/>
    <m/>
    <m/>
    <m/>
    <m/>
    <m/>
    <m/>
    <n v="1"/>
    <n v="7"/>
  </r>
  <r>
    <s v="18 TATAKUA (PARAGUAY)"/>
    <s v="LOCAL"/>
    <s v="ONIRIA"/>
    <x v="150"/>
    <s v="KYRIOS QR"/>
    <s v=""/>
    <s v=""/>
    <s v="PARAGUAY"/>
    <x v="13"/>
    <m/>
    <m/>
    <m/>
    <n v="2"/>
    <m/>
    <m/>
    <m/>
    <m/>
    <m/>
    <m/>
    <m/>
    <m/>
    <m/>
    <m/>
    <m/>
    <m/>
    <n v="2"/>
    <n v="6"/>
  </r>
  <r>
    <s v="18 TATAKUA (PARAGUAY)"/>
    <s v="LOCAL"/>
    <s v="ONIRIA"/>
    <x v="150"/>
    <s v="LA ESTACIÓN APP - CAMP"/>
    <s v=""/>
    <s v=""/>
    <s v="PARAGUAY"/>
    <x v="13"/>
    <m/>
    <m/>
    <m/>
    <n v="1"/>
    <m/>
    <m/>
    <m/>
    <m/>
    <m/>
    <m/>
    <m/>
    <m/>
    <m/>
    <m/>
    <m/>
    <m/>
    <n v="1"/>
    <n v="3"/>
  </r>
  <r>
    <s v="18 TATAKUA (PARAGUAY)"/>
    <s v="LOCAL"/>
    <s v="ONIRIA"/>
    <x v="150"/>
    <s v="LYNCH"/>
    <s v=""/>
    <s v=""/>
    <s v="PARAGUAY"/>
    <x v="13"/>
    <m/>
    <m/>
    <m/>
    <n v="1"/>
    <m/>
    <m/>
    <m/>
    <m/>
    <m/>
    <m/>
    <m/>
    <m/>
    <m/>
    <m/>
    <m/>
    <m/>
    <n v="1"/>
    <n v="3"/>
  </r>
  <r>
    <s v="18 TATAKUA (PARAGUAY)"/>
    <s v="LOCAL"/>
    <s v="ONIRIA"/>
    <x v="150"/>
    <s v="LYNCH INTEGRADA"/>
    <s v=""/>
    <s v=""/>
    <s v="PARAGUAY"/>
    <x v="13"/>
    <m/>
    <n v="1"/>
    <m/>
    <m/>
    <m/>
    <m/>
    <m/>
    <m/>
    <m/>
    <m/>
    <m/>
    <m/>
    <m/>
    <m/>
    <m/>
    <m/>
    <n v="1"/>
    <n v="15"/>
  </r>
  <r>
    <s v="18 TATAKUA (PARAGUAY)"/>
    <s v="LOCAL"/>
    <s v="ONIRIA"/>
    <x v="150"/>
    <s v="LYNCH MOTION - AUDIOVISUAL"/>
    <s v=""/>
    <s v=""/>
    <s v="PARAGUAY"/>
    <x v="13"/>
    <m/>
    <m/>
    <n v="1"/>
    <m/>
    <m/>
    <m/>
    <m/>
    <m/>
    <m/>
    <m/>
    <m/>
    <m/>
    <m/>
    <m/>
    <m/>
    <m/>
    <n v="1"/>
    <n v="7"/>
  </r>
  <r>
    <s v="18 TATAKUA (PARAGUAY)"/>
    <s v="LOCAL"/>
    <s v="ONIRIA"/>
    <x v="150"/>
    <s v="LYNCH SECRET BOOK"/>
    <s v=""/>
    <s v=""/>
    <s v="PARAGUAY"/>
    <x v="13"/>
    <m/>
    <m/>
    <n v="1"/>
    <m/>
    <m/>
    <m/>
    <m/>
    <m/>
    <m/>
    <m/>
    <m/>
    <m/>
    <m/>
    <m/>
    <m/>
    <m/>
    <n v="1"/>
    <n v="7"/>
  </r>
  <r>
    <s v="18 TATAKUA (PARAGUAY)"/>
    <s v="LOCAL"/>
    <s v="ONIRIA"/>
    <x v="150"/>
    <s v="LYNCH THE SECRET OF GUARANI BOTANICAL - FIJA"/>
    <s v=""/>
    <s v=""/>
    <s v="PARAGUAY"/>
    <x v="13"/>
    <m/>
    <m/>
    <n v="1"/>
    <m/>
    <m/>
    <m/>
    <m/>
    <m/>
    <m/>
    <m/>
    <m/>
    <m/>
    <m/>
    <m/>
    <m/>
    <m/>
    <n v="1"/>
    <n v="7"/>
  </r>
  <r>
    <s v="18 TATAKUA (PARAGUAY)"/>
    <s v="LOCAL"/>
    <s v="ONIRIA"/>
    <x v="150"/>
    <s v="MEME BRAILLE - BTL"/>
    <s v=""/>
    <s v=""/>
    <s v="PARAGUAY"/>
    <x v="13"/>
    <m/>
    <m/>
    <m/>
    <n v="1"/>
    <m/>
    <m/>
    <m/>
    <m/>
    <m/>
    <m/>
    <m/>
    <m/>
    <m/>
    <m/>
    <m/>
    <m/>
    <n v="1"/>
    <n v="3"/>
  </r>
  <r>
    <s v="18 TATAKUA (PARAGUAY)"/>
    <s v="LOCAL"/>
    <s v="ONIRIA"/>
    <x v="150"/>
    <s v="MUSICA QUE SE VE"/>
    <s v=""/>
    <s v=""/>
    <s v="PARAGUAY"/>
    <x v="13"/>
    <m/>
    <m/>
    <m/>
    <n v="2"/>
    <m/>
    <m/>
    <m/>
    <m/>
    <m/>
    <m/>
    <m/>
    <m/>
    <m/>
    <m/>
    <m/>
    <m/>
    <n v="2"/>
    <n v="6"/>
  </r>
  <r>
    <s v="18 TATAKUA (PARAGUAY)"/>
    <s v="LOCAL"/>
    <s v="ONIRIA"/>
    <x v="150"/>
    <s v="NO FUMIGUEN LA EDUCACIÓN - FIJA"/>
    <s v=""/>
    <s v=""/>
    <s v="PARAGUAY"/>
    <x v="13"/>
    <m/>
    <m/>
    <m/>
    <n v="1"/>
    <m/>
    <m/>
    <m/>
    <m/>
    <m/>
    <m/>
    <m/>
    <m/>
    <m/>
    <m/>
    <m/>
    <m/>
    <n v="1"/>
    <n v="3"/>
  </r>
  <r>
    <s v="18 TATAKUA (PARAGUAY)"/>
    <s v="LOCAL"/>
    <s v="ONIRIA"/>
    <x v="150"/>
    <s v="PILSEN BILLBOARDS EN GUARANI"/>
    <s v=""/>
    <s v=""/>
    <s v="PARAGUAY"/>
    <x v="13"/>
    <m/>
    <n v="1"/>
    <m/>
    <n v="1"/>
    <m/>
    <m/>
    <m/>
    <m/>
    <m/>
    <m/>
    <m/>
    <m/>
    <m/>
    <m/>
    <m/>
    <m/>
    <n v="2"/>
    <n v="18"/>
  </r>
  <r>
    <s v="18 TATAKUA (PARAGUAY)"/>
    <s v="LOCAL"/>
    <s v="ONIRIA"/>
    <x v="150"/>
    <s v="PILSEN BILLBOARDS EN GUARANÍ"/>
    <s v=""/>
    <s v=""/>
    <s v="PARAGUAY"/>
    <x v="13"/>
    <m/>
    <m/>
    <m/>
    <n v="1"/>
    <m/>
    <m/>
    <m/>
    <m/>
    <m/>
    <m/>
    <m/>
    <m/>
    <m/>
    <m/>
    <m/>
    <m/>
    <n v="1"/>
    <n v="3"/>
  </r>
  <r>
    <s v="18 TATAKUA (PARAGUAY)"/>
    <s v="LOCAL"/>
    <s v="ONIRIA"/>
    <x v="150"/>
    <s v="WARANI"/>
    <s v=""/>
    <s v=""/>
    <s v="PARAGUAY"/>
    <x v="13"/>
    <m/>
    <n v="1"/>
    <m/>
    <m/>
    <m/>
    <m/>
    <m/>
    <m/>
    <m/>
    <m/>
    <m/>
    <m/>
    <m/>
    <m/>
    <m/>
    <m/>
    <n v="1"/>
    <n v="15"/>
  </r>
  <r>
    <s v="18 TATAKUA (PARAGUAY)"/>
    <s v="LOCAL"/>
    <s v="ONIRIA"/>
    <x v="150"/>
    <s v="WARANI - REDES SOCIALES"/>
    <s v=""/>
    <s v=""/>
    <s v="PARAGUAY"/>
    <x v="13"/>
    <m/>
    <m/>
    <n v="1"/>
    <m/>
    <m/>
    <m/>
    <m/>
    <m/>
    <m/>
    <m/>
    <m/>
    <m/>
    <m/>
    <m/>
    <m/>
    <m/>
    <n v="1"/>
    <n v="7"/>
  </r>
  <r>
    <s v="18 TATAKUA (PARAGUAY)"/>
    <s v="LOCAL"/>
    <s v="PERIFERIA"/>
    <x v="151"/>
    <s v="DELLAPOLETTI"/>
    <s v=""/>
    <s v=""/>
    <s v="PARAGUAY"/>
    <x v="13"/>
    <m/>
    <m/>
    <m/>
    <n v="1"/>
    <m/>
    <m/>
    <m/>
    <m/>
    <m/>
    <m/>
    <m/>
    <m/>
    <m/>
    <m/>
    <m/>
    <m/>
    <n v="1"/>
    <n v="3"/>
  </r>
  <r>
    <s v="18 TATAKUA (PARAGUAY)"/>
    <s v="LOCAL"/>
    <s v="PIMIENTA"/>
    <x v="152"/>
    <s v="DELMER PARAGUAYO"/>
    <s v=""/>
    <s v=""/>
    <s v="PARAGUAY"/>
    <x v="13"/>
    <m/>
    <m/>
    <m/>
    <n v="1"/>
    <m/>
    <m/>
    <m/>
    <m/>
    <m/>
    <m/>
    <m/>
    <m/>
    <m/>
    <m/>
    <m/>
    <m/>
    <n v="1"/>
    <n v="3"/>
  </r>
  <r>
    <s v="18 TATAKUA (PARAGUAY)"/>
    <s v="LOCAL"/>
    <s v="PRANA"/>
    <x v="153"/>
    <s v="ENCENDÉ STUDIO"/>
    <s v=""/>
    <s v=""/>
    <s v="PARAGUAY"/>
    <x v="13"/>
    <m/>
    <n v="1"/>
    <n v="3"/>
    <m/>
    <m/>
    <m/>
    <m/>
    <m/>
    <m/>
    <m/>
    <m/>
    <m/>
    <m/>
    <m/>
    <m/>
    <m/>
    <n v="4"/>
    <n v="36"/>
  </r>
  <r>
    <s v="18 TATAKUA (PARAGUAY)"/>
    <s v="LOCAL"/>
    <s v="PRANA"/>
    <x v="153"/>
    <s v="MIMO - DESBORDADOS"/>
    <s v=""/>
    <s v=""/>
    <s v="PARAGUAY"/>
    <x v="13"/>
    <m/>
    <m/>
    <n v="2"/>
    <n v="2"/>
    <m/>
    <m/>
    <m/>
    <m/>
    <m/>
    <m/>
    <m/>
    <m/>
    <m/>
    <m/>
    <m/>
    <m/>
    <n v="4"/>
    <n v="20"/>
  </r>
  <r>
    <s v="18 TATAKUA (PARAGUAY)"/>
    <s v="LOCAL"/>
    <s v="PRANA"/>
    <x v="153"/>
    <s v="SBARRO - FIN DE MES DE TERROR"/>
    <s v=""/>
    <s v=""/>
    <s v="PARAGUAY"/>
    <x v="13"/>
    <m/>
    <n v="1"/>
    <m/>
    <m/>
    <m/>
    <m/>
    <m/>
    <m/>
    <m/>
    <m/>
    <m/>
    <m/>
    <m/>
    <m/>
    <m/>
    <m/>
    <n v="1"/>
    <n v="15"/>
  </r>
  <r>
    <s v="18 TATAKUA (PARAGUAY)"/>
    <s v="LOCAL"/>
    <s v="VIENTO SUR"/>
    <x v="154"/>
    <s v="BAÑANATE CON CARRULIM"/>
    <s v=""/>
    <s v=""/>
    <s v="PARAGUAY"/>
    <x v="13"/>
    <m/>
    <m/>
    <m/>
    <n v="1"/>
    <m/>
    <m/>
    <m/>
    <m/>
    <m/>
    <m/>
    <m/>
    <m/>
    <m/>
    <m/>
    <m/>
    <m/>
    <n v="1"/>
    <n v="3"/>
  </r>
  <r>
    <s v="18 TATAKUA (PARAGUAY)"/>
    <s v="LOCAL"/>
    <s v="VIENTO SUR"/>
    <x v="154"/>
    <s v="BAÑATE EN CARRULIM"/>
    <s v=""/>
    <s v=""/>
    <s v="PARAGUAY"/>
    <x v="13"/>
    <m/>
    <m/>
    <m/>
    <n v="1"/>
    <m/>
    <m/>
    <m/>
    <m/>
    <m/>
    <m/>
    <m/>
    <m/>
    <m/>
    <m/>
    <m/>
    <m/>
    <n v="1"/>
    <n v="3"/>
  </r>
  <r>
    <s v="18 TATAKUA (PARAGUAY)"/>
    <s v="LOCAL"/>
    <s v="VIENTO SUR"/>
    <x v="154"/>
    <s v="HORÓSCOPO CARRULIM"/>
    <s v=""/>
    <s v=""/>
    <s v="PARAGUAY"/>
    <x v="13"/>
    <m/>
    <m/>
    <n v="2"/>
    <n v="2"/>
    <m/>
    <m/>
    <m/>
    <m/>
    <m/>
    <m/>
    <m/>
    <m/>
    <m/>
    <m/>
    <m/>
    <m/>
    <n v="4"/>
    <n v="20"/>
  </r>
  <r>
    <s v="18 TATAKUA (PARAGUAY)"/>
    <s v="LOCAL"/>
    <s v="VIENTO SUR"/>
    <x v="154"/>
    <s v="HORÓSCOPO CARRULIM - DIRECCIÓN DE ARTE GRÁFICA -CAMP"/>
    <s v=""/>
    <s v=""/>
    <s v="PARAGUAY"/>
    <x v="13"/>
    <m/>
    <m/>
    <m/>
    <n v="1"/>
    <m/>
    <m/>
    <m/>
    <m/>
    <m/>
    <m/>
    <m/>
    <m/>
    <m/>
    <m/>
    <m/>
    <m/>
    <n v="1"/>
    <n v="3"/>
  </r>
  <r>
    <s v="18 TATAKUA (PARAGUAY)"/>
    <s v="LOCAL"/>
    <s v="VIENTO SUR"/>
    <x v="154"/>
    <s v="HORÓSCOPO CARULLIM"/>
    <s v=""/>
    <s v=""/>
    <s v="PARAGUAY"/>
    <x v="13"/>
    <m/>
    <m/>
    <m/>
    <n v="1"/>
    <m/>
    <m/>
    <m/>
    <m/>
    <m/>
    <m/>
    <m/>
    <m/>
    <m/>
    <m/>
    <m/>
    <m/>
    <n v="1"/>
    <n v="3"/>
  </r>
  <r>
    <s v="18 TATAKUA (PARAGUAY)"/>
    <s v="LOCAL"/>
    <s v="VIENTO SUR"/>
    <x v="154"/>
    <s v="SAMSUNG EPIC VIDEOS"/>
    <s v=""/>
    <s v=""/>
    <s v="PARAGUAY"/>
    <x v="13"/>
    <m/>
    <n v="2"/>
    <n v="3"/>
    <m/>
    <m/>
    <m/>
    <m/>
    <m/>
    <m/>
    <m/>
    <m/>
    <m/>
    <m/>
    <m/>
    <m/>
    <m/>
    <n v="5"/>
    <n v="51"/>
  </r>
  <r>
    <s v="18 TATAKUA (PARAGUAY)"/>
    <s v="LOCAL"/>
    <s v="VIENTO SUR"/>
    <x v="154"/>
    <s v="SAMSUNG EPIC VIDEOS - DIRECCIÓN DE ARTE AUDIOVISUAL"/>
    <s v=""/>
    <s v=""/>
    <s v="PARAGUAY"/>
    <x v="13"/>
    <m/>
    <m/>
    <n v="1"/>
    <m/>
    <m/>
    <m/>
    <m/>
    <m/>
    <m/>
    <m/>
    <m/>
    <m/>
    <m/>
    <m/>
    <m/>
    <m/>
    <n v="1"/>
    <n v="7"/>
  </r>
  <r>
    <s v="18 TATAKUA (PARAGUAY)"/>
    <s v="LOCAL"/>
    <s v="WILDFI"/>
    <x v="155"/>
    <s v="LOS INCENDIOS HOY"/>
    <s v=""/>
    <s v=""/>
    <s v="PARAGUAY"/>
    <x v="13"/>
    <m/>
    <m/>
    <n v="1"/>
    <m/>
    <m/>
    <m/>
    <m/>
    <m/>
    <m/>
    <m/>
    <m/>
    <m/>
    <m/>
    <m/>
    <m/>
    <m/>
    <n v="1"/>
    <n v="7"/>
  </r>
  <r>
    <s v="18 TATAKUA (PARAGUAY)"/>
    <s v="LOCAL"/>
    <s v="WILDFI"/>
    <x v="155"/>
    <s v="STRIB"/>
    <s v=""/>
    <s v=""/>
    <s v="PARAGUAY"/>
    <x v="13"/>
    <m/>
    <m/>
    <n v="1"/>
    <n v="1"/>
    <m/>
    <m/>
    <m/>
    <m/>
    <m/>
    <m/>
    <m/>
    <m/>
    <m/>
    <m/>
    <m/>
    <m/>
    <n v="2"/>
    <n v="10"/>
  </r>
  <r>
    <s v="2 CDC (ESPAÑA)"/>
    <s v="LOCAL"/>
    <s v="&amp;ROSÀS"/>
    <x v="156"/>
    <s v="BESOS"/>
    <s v="TELEFÓNICA"/>
    <s v=""/>
    <s v="ESPAÑA"/>
    <x v="1"/>
    <m/>
    <m/>
    <m/>
    <n v="1"/>
    <m/>
    <m/>
    <m/>
    <m/>
    <m/>
    <m/>
    <m/>
    <m/>
    <m/>
    <m/>
    <m/>
    <m/>
    <n v="1"/>
    <n v="3"/>
  </r>
  <r>
    <s v="2 CDC (ESPAÑA)"/>
    <s v="LOCAL"/>
    <s v="&amp;ROSÀS"/>
    <x v="156"/>
    <s v="R DE ROSALÍA"/>
    <s v="CUPRA"/>
    <s v=""/>
    <s v="ESPAÑA"/>
    <x v="1"/>
    <m/>
    <n v="1"/>
    <m/>
    <n v="2"/>
    <m/>
    <m/>
    <m/>
    <m/>
    <m/>
    <m/>
    <m/>
    <m/>
    <m/>
    <m/>
    <m/>
    <m/>
    <n v="3"/>
    <n v="21"/>
  </r>
  <r>
    <s v="2 CDC (ESPAÑA)"/>
    <s v="LOCAL"/>
    <s v="ACCENTURE SONG"/>
    <x v="157"/>
    <s v="CIBERSENCILLO"/>
    <s v="BBVA"/>
    <s v=""/>
    <s v="ESPAÑA"/>
    <x v="1"/>
    <m/>
    <m/>
    <m/>
    <n v="1"/>
    <m/>
    <m/>
    <m/>
    <m/>
    <m/>
    <m/>
    <m/>
    <m/>
    <m/>
    <m/>
    <m/>
    <m/>
    <n v="1"/>
    <n v="3"/>
  </r>
  <r>
    <s v="2 CDC (ESPAÑA)"/>
    <s v="LOCAL"/>
    <s v="ACCENTURE SONG"/>
    <x v="157"/>
    <s v="CONVIVIR CON LA CULPA"/>
    <s v="DGT"/>
    <s v=""/>
    <s v="ESPAÑA"/>
    <x v="1"/>
    <m/>
    <m/>
    <m/>
    <n v="1"/>
    <m/>
    <m/>
    <m/>
    <m/>
    <m/>
    <m/>
    <m/>
    <m/>
    <m/>
    <m/>
    <m/>
    <m/>
    <n v="1"/>
    <n v="3"/>
  </r>
  <r>
    <s v="2 CDC (ESPAÑA)"/>
    <s v="LOCAL"/>
    <s v="ACCENTURE SONG"/>
    <x v="157"/>
    <s v="MENTIRAS"/>
    <s v="DGT"/>
    <s v=""/>
    <s v="ESPAÑA"/>
    <x v="1"/>
    <m/>
    <m/>
    <m/>
    <n v="1"/>
    <m/>
    <m/>
    <m/>
    <m/>
    <m/>
    <m/>
    <m/>
    <m/>
    <m/>
    <m/>
    <m/>
    <m/>
    <n v="1"/>
    <n v="3"/>
  </r>
  <r>
    <s v="2 CDC (ESPAÑA)"/>
    <s v="LOCAL"/>
    <s v="ALICIA TREVIÑO, ESTEBAN ESPINILLA"/>
    <x v="158"/>
    <s v="MOM CHECK"/>
    <s v="BROTHER ESCUELA DE CREATIVOS"/>
    <s v=""/>
    <s v="ESPAÑA"/>
    <x v="1"/>
    <m/>
    <m/>
    <m/>
    <n v="1"/>
    <m/>
    <m/>
    <m/>
    <m/>
    <m/>
    <m/>
    <m/>
    <m/>
    <m/>
    <m/>
    <m/>
    <m/>
    <n v="1"/>
    <n v="3"/>
  </r>
  <r>
    <s v="2 CDC (ESPAÑA)"/>
    <s v="LOCAL"/>
    <s v="ANNE GONZÁLEZ CONTÍN, CELIA CIUDAD"/>
    <x v="159"/>
    <s v="MALOS ACTORES PERO BUENA BURGER"/>
    <s v="BROTHER ESCUELA DE CREATIVOS"/>
    <s v=""/>
    <s v="ESPAÑA"/>
    <x v="1"/>
    <m/>
    <m/>
    <n v="1"/>
    <m/>
    <m/>
    <m/>
    <m/>
    <m/>
    <m/>
    <m/>
    <m/>
    <m/>
    <m/>
    <m/>
    <m/>
    <m/>
    <n v="1"/>
    <n v="7"/>
  </r>
  <r>
    <s v="2 CDC (ESPAÑA)"/>
    <s v="LOCAL"/>
    <s v="BURNS"/>
    <x v="160"/>
    <s v="ARCHERY"/>
    <s v="COMITÉ OLÍMPICO INTERNACIONAL"/>
    <s v=""/>
    <s v="ESPAÑA"/>
    <x v="1"/>
    <m/>
    <n v="1"/>
    <m/>
    <m/>
    <m/>
    <m/>
    <m/>
    <m/>
    <m/>
    <m/>
    <m/>
    <m/>
    <m/>
    <m/>
    <m/>
    <m/>
    <n v="1"/>
    <n v="15"/>
  </r>
  <r>
    <s v="2 CDC (ESPAÑA)"/>
    <s v="LOCAL"/>
    <s v="BURNS"/>
    <x v="160"/>
    <s v="POLE VAULTER"/>
    <s v="COMITÉ OLÍMPICO INTERNACIONAL"/>
    <s v=""/>
    <s v="ESPAÑA"/>
    <x v="1"/>
    <m/>
    <n v="1"/>
    <m/>
    <m/>
    <m/>
    <m/>
    <m/>
    <m/>
    <m/>
    <m/>
    <m/>
    <m/>
    <m/>
    <m/>
    <m/>
    <m/>
    <n v="1"/>
    <n v="15"/>
  </r>
  <r>
    <s v="2 CDC (ESPAÑA)"/>
    <s v="LOCAL"/>
    <s v="BURNS"/>
    <x v="160"/>
    <s v="POOL"/>
    <s v="COMITÉ OLÍMPICO INTERNACIONAL"/>
    <s v=""/>
    <s v="ESPAÑA"/>
    <x v="1"/>
    <m/>
    <n v="1"/>
    <m/>
    <m/>
    <m/>
    <m/>
    <m/>
    <m/>
    <m/>
    <m/>
    <m/>
    <m/>
    <m/>
    <m/>
    <m/>
    <m/>
    <n v="1"/>
    <n v="15"/>
  </r>
  <r>
    <s v="2 CDC (ESPAÑA)"/>
    <s v="LOCAL"/>
    <s v="CARMEN PUCHE, VICTORIA ALENDA"/>
    <x v="161"/>
    <s v="THE TRASHY AGREEMENT"/>
    <s v="BROTHER ESCUELA DE CREATIVOS"/>
    <s v=""/>
    <s v="ESPAÑA"/>
    <x v="1"/>
    <m/>
    <n v="1"/>
    <m/>
    <m/>
    <m/>
    <m/>
    <m/>
    <m/>
    <m/>
    <m/>
    <m/>
    <m/>
    <m/>
    <m/>
    <m/>
    <m/>
    <n v="1"/>
    <n v="15"/>
  </r>
  <r>
    <s v="2 CDC (ESPAÑA)"/>
    <s v="LOCAL"/>
    <s v="CHEIL SPAIN"/>
    <x v="162"/>
    <s v="UNFEAR"/>
    <s v="SAMSUNG"/>
    <s v=""/>
    <s v="ESPAÑA"/>
    <x v="1"/>
    <m/>
    <m/>
    <n v="1"/>
    <m/>
    <m/>
    <m/>
    <m/>
    <m/>
    <m/>
    <m/>
    <m/>
    <m/>
    <m/>
    <m/>
    <m/>
    <m/>
    <n v="1"/>
    <n v="7"/>
  </r>
  <r>
    <s v="2 CDC (ESPAÑA)"/>
    <s v="LOCAL"/>
    <s v="CHINA - PARTE DE LLYC"/>
    <x v="163"/>
    <s v="AJEDREZ. PAREJA"/>
    <s v="FESTIVAL DE CINE FANTÁSTICO DE SITGES"/>
    <s v=""/>
    <s v="ESPAÑA"/>
    <x v="1"/>
    <m/>
    <m/>
    <m/>
    <n v="1"/>
    <m/>
    <m/>
    <m/>
    <m/>
    <m/>
    <m/>
    <m/>
    <m/>
    <m/>
    <m/>
    <m/>
    <m/>
    <n v="1"/>
    <n v="3"/>
  </r>
  <r>
    <s v="2 CDC (ESPAÑA)"/>
    <s v="LOCAL"/>
    <s v="DDB"/>
    <x v="164"/>
    <s v="FECHA DE EXTINCIÓN"/>
    <s v="ALDI"/>
    <s v=""/>
    <s v="ESPAÑA"/>
    <x v="1"/>
    <m/>
    <m/>
    <m/>
    <n v="1"/>
    <m/>
    <m/>
    <m/>
    <m/>
    <m/>
    <m/>
    <m/>
    <m/>
    <m/>
    <m/>
    <m/>
    <m/>
    <n v="1"/>
    <n v="3"/>
  </r>
  <r>
    <s v="2 CDC (ESPAÑA)"/>
    <s v="LOCAL"/>
    <s v="EL RUSO DE ROCKY"/>
    <x v="165"/>
    <s v="INSPIRA CON TU EJEMPLO"/>
    <s v="LALIGA VS"/>
    <s v=""/>
    <s v="ESPAÑA"/>
    <x v="1"/>
    <m/>
    <m/>
    <m/>
    <n v="1"/>
    <m/>
    <m/>
    <m/>
    <m/>
    <m/>
    <m/>
    <m/>
    <m/>
    <m/>
    <m/>
    <m/>
    <m/>
    <n v="1"/>
    <n v="3"/>
  </r>
  <r>
    <s v="2 CDC (ESPAÑA)"/>
    <s v="LOCAL"/>
    <s v="EL RUSO DE ROCKY"/>
    <x v="165"/>
    <s v="MI GRAN NOCHE"/>
    <s v="J&amp;B"/>
    <s v=""/>
    <s v="ESPAÑA"/>
    <x v="1"/>
    <m/>
    <m/>
    <n v="1"/>
    <n v="1"/>
    <m/>
    <m/>
    <m/>
    <m/>
    <m/>
    <m/>
    <m/>
    <m/>
    <m/>
    <m/>
    <m/>
    <m/>
    <n v="2"/>
    <n v="10"/>
  </r>
  <r>
    <s v="2 CDC (ESPAÑA)"/>
    <s v="LOCAL"/>
    <s v="ERNEST"/>
    <x v="166"/>
    <s v="399 AÑOS DESPUÉS"/>
    <s v="UNIVERSIDAD DE ALCALÁ"/>
    <s v=""/>
    <s v="ESPAÑA"/>
    <x v="1"/>
    <m/>
    <m/>
    <m/>
    <n v="1"/>
    <m/>
    <m/>
    <m/>
    <m/>
    <m/>
    <m/>
    <m/>
    <m/>
    <m/>
    <m/>
    <m/>
    <m/>
    <n v="1"/>
    <n v="3"/>
  </r>
  <r>
    <s v="2 CDC (ESPAÑA)"/>
    <s v="LOCAL"/>
    <s v="ESTÁ PASANDO"/>
    <x v="167"/>
    <s v="ENTRE ESTRECHO Y ALVARADO"/>
    <s v="SONY MUSIC ENTERTAINMENT ESPAÑA"/>
    <s v=""/>
    <s v="ESPAÑA"/>
    <x v="1"/>
    <m/>
    <m/>
    <m/>
    <n v="1"/>
    <m/>
    <m/>
    <m/>
    <m/>
    <m/>
    <m/>
    <m/>
    <m/>
    <m/>
    <m/>
    <m/>
    <m/>
    <n v="1"/>
    <n v="3"/>
  </r>
  <r>
    <s v="2 CDC (ESPAÑA)"/>
    <s v="LOCAL"/>
    <s v="FUEGO CAMINA CONMIGO"/>
    <x v="168"/>
    <s v="CONSISTENCIA DE MARCA TBC"/>
    <s v="JUMPERS"/>
    <s v=""/>
    <s v="ESPAÑA"/>
    <x v="1"/>
    <m/>
    <m/>
    <m/>
    <n v="1"/>
    <m/>
    <m/>
    <m/>
    <m/>
    <m/>
    <m/>
    <m/>
    <m/>
    <m/>
    <m/>
    <m/>
    <m/>
    <n v="1"/>
    <n v="3"/>
  </r>
  <r>
    <s v="2 CDC (ESPAÑA)"/>
    <s v="LOCAL"/>
    <s v="LA DESPENSA"/>
    <x v="169"/>
    <s v="NEONES SINCEROS"/>
    <s v="MÉDICOS DEL MUNDO"/>
    <s v=""/>
    <s v="ESPAÑA"/>
    <x v="1"/>
    <m/>
    <m/>
    <m/>
    <n v="3"/>
    <m/>
    <m/>
    <m/>
    <m/>
    <m/>
    <m/>
    <m/>
    <m/>
    <m/>
    <m/>
    <m/>
    <m/>
    <n v="3"/>
    <n v="9"/>
  </r>
  <r>
    <s v="2 CDC (ESPAÑA)"/>
    <s v="LOCAL"/>
    <s v="LA DESPENSA"/>
    <x v="169"/>
    <s v="YA NO ES PRIMAVERA"/>
    <s v="GREENPEACE"/>
    <s v=""/>
    <s v="ESPAÑA"/>
    <x v="1"/>
    <m/>
    <n v="1"/>
    <m/>
    <n v="1"/>
    <m/>
    <m/>
    <m/>
    <m/>
    <m/>
    <m/>
    <m/>
    <m/>
    <m/>
    <m/>
    <m/>
    <m/>
    <n v="2"/>
    <n v="18"/>
  </r>
  <r>
    <s v="2 CDC (ESPAÑA)"/>
    <s v="LOCAL"/>
    <s v="LITTLE SPAIN"/>
    <x v="170"/>
    <s v="OLIVEIRA DOS CEN ANOS"/>
    <s v="REAL CLUB CELTA DE VIGO"/>
    <s v=""/>
    <s v="ESPAÑA"/>
    <x v="1"/>
    <m/>
    <n v="4"/>
    <n v="3"/>
    <n v="1"/>
    <m/>
    <m/>
    <m/>
    <m/>
    <m/>
    <m/>
    <m/>
    <m/>
    <m/>
    <m/>
    <m/>
    <m/>
    <n v="8"/>
    <n v="84"/>
  </r>
  <r>
    <s v="2 CDC (ESPAÑA)"/>
    <s v="LOCAL"/>
    <s v="LOLA MULLENLOWE"/>
    <x v="171"/>
    <s v="MERMAID"/>
    <s v="CANESTEN"/>
    <s v=""/>
    <s v="ESPAÑA"/>
    <x v="1"/>
    <m/>
    <n v="1"/>
    <n v="1"/>
    <n v="1"/>
    <m/>
    <m/>
    <m/>
    <m/>
    <m/>
    <m/>
    <m/>
    <m/>
    <m/>
    <m/>
    <m/>
    <m/>
    <n v="3"/>
    <n v="25"/>
  </r>
  <r>
    <s v="2 CDC (ESPAÑA)"/>
    <s v="LOCAL"/>
    <s v="LOLA MULLENLOWE"/>
    <x v="171"/>
    <s v="NOT AVAILABLE IN THE METAVERSE"/>
    <s v="MAGNUM"/>
    <s v=""/>
    <s v="ESPAÑA"/>
    <x v="1"/>
    <m/>
    <m/>
    <n v="1"/>
    <m/>
    <m/>
    <m/>
    <m/>
    <m/>
    <m/>
    <m/>
    <m/>
    <m/>
    <m/>
    <m/>
    <m/>
    <m/>
    <n v="1"/>
    <n v="7"/>
  </r>
  <r>
    <s v="2 CDC (ESPAÑA)"/>
    <s v="LOCAL"/>
    <s v="LOLA MULLENLOWE"/>
    <x v="171"/>
    <s v="QUIEN NO LLORA NO MAMA"/>
    <s v="TETA&amp;TETA"/>
    <s v=""/>
    <s v="ESPAÑA"/>
    <x v="1"/>
    <m/>
    <m/>
    <m/>
    <n v="1"/>
    <m/>
    <m/>
    <m/>
    <m/>
    <m/>
    <m/>
    <m/>
    <m/>
    <m/>
    <m/>
    <m/>
    <m/>
    <n v="1"/>
    <n v="3"/>
  </r>
  <r>
    <s v="2 CDC (ESPAÑA)"/>
    <s v="LOCAL"/>
    <s v="LOLA MULLENLOWE"/>
    <x v="171"/>
    <s v="REAL VIRTUAL BEAUTY"/>
    <s v="DOVE"/>
    <s v=""/>
    <s v="ESPAÑA"/>
    <x v="1"/>
    <m/>
    <m/>
    <m/>
    <n v="1"/>
    <m/>
    <m/>
    <m/>
    <m/>
    <m/>
    <m/>
    <m/>
    <m/>
    <m/>
    <m/>
    <m/>
    <m/>
    <n v="1"/>
    <n v="3"/>
  </r>
  <r>
    <s v="2 CDC (ESPAÑA)"/>
    <s v="LOCAL"/>
    <s v="LOLA MULLENLOWE"/>
    <x v="171"/>
    <s v="WASH AWAY THE TABOO"/>
    <s v="PERSIL"/>
    <s v=""/>
    <s v="ESPAÑA"/>
    <x v="1"/>
    <m/>
    <m/>
    <m/>
    <n v="3"/>
    <m/>
    <m/>
    <m/>
    <m/>
    <m/>
    <m/>
    <m/>
    <m/>
    <m/>
    <m/>
    <m/>
    <m/>
    <n v="3"/>
    <n v="9"/>
  </r>
  <r>
    <s v="2 CDC (ESPAÑA)"/>
    <s v="LOCAL"/>
    <s v="MCCANN"/>
    <x v="172"/>
    <s v="24/7 EN ACCIÓN"/>
    <s v="MAPFRE"/>
    <s v=""/>
    <s v="ESPAÑA"/>
    <x v="1"/>
    <m/>
    <m/>
    <m/>
    <n v="1"/>
    <m/>
    <m/>
    <m/>
    <m/>
    <m/>
    <m/>
    <m/>
    <m/>
    <m/>
    <m/>
    <m/>
    <m/>
    <n v="1"/>
    <n v="3"/>
  </r>
  <r>
    <s v="2 CDC (ESPAÑA)"/>
    <s v="LOCAL"/>
    <s v="MCCANN"/>
    <x v="172"/>
    <s v="SABER VER LO QUE OTROS NO VEN I"/>
    <s v="BESTINVER"/>
    <s v=""/>
    <s v="ESPAÑA"/>
    <x v="1"/>
    <m/>
    <m/>
    <m/>
    <n v="1"/>
    <m/>
    <m/>
    <m/>
    <m/>
    <m/>
    <m/>
    <m/>
    <m/>
    <m/>
    <m/>
    <m/>
    <m/>
    <n v="1"/>
    <n v="3"/>
  </r>
  <r>
    <s v="2 CDC (ESPAÑA)"/>
    <s v="LOCAL"/>
    <s v="MCCANN"/>
    <x v="172"/>
    <s v="SABER VER LO QUE OTROS NO VEN II"/>
    <s v="BESTINVER"/>
    <s v=""/>
    <s v="ESPAÑA"/>
    <x v="1"/>
    <m/>
    <m/>
    <m/>
    <n v="1"/>
    <m/>
    <m/>
    <m/>
    <m/>
    <m/>
    <m/>
    <m/>
    <m/>
    <m/>
    <m/>
    <m/>
    <m/>
    <n v="1"/>
    <n v="3"/>
  </r>
  <r>
    <s v="2 CDC (ESPAÑA)"/>
    <s v="LOCAL"/>
    <s v="MCCANN"/>
    <x v="172"/>
    <s v="SABER VER LO QUE OTROS NO VEN III"/>
    <s v="BESTINVER"/>
    <s v=""/>
    <s v="ESPAÑA"/>
    <x v="1"/>
    <m/>
    <m/>
    <m/>
    <n v="1"/>
    <m/>
    <m/>
    <m/>
    <m/>
    <m/>
    <m/>
    <m/>
    <m/>
    <m/>
    <m/>
    <m/>
    <m/>
    <n v="1"/>
    <n v="3"/>
  </r>
  <r>
    <s v="2 CDC (ESPAÑA)"/>
    <s v="LOCAL"/>
    <s v="MCCANN"/>
    <x v="172"/>
    <s v="SABER VER LO QUE OTROS NO VEN IV"/>
    <s v="BESTINVER"/>
    <s v=""/>
    <s v="ESPAÑA"/>
    <x v="1"/>
    <m/>
    <m/>
    <m/>
    <n v="1"/>
    <m/>
    <m/>
    <m/>
    <m/>
    <m/>
    <m/>
    <m/>
    <m/>
    <m/>
    <m/>
    <m/>
    <m/>
    <n v="1"/>
    <n v="3"/>
  </r>
  <r>
    <s v="2 CDC (ESPAÑA)"/>
    <s v="LOCAL"/>
    <s v="METROPOLITANA"/>
    <x v="173"/>
    <s v="VICTORIA 285"/>
    <s v="AXA"/>
    <s v=""/>
    <s v="ESPAÑA"/>
    <x v="1"/>
    <m/>
    <m/>
    <m/>
    <n v="1"/>
    <m/>
    <m/>
    <m/>
    <m/>
    <m/>
    <m/>
    <m/>
    <m/>
    <m/>
    <m/>
    <m/>
    <m/>
    <n v="1"/>
    <n v="3"/>
  </r>
  <r>
    <s v="2 CDC (ESPAÑA)"/>
    <s v="LOCAL"/>
    <s v="MONO MADRID"/>
    <x v="174"/>
    <s v="12 DE OCTUBRE"/>
    <s v="CORREOS"/>
    <s v=""/>
    <s v="ESPAÑA"/>
    <x v="1"/>
    <m/>
    <m/>
    <n v="1"/>
    <m/>
    <m/>
    <m/>
    <m/>
    <m/>
    <m/>
    <m/>
    <m/>
    <m/>
    <m/>
    <m/>
    <m/>
    <m/>
    <n v="1"/>
    <n v="7"/>
  </r>
  <r>
    <s v="2 CDC (ESPAÑA)"/>
    <s v="LOCAL"/>
    <s v="MONO MADRID"/>
    <x v="174"/>
    <s v="CR CR"/>
    <s v="FACUNDO"/>
    <s v=""/>
    <s v="ESPAÑA"/>
    <x v="1"/>
    <m/>
    <m/>
    <n v="1"/>
    <n v="1"/>
    <m/>
    <m/>
    <m/>
    <m/>
    <m/>
    <m/>
    <m/>
    <m/>
    <m/>
    <m/>
    <m/>
    <m/>
    <n v="2"/>
    <n v="10"/>
  </r>
  <r>
    <s v="2 CDC (ESPAÑA)"/>
    <s v="LOCAL"/>
    <s v="MONO MADRID"/>
    <x v="174"/>
    <s v="DÍA DE LA MADRE"/>
    <s v="CORREOS"/>
    <s v=""/>
    <s v="ESPAÑA"/>
    <x v="1"/>
    <m/>
    <m/>
    <m/>
    <n v="1"/>
    <m/>
    <m/>
    <m/>
    <m/>
    <m/>
    <m/>
    <m/>
    <m/>
    <m/>
    <m/>
    <m/>
    <m/>
    <n v="1"/>
    <n v="3"/>
  </r>
  <r>
    <s v="2 CDC (ESPAÑA)"/>
    <s v="LOCAL"/>
    <s v="MONO MADRID"/>
    <x v="174"/>
    <s v="EGGS BENEDDICT"/>
    <s v="VIPS"/>
    <s v=""/>
    <s v="ESPAÑA"/>
    <x v="1"/>
    <m/>
    <n v="1"/>
    <m/>
    <m/>
    <m/>
    <m/>
    <m/>
    <m/>
    <m/>
    <m/>
    <m/>
    <m/>
    <m/>
    <m/>
    <m/>
    <m/>
    <n v="1"/>
    <n v="15"/>
  </r>
  <r>
    <s v="2 CDC (ESPAÑA)"/>
    <s v="LOCAL"/>
    <s v="MONO MADRID"/>
    <x v="174"/>
    <s v="FRENCH TOAST"/>
    <s v="VIPS"/>
    <s v=""/>
    <s v="ESPAÑA"/>
    <x v="1"/>
    <m/>
    <n v="1"/>
    <m/>
    <m/>
    <m/>
    <m/>
    <m/>
    <m/>
    <m/>
    <m/>
    <m/>
    <m/>
    <m/>
    <m/>
    <m/>
    <m/>
    <n v="1"/>
    <n v="15"/>
  </r>
  <r>
    <s v="2 CDC (ESPAÑA)"/>
    <s v="LOCAL"/>
    <s v="MONO MADRID"/>
    <x v="174"/>
    <s v="MIMAOS"/>
    <s v="CORREOS"/>
    <s v=""/>
    <s v="ESPAÑA"/>
    <x v="1"/>
    <m/>
    <m/>
    <m/>
    <n v="1"/>
    <m/>
    <m/>
    <m/>
    <m/>
    <m/>
    <m/>
    <m/>
    <m/>
    <m/>
    <m/>
    <m/>
    <m/>
    <n v="1"/>
    <n v="3"/>
  </r>
  <r>
    <s v="2 CDC (ESPAÑA)"/>
    <s v="LOCAL"/>
    <s v="MONO MADRID"/>
    <x v="174"/>
    <s v="TORTITAS"/>
    <s v="VIPS"/>
    <s v=""/>
    <s v="ESPAÑA"/>
    <x v="1"/>
    <m/>
    <n v="1"/>
    <m/>
    <m/>
    <m/>
    <m/>
    <m/>
    <m/>
    <m/>
    <m/>
    <m/>
    <m/>
    <m/>
    <m/>
    <m/>
    <m/>
    <n v="1"/>
    <n v="15"/>
  </r>
  <r>
    <s v="2 CDC (ESPAÑA)"/>
    <s v="LOCAL"/>
    <s v="MRM"/>
    <x v="175"/>
    <s v="READY PLAYER MOM"/>
    <s v="ENTEROGERMINA"/>
    <s v=""/>
    <s v="ESPAÑA"/>
    <x v="1"/>
    <m/>
    <m/>
    <n v="1"/>
    <m/>
    <m/>
    <m/>
    <m/>
    <m/>
    <m/>
    <m/>
    <m/>
    <m/>
    <m/>
    <m/>
    <m/>
    <m/>
    <n v="1"/>
    <n v="7"/>
  </r>
  <r>
    <s v="2 CDC (ESPAÑA)"/>
    <s v="LOCAL"/>
    <s v="MUY"/>
    <x v="176"/>
    <s v="VIAJE INFINITO"/>
    <s v="TABAKALERA"/>
    <s v=""/>
    <s v="ESPAÑA"/>
    <x v="1"/>
    <m/>
    <m/>
    <n v="1"/>
    <m/>
    <m/>
    <m/>
    <m/>
    <m/>
    <m/>
    <m/>
    <m/>
    <m/>
    <m/>
    <m/>
    <m/>
    <m/>
    <n v="1"/>
    <n v="7"/>
  </r>
  <r>
    <s v="2 CDC (ESPAÑA)"/>
    <s v="LOCAL"/>
    <s v="OGILVY"/>
    <x v="177"/>
    <s v="ANDALUSIAN CRUSH"/>
    <s v="TURISMO DE ANDALUCÍA"/>
    <s v=""/>
    <s v="ESPAÑA"/>
    <x v="1"/>
    <m/>
    <n v="7"/>
    <n v="3"/>
    <m/>
    <m/>
    <m/>
    <m/>
    <m/>
    <m/>
    <m/>
    <m/>
    <m/>
    <m/>
    <m/>
    <m/>
    <m/>
    <n v="10"/>
    <n v="126"/>
  </r>
  <r>
    <s v="2 CDC (ESPAÑA)"/>
    <s v="LOCAL"/>
    <s v="OGILVY"/>
    <x v="177"/>
    <s v="DE ESTO NO SE HABLA"/>
    <s v="MINISTERIO DE IGUALDAD"/>
    <s v=""/>
    <s v="ESPAÑA"/>
    <x v="1"/>
    <m/>
    <m/>
    <n v="1"/>
    <m/>
    <m/>
    <m/>
    <m/>
    <m/>
    <m/>
    <m/>
    <m/>
    <m/>
    <m/>
    <m/>
    <m/>
    <m/>
    <n v="1"/>
    <n v="7"/>
  </r>
  <r>
    <s v="2 CDC (ESPAÑA)"/>
    <s v="LOCAL"/>
    <s v="OGILVY"/>
    <x v="177"/>
    <s v="GITANA"/>
    <s v="CRUZCAMPO"/>
    <s v=""/>
    <s v="ESPAÑA"/>
    <x v="1"/>
    <m/>
    <m/>
    <m/>
    <n v="2"/>
    <m/>
    <m/>
    <m/>
    <m/>
    <m/>
    <m/>
    <m/>
    <m/>
    <m/>
    <m/>
    <m/>
    <m/>
    <n v="2"/>
    <n v="6"/>
  </r>
  <r>
    <s v="2 CDC (ESPAÑA)"/>
    <s v="LOCAL"/>
    <s v="OGILVY"/>
    <x v="177"/>
    <s v="LA PLANTA 2 Y MEDIO"/>
    <s v="EL CORTE INGLÉS"/>
    <s v=""/>
    <s v="ESPAÑA"/>
    <x v="1"/>
    <m/>
    <m/>
    <m/>
    <n v="1"/>
    <m/>
    <m/>
    <m/>
    <m/>
    <m/>
    <m/>
    <m/>
    <m/>
    <m/>
    <m/>
    <m/>
    <m/>
    <n v="1"/>
    <n v="3"/>
  </r>
  <r>
    <s v="2 CDC (ESPAÑA)"/>
    <s v="LOCAL"/>
    <s v="OGILVY"/>
    <x v="177"/>
    <s v="LA VIDA ES"/>
    <s v="SUCHARD"/>
    <s v=""/>
    <s v="ESPAÑA"/>
    <x v="1"/>
    <m/>
    <m/>
    <n v="3"/>
    <n v="1"/>
    <m/>
    <m/>
    <m/>
    <m/>
    <m/>
    <m/>
    <m/>
    <m/>
    <m/>
    <m/>
    <m/>
    <m/>
    <n v="4"/>
    <n v="24"/>
  </r>
  <r>
    <s v="2 CDC (ESPAÑA)"/>
    <s v="LOCAL"/>
    <s v="OGILVY"/>
    <x v="177"/>
    <s v="LOS ANUNCIOS DEL MINISTERIO"/>
    <s v="MINISTERIO DE IGUALDAD"/>
    <s v=""/>
    <s v="ESPAÑA"/>
    <x v="1"/>
    <m/>
    <m/>
    <n v="1"/>
    <m/>
    <m/>
    <m/>
    <m/>
    <m/>
    <m/>
    <m/>
    <m/>
    <m/>
    <m/>
    <m/>
    <m/>
    <m/>
    <n v="1"/>
    <n v="7"/>
  </r>
  <r>
    <s v="2 CDC (ESPAÑA)"/>
    <s v="LOCAL"/>
    <s v="OGILVY"/>
    <x v="177"/>
    <s v="SE ACABÓ"/>
    <s v="MINISTERIO DE IGUALDAD"/>
    <s v=""/>
    <s v="ESPAÑA"/>
    <x v="1"/>
    <m/>
    <m/>
    <m/>
    <n v="1"/>
    <m/>
    <m/>
    <m/>
    <m/>
    <m/>
    <m/>
    <m/>
    <m/>
    <m/>
    <m/>
    <m/>
    <m/>
    <n v="1"/>
    <n v="3"/>
  </r>
  <r>
    <s v="2 CDC (ESPAÑA)"/>
    <s v="LOCAL"/>
    <s v="OGILVY"/>
    <x v="177"/>
    <s v="VIVA. ESPAÑA"/>
    <s v="MINISTERIO DE IGUALDAD"/>
    <s v=""/>
    <s v="ESPAÑA"/>
    <x v="1"/>
    <m/>
    <m/>
    <n v="1"/>
    <m/>
    <m/>
    <m/>
    <m/>
    <m/>
    <m/>
    <m/>
    <m/>
    <m/>
    <m/>
    <m/>
    <m/>
    <m/>
    <n v="1"/>
    <n v="7"/>
  </r>
  <r>
    <s v="2 CDC (ESPAÑA)"/>
    <s v="LOCAL"/>
    <s v="OGILVY"/>
    <x v="177"/>
    <s v="ANDALUSIAN CRUSH "/>
    <s v="TURISMO DE ANDALUCÍA "/>
    <s v=""/>
    <s v="ESPAÑA"/>
    <x v="1"/>
    <n v="1"/>
    <m/>
    <m/>
    <m/>
    <m/>
    <m/>
    <m/>
    <m/>
    <m/>
    <m/>
    <m/>
    <m/>
    <m/>
    <m/>
    <m/>
    <m/>
    <n v="1"/>
    <n v="30"/>
  </r>
  <r>
    <s v="2 CDC (ESPAÑA)"/>
    <s v="LOCAL"/>
    <s v="ORIOL VILLAR"/>
    <x v="178"/>
    <s v="6:29"/>
    <s v="PIKOLIN"/>
    <s v=""/>
    <s v="ESPAÑA"/>
    <x v="1"/>
    <m/>
    <m/>
    <m/>
    <n v="2"/>
    <m/>
    <m/>
    <m/>
    <m/>
    <m/>
    <m/>
    <m/>
    <m/>
    <m/>
    <m/>
    <m/>
    <m/>
    <n v="2"/>
    <n v="6"/>
  </r>
  <r>
    <s v="2 CDC (ESPAÑA)"/>
    <s v="LOCAL"/>
    <s v="PINGÜINO TORREBLANCA"/>
    <x v="179"/>
    <s v="DESCOMBINADAS"/>
    <s v="WOMEN'SECRET"/>
    <s v=""/>
    <s v="ESPAÑA"/>
    <x v="1"/>
    <m/>
    <m/>
    <m/>
    <n v="1"/>
    <m/>
    <m/>
    <m/>
    <m/>
    <m/>
    <m/>
    <m/>
    <m/>
    <m/>
    <m/>
    <m/>
    <m/>
    <n v="1"/>
    <n v="3"/>
  </r>
  <r>
    <s v="2 CDC (ESPAÑA)"/>
    <s v="LOCAL"/>
    <s v="PINK"/>
    <x v="180"/>
    <s v="DESPACHO"/>
    <s v="BBVA"/>
    <s v=""/>
    <s v="ESPAÑA"/>
    <x v="1"/>
    <m/>
    <m/>
    <n v="1"/>
    <m/>
    <m/>
    <m/>
    <m/>
    <m/>
    <m/>
    <m/>
    <m/>
    <m/>
    <m/>
    <m/>
    <m/>
    <m/>
    <n v="1"/>
    <n v="7"/>
  </r>
  <r>
    <s v="2 CDC (ESPAÑA)"/>
    <s v="LOCAL"/>
    <s v="PINK"/>
    <x v="180"/>
    <s v="FÁBRICA"/>
    <s v="BBVA"/>
    <s v=""/>
    <s v="ESPAÑA"/>
    <x v="1"/>
    <m/>
    <m/>
    <n v="1"/>
    <m/>
    <m/>
    <m/>
    <m/>
    <m/>
    <m/>
    <m/>
    <m/>
    <m/>
    <m/>
    <m/>
    <m/>
    <m/>
    <n v="1"/>
    <n v="7"/>
  </r>
  <r>
    <s v="2 CDC (ESPAÑA)"/>
    <s v="LOCAL"/>
    <s v="PINK"/>
    <x v="180"/>
    <s v="LUZ"/>
    <s v="BBVA"/>
    <s v=""/>
    <s v="ESPAÑA"/>
    <x v="1"/>
    <m/>
    <m/>
    <n v="1"/>
    <m/>
    <m/>
    <m/>
    <m/>
    <m/>
    <m/>
    <m/>
    <m/>
    <m/>
    <m/>
    <m/>
    <m/>
    <m/>
    <n v="1"/>
    <n v="7"/>
  </r>
  <r>
    <s v="2 CDC (ESPAÑA)"/>
    <s v="LOCAL"/>
    <s v="PS21"/>
    <x v="181"/>
    <s v="BLACK F*CKING FRIDAY"/>
    <s v="WORTEN"/>
    <s v=""/>
    <s v="ESPAÑA"/>
    <x v="1"/>
    <m/>
    <m/>
    <n v="2"/>
    <m/>
    <m/>
    <m/>
    <m/>
    <m/>
    <m/>
    <m/>
    <m/>
    <m/>
    <m/>
    <m/>
    <m/>
    <m/>
    <n v="2"/>
    <n v="14"/>
  </r>
  <r>
    <s v="2 CDC (ESPAÑA)"/>
    <s v="LOCAL"/>
    <s v="PS21"/>
    <x v="181"/>
    <s v="EAU D'UARDO"/>
    <s v="KFC"/>
    <s v=""/>
    <s v="ESPAÑA"/>
    <x v="1"/>
    <m/>
    <m/>
    <n v="1"/>
    <n v="1"/>
    <m/>
    <m/>
    <m/>
    <m/>
    <m/>
    <m/>
    <m/>
    <m/>
    <m/>
    <m/>
    <m/>
    <m/>
    <n v="2"/>
    <n v="10"/>
  </r>
  <r>
    <s v="2 CDC (ESPAÑA)"/>
    <s v="LOCAL"/>
    <s v="PS21"/>
    <x v="181"/>
    <s v="KFC POR AQUÍ"/>
    <s v="KFC"/>
    <s v=""/>
    <s v="ESPAÑA"/>
    <x v="1"/>
    <m/>
    <m/>
    <n v="2"/>
    <n v="1"/>
    <m/>
    <m/>
    <m/>
    <m/>
    <m/>
    <m/>
    <m/>
    <m/>
    <m/>
    <m/>
    <m/>
    <m/>
    <n v="3"/>
    <n v="17"/>
  </r>
  <r>
    <s v="2 CDC (ESPAÑA)"/>
    <s v="LOCAL"/>
    <s v="PS21"/>
    <x v="181"/>
    <s v="THE RECIPE RUN"/>
    <s v="KFC"/>
    <s v=""/>
    <s v="ESPAÑA"/>
    <x v="1"/>
    <m/>
    <n v="2"/>
    <n v="3"/>
    <m/>
    <m/>
    <m/>
    <m/>
    <m/>
    <m/>
    <m/>
    <m/>
    <m/>
    <m/>
    <m/>
    <m/>
    <m/>
    <n v="5"/>
    <n v="51"/>
  </r>
  <r>
    <s v="2 CDC (ESPAÑA)"/>
    <s v="LOCAL"/>
    <s v="SRA. RUSHMORE"/>
    <x v="182"/>
    <s v="ATLÉTICO DE MADRID"/>
    <s v="CLUB ATLÉTICO DE MADRID"/>
    <s v=""/>
    <s v="ESPAÑA"/>
    <x v="1"/>
    <m/>
    <m/>
    <n v="1"/>
    <m/>
    <m/>
    <m/>
    <m/>
    <m/>
    <m/>
    <m/>
    <m/>
    <m/>
    <m/>
    <m/>
    <m/>
    <m/>
    <n v="1"/>
    <n v="7"/>
  </r>
  <r>
    <s v="2 CDC (ESPAÑA)"/>
    <s v="LOCAL"/>
    <s v="SRA. RUSHMORE"/>
    <x v="182"/>
    <s v="TAXI"/>
    <s v="CLUB ATLÉTICO DE MADRID"/>
    <s v=""/>
    <s v="ESPAÑA"/>
    <x v="1"/>
    <m/>
    <n v="1"/>
    <m/>
    <n v="1"/>
    <m/>
    <m/>
    <m/>
    <m/>
    <m/>
    <m/>
    <m/>
    <m/>
    <m/>
    <m/>
    <m/>
    <m/>
    <n v="2"/>
    <n v="18"/>
  </r>
  <r>
    <s v="2 CDC (ESPAÑA)"/>
    <s v="LOCAL"/>
    <s v="SRA. RUSHMORE"/>
    <x v="182"/>
    <s v="TEATROS"/>
    <s v="ASISA"/>
    <s v=""/>
    <s v="ESPAÑA"/>
    <x v="1"/>
    <m/>
    <m/>
    <m/>
    <n v="1"/>
    <m/>
    <m/>
    <m/>
    <m/>
    <m/>
    <m/>
    <m/>
    <m/>
    <m/>
    <m/>
    <m/>
    <m/>
    <n v="1"/>
    <n v="3"/>
  </r>
  <r>
    <s v="2 CDC (ESPAÑA)"/>
    <s v="LOCAL"/>
    <s v="TBWA"/>
    <x v="183"/>
    <s v="EL PEDIDO MÁS ESPERADO"/>
    <s v="MCDONALD'S"/>
    <s v=""/>
    <s v="ESPAÑA"/>
    <x v="1"/>
    <m/>
    <m/>
    <m/>
    <n v="2"/>
    <m/>
    <m/>
    <m/>
    <m/>
    <m/>
    <m/>
    <m/>
    <m/>
    <m/>
    <m/>
    <m/>
    <m/>
    <n v="2"/>
    <n v="6"/>
  </r>
  <r>
    <s v="2 CDC (ESPAÑA)"/>
    <s v="LOCAL"/>
    <s v="VML"/>
    <x v="184"/>
    <s v="HEINZ PASTA SAUCE YEAR 3"/>
    <s v="HEINZ"/>
    <s v=""/>
    <s v="ESPAÑA"/>
    <x v="1"/>
    <m/>
    <m/>
    <m/>
    <n v="1"/>
    <m/>
    <m/>
    <m/>
    <m/>
    <m/>
    <m/>
    <m/>
    <m/>
    <m/>
    <m/>
    <m/>
    <m/>
    <n v="1"/>
    <n v="3"/>
  </r>
  <r>
    <s v="2 CDC (ESPAÑA)"/>
    <s v="LOCAL"/>
    <s v="VML"/>
    <x v="184"/>
    <s v="NEW HEINZ TOMATO KETCHUP PASTA SAUCE"/>
    <s v="HEINZ"/>
    <s v=""/>
    <s v="ESPAÑA"/>
    <x v="1"/>
    <m/>
    <m/>
    <n v="1"/>
    <m/>
    <m/>
    <m/>
    <m/>
    <m/>
    <m/>
    <m/>
    <m/>
    <m/>
    <m/>
    <m/>
    <m/>
    <m/>
    <n v="1"/>
    <n v="7"/>
  </r>
  <r>
    <s v="2 CDC (ESPAÑA)"/>
    <s v="LOCAL"/>
    <s v="REVUELTA"/>
    <x v="185"/>
    <s v="LO QUE NECESITAMOS NUEVO"/>
    <s v="WALLAPOP"/>
    <s v=""/>
    <s v="ESPAÑA"/>
    <x v="1"/>
    <m/>
    <n v="2"/>
    <n v="2"/>
    <m/>
    <m/>
    <m/>
    <m/>
    <m/>
    <m/>
    <m/>
    <m/>
    <m/>
    <m/>
    <m/>
    <m/>
    <m/>
    <n v="4"/>
    <n v="44"/>
  </r>
  <r>
    <s v="2 CDC (ESPAÑA)"/>
    <s v="LOCAL"/>
    <s v="CYW"/>
    <x v="186"/>
    <s v="EL ROBO DE FIN DE AÑO"/>
    <s v="NETFLIX | ESTRELLA GALICIA"/>
    <s v=""/>
    <s v="ESPAÑA"/>
    <x v="1"/>
    <m/>
    <n v="2"/>
    <m/>
    <m/>
    <m/>
    <m/>
    <m/>
    <m/>
    <m/>
    <m/>
    <m/>
    <m/>
    <m/>
    <m/>
    <m/>
    <m/>
    <n v="2"/>
    <n v="30"/>
  </r>
  <r>
    <s v="2 CDC (ESPAÑA)"/>
    <s v="LOCAL"/>
    <s v="LADY BRAVA"/>
    <x v="187"/>
    <s v="RED BULL CLICK"/>
    <s v="RED BULL MEDIA HOUSE"/>
    <s v=""/>
    <s v="ESPAÑA"/>
    <x v="1"/>
    <m/>
    <m/>
    <m/>
    <n v="2"/>
    <m/>
    <m/>
    <m/>
    <m/>
    <m/>
    <m/>
    <m/>
    <m/>
    <m/>
    <m/>
    <m/>
    <m/>
    <n v="2"/>
    <n v="6"/>
  </r>
  <r>
    <s v="2 CDC (ESPAÑA)"/>
    <s v="LOCAL"/>
    <s v="SAL GORDA PRODUCTIONS"/>
    <x v="188"/>
    <s v="PROUDLY SECOND BEST"/>
    <s v="IKEA"/>
    <s v=""/>
    <s v="ESPAÑA"/>
    <x v="1"/>
    <m/>
    <n v="1"/>
    <m/>
    <m/>
    <m/>
    <m/>
    <m/>
    <m/>
    <m/>
    <m/>
    <m/>
    <m/>
    <m/>
    <m/>
    <m/>
    <m/>
    <n v="1"/>
    <n v="15"/>
  </r>
  <r>
    <s v="2 CDC (ESPAÑA)"/>
    <s v="LOCAL"/>
    <s v="VML HEALTH SPAIN"/>
    <x v="189"/>
    <s v="DOGS WITHOUT BORDERS"/>
    <s v="SFBO SOCIEDAD FRANCO-BRASILEÑA DE ONCOLOGÍA"/>
    <s v=""/>
    <s v="ESPAÑA"/>
    <x v="1"/>
    <m/>
    <m/>
    <n v="1"/>
    <m/>
    <m/>
    <m/>
    <m/>
    <m/>
    <m/>
    <m/>
    <m/>
    <m/>
    <m/>
    <m/>
    <m/>
    <m/>
    <n v="1"/>
    <n v="7"/>
  </r>
  <r>
    <s v="2 CDC (ESPAÑA)"/>
    <s v="LOCAL"/>
    <s v="PODIUM"/>
    <x v="190"/>
    <s v="PODCAST TITANIA"/>
    <s v="BANCO SANTANDER"/>
    <s v=""/>
    <s v="ESPAÑA"/>
    <x v="1"/>
    <m/>
    <m/>
    <m/>
    <n v="1"/>
    <m/>
    <m/>
    <m/>
    <m/>
    <m/>
    <m/>
    <m/>
    <m/>
    <m/>
    <m/>
    <m/>
    <m/>
    <n v="1"/>
    <n v="3"/>
  </r>
  <r>
    <s v="2 CDC (ESPAÑA)"/>
    <s v="LOCAL"/>
    <s v="HAVAS"/>
    <x v="191"/>
    <s v="NOPACK"/>
    <s v="ESTRELLA GALICIA"/>
    <s v=""/>
    <s v="ESPAÑA"/>
    <x v="1"/>
    <m/>
    <m/>
    <n v="1"/>
    <m/>
    <m/>
    <m/>
    <m/>
    <m/>
    <m/>
    <m/>
    <m/>
    <m/>
    <m/>
    <m/>
    <m/>
    <m/>
    <n v="1"/>
    <n v="7"/>
  </r>
  <r>
    <s v="2 CDC (ESPAÑA)"/>
    <s v="LOCAL"/>
    <s v="LEE"/>
    <x v="192"/>
    <s v="AJEDREZ"/>
    <s v="FESTIVAL DE CINE FANTÁSTICO DE SITGES"/>
    <s v=""/>
    <s v="ESPAÑA"/>
    <x v="1"/>
    <m/>
    <m/>
    <n v="2"/>
    <m/>
    <m/>
    <m/>
    <m/>
    <m/>
    <m/>
    <m/>
    <m/>
    <m/>
    <m/>
    <m/>
    <m/>
    <m/>
    <n v="2"/>
    <n v="14"/>
  </r>
  <r>
    <s v="2 CDC (ESPAÑA)"/>
    <s v="LOCAL"/>
    <s v="BLUR"/>
    <x v="193"/>
    <s v="UN POCO MÁS CONFUSO"/>
    <s v="BURGER KING"/>
    <s v=""/>
    <s v="ESPAÑA"/>
    <x v="1"/>
    <m/>
    <m/>
    <m/>
    <n v="1"/>
    <m/>
    <m/>
    <m/>
    <m/>
    <m/>
    <m/>
    <m/>
    <m/>
    <m/>
    <m/>
    <m/>
    <m/>
    <n v="1"/>
    <n v="3"/>
  </r>
  <r>
    <s v="9 FESTIVAL DE ANTIGUA (GUATEMALA)"/>
    <s v="LOCAL"/>
    <s v="4AM SAATCHI &amp; SAATCHI GUATEMALA"/>
    <x v="194"/>
    <s v="DESPIERTA GUATEMALA"/>
    <s v=""/>
    <s v=""/>
    <s v="GUATEMALA"/>
    <x v="14"/>
    <m/>
    <m/>
    <n v="2"/>
    <n v="2"/>
    <m/>
    <m/>
    <m/>
    <m/>
    <m/>
    <m/>
    <m/>
    <m/>
    <m/>
    <m/>
    <m/>
    <m/>
    <n v="4"/>
    <n v="20"/>
  </r>
  <r>
    <s v="9 FESTIVAL DE ANTIGUA (GUATEMALA)"/>
    <s v="LOCAL"/>
    <s v="4AM SAATCHI &amp; SAATCHI GUATEMALA"/>
    <x v="194"/>
    <s v="GIFT BILLBOARD"/>
    <s v=""/>
    <s v=""/>
    <s v="GUATEMALA"/>
    <x v="14"/>
    <m/>
    <m/>
    <m/>
    <n v="2"/>
    <m/>
    <m/>
    <m/>
    <m/>
    <m/>
    <m/>
    <m/>
    <m/>
    <m/>
    <m/>
    <m/>
    <m/>
    <n v="2"/>
    <n v="6"/>
  </r>
  <r>
    <s v="9 FESTIVAL DE ANTIGUA (GUATEMALA)"/>
    <s v="LOCAL"/>
    <s v="BRANDY "/>
    <x v="42"/>
    <s v="JETCOINS"/>
    <s v=""/>
    <s v=""/>
    <s v="GUATEMALA"/>
    <x v="8"/>
    <m/>
    <n v="1"/>
    <m/>
    <m/>
    <m/>
    <m/>
    <m/>
    <m/>
    <m/>
    <m/>
    <m/>
    <m/>
    <m/>
    <m/>
    <m/>
    <m/>
    <n v="1"/>
    <n v="15"/>
  </r>
  <r>
    <s v="9 FESTIVAL DE ANTIGUA (GUATEMALA)"/>
    <s v="LOCAL"/>
    <s v="DIGITAS"/>
    <x v="195"/>
    <s v="+ DE 10 AÑOS DEFENDIENDO TUS 40"/>
    <s v=""/>
    <s v=""/>
    <s v="GUATEMALA"/>
    <x v="14"/>
    <m/>
    <m/>
    <n v="1"/>
    <m/>
    <m/>
    <m/>
    <m/>
    <m/>
    <m/>
    <m/>
    <m/>
    <m/>
    <m/>
    <m/>
    <m/>
    <m/>
    <n v="1"/>
    <n v="7"/>
  </r>
  <r>
    <s v="9 FESTIVAL DE ANTIGUA (GUATEMALA)"/>
    <s v="LOCAL"/>
    <s v="DIGITAS"/>
    <x v="195"/>
    <s v="CHECHARUNNER BY LITTLE CAESARS"/>
    <s v=""/>
    <s v=""/>
    <s v="GUATEMALA"/>
    <x v="14"/>
    <m/>
    <n v="1"/>
    <n v="2"/>
    <m/>
    <m/>
    <m/>
    <m/>
    <m/>
    <m/>
    <m/>
    <m/>
    <m/>
    <m/>
    <m/>
    <m/>
    <m/>
    <n v="3"/>
    <n v="29"/>
  </r>
  <r>
    <s v="9 FESTIVAL DE ANTIGUA (GUATEMALA)"/>
    <s v="LOCAL"/>
    <s v="EL TAIER DDB CENTRO"/>
    <x v="196"/>
    <s v="CERVEZA CORONA - A RIVER OF CHANGE"/>
    <s v=""/>
    <s v=""/>
    <s v="GUATEMALA"/>
    <x v="14"/>
    <m/>
    <m/>
    <m/>
    <n v="1"/>
    <m/>
    <m/>
    <m/>
    <m/>
    <m/>
    <m/>
    <m/>
    <m/>
    <m/>
    <m/>
    <m/>
    <m/>
    <n v="1"/>
    <n v="3"/>
  </r>
  <r>
    <s v="9 FESTIVAL DE ANTIGUA (GUATEMALA)"/>
    <s v="LOCAL"/>
    <s v="EL TAIER DDB CENTRO"/>
    <x v="196"/>
    <s v="GOOOL"/>
    <s v=""/>
    <s v=""/>
    <s v="GUATEMALA"/>
    <x v="14"/>
    <m/>
    <n v="1"/>
    <m/>
    <m/>
    <m/>
    <m/>
    <m/>
    <m/>
    <m/>
    <m/>
    <m/>
    <m/>
    <m/>
    <m/>
    <m/>
    <m/>
    <n v="1"/>
    <n v="15"/>
  </r>
  <r>
    <s v="9 FESTIVAL DE ANTIGUA (GUATEMALA)"/>
    <s v="LOCAL"/>
    <s v="EL TAIER DDB CENTRO"/>
    <x v="196"/>
    <s v="SMART LEGACY"/>
    <s v=""/>
    <s v=""/>
    <s v="GUATEMALA"/>
    <x v="14"/>
    <m/>
    <n v="2"/>
    <n v="5"/>
    <n v="2"/>
    <m/>
    <m/>
    <m/>
    <m/>
    <m/>
    <m/>
    <m/>
    <m/>
    <m/>
    <m/>
    <m/>
    <m/>
    <n v="9"/>
    <n v="71"/>
  </r>
  <r>
    <s v="9 FESTIVAL DE ANTIGUA (GUATEMALA)"/>
    <s v="LOCAL"/>
    <s v="FCB DOS PUNTOS CREA"/>
    <x v="197"/>
    <s v="COMO EN CASA"/>
    <s v=""/>
    <s v=""/>
    <s v="GUATEMALA"/>
    <x v="14"/>
    <m/>
    <n v="2"/>
    <m/>
    <n v="1"/>
    <m/>
    <m/>
    <m/>
    <m/>
    <m/>
    <m/>
    <m/>
    <m/>
    <m/>
    <m/>
    <m/>
    <m/>
    <n v="3"/>
    <n v="33"/>
  </r>
  <r>
    <s v="9 FESTIVAL DE ANTIGUA (GUATEMALA)"/>
    <s v="LOCAL"/>
    <s v="FCB DOS PUNTOS CREA"/>
    <x v="197"/>
    <s v="UN MUNDO CON AROMA A GUATE"/>
    <s v=""/>
    <s v=""/>
    <s v="GUATEMALA"/>
    <x v="14"/>
    <m/>
    <n v="1"/>
    <n v="1"/>
    <m/>
    <m/>
    <m/>
    <m/>
    <m/>
    <m/>
    <m/>
    <m/>
    <m/>
    <m/>
    <m/>
    <m/>
    <m/>
    <n v="2"/>
    <n v="22"/>
  </r>
  <r>
    <s v="9 FESTIVAL DE ANTIGUA (GUATEMALA)"/>
    <s v="LOCAL"/>
    <s v="GRAVITY BBDO GUATEMALA"/>
    <x v="198"/>
    <s v="ASPIRINA FORTE NITE"/>
    <s v=""/>
    <s v=""/>
    <s v="GUATEMALA"/>
    <x v="14"/>
    <m/>
    <m/>
    <m/>
    <n v="1"/>
    <m/>
    <m/>
    <m/>
    <m/>
    <m/>
    <m/>
    <m/>
    <m/>
    <m/>
    <m/>
    <m/>
    <m/>
    <n v="1"/>
    <n v="3"/>
  </r>
  <r>
    <s v="9 FESTIVAL DE ANTIGUA (GUATEMALA)"/>
    <s v="LOCAL"/>
    <s v="HAVAS"/>
    <x v="199"/>
    <s v="BACK TO SCHOOL - SULA KIDS"/>
    <s v=""/>
    <s v=""/>
    <s v="GUATEMALA"/>
    <x v="15"/>
    <m/>
    <n v="1"/>
    <n v="1"/>
    <m/>
    <m/>
    <m/>
    <m/>
    <m/>
    <m/>
    <m/>
    <m/>
    <m/>
    <m/>
    <m/>
    <m/>
    <m/>
    <n v="2"/>
    <n v="22"/>
  </r>
  <r>
    <s v="9 FESTIVAL DE ANTIGUA (GUATEMALA)"/>
    <s v="LOCAL"/>
    <s v="HAVAS"/>
    <x v="199"/>
    <s v="FANS DEL AHORRO"/>
    <s v=""/>
    <s v=""/>
    <s v="GUATEMALA"/>
    <x v="15"/>
    <m/>
    <m/>
    <n v="1"/>
    <m/>
    <m/>
    <m/>
    <m/>
    <m/>
    <m/>
    <m/>
    <m/>
    <m/>
    <m/>
    <m/>
    <m/>
    <m/>
    <n v="1"/>
    <n v="7"/>
  </r>
  <r>
    <s v="9 FESTIVAL DE ANTIGUA (GUATEMALA)"/>
    <s v="LOCAL"/>
    <s v="INDEPENDIENTE PANAMÁ"/>
    <x v="69"/>
    <s v="BRONCO GRILL"/>
    <s v=""/>
    <s v=""/>
    <s v="GUATEMALA"/>
    <x v="11"/>
    <m/>
    <m/>
    <n v="1"/>
    <m/>
    <m/>
    <m/>
    <m/>
    <m/>
    <m/>
    <m/>
    <m/>
    <m/>
    <m/>
    <m/>
    <m/>
    <m/>
    <n v="1"/>
    <n v="7"/>
  </r>
  <r>
    <s v="9 FESTIVAL DE ANTIGUA (GUATEMALA)"/>
    <s v="LOCAL"/>
    <s v="INDEPENDIENTE PANAMÁ"/>
    <x v="69"/>
    <s v="QUE TU CASA NO TE JODA."/>
    <s v=""/>
    <s v=""/>
    <s v="GUATEMALA"/>
    <x v="11"/>
    <m/>
    <m/>
    <n v="1"/>
    <m/>
    <m/>
    <m/>
    <m/>
    <m/>
    <m/>
    <m/>
    <m/>
    <m/>
    <m/>
    <m/>
    <m/>
    <m/>
    <n v="1"/>
    <n v="7"/>
  </r>
  <r>
    <s v="9 FESTIVAL DE ANTIGUA (GUATEMALA)"/>
    <s v="LOCAL"/>
    <s v="JOYSTICK, FIFCO "/>
    <x v="70"/>
    <s v="BAILESCO"/>
    <s v=""/>
    <s v=""/>
    <s v="GUATEMALA"/>
    <x v="8"/>
    <m/>
    <m/>
    <m/>
    <n v="2"/>
    <m/>
    <m/>
    <m/>
    <m/>
    <m/>
    <m/>
    <m/>
    <m/>
    <m/>
    <m/>
    <m/>
    <m/>
    <n v="2"/>
    <n v="6"/>
  </r>
  <r>
    <s v="9 FESTIVAL DE ANTIGUA (GUATEMALA)"/>
    <s v="LOCAL"/>
    <s v="JOYSTICK, FIFCO "/>
    <x v="70"/>
    <s v="JUGADAS PERDIDAS"/>
    <s v=""/>
    <s v=""/>
    <s v="GUATEMALA"/>
    <x v="8"/>
    <m/>
    <n v="2"/>
    <n v="3"/>
    <m/>
    <m/>
    <m/>
    <m/>
    <m/>
    <m/>
    <m/>
    <m/>
    <m/>
    <m/>
    <m/>
    <m/>
    <m/>
    <n v="5"/>
    <n v="51"/>
  </r>
  <r>
    <s v="9 FESTIVAL DE ANTIGUA (GUATEMALA)"/>
    <s v="LOCAL"/>
    <s v="MCCANN"/>
    <x v="200"/>
    <s v="VAPING POISON"/>
    <s v=""/>
    <s v=""/>
    <s v="GUATEMALA"/>
    <x v="11"/>
    <m/>
    <m/>
    <n v="2"/>
    <n v="2"/>
    <m/>
    <m/>
    <m/>
    <m/>
    <m/>
    <m/>
    <m/>
    <m/>
    <m/>
    <m/>
    <m/>
    <m/>
    <n v="4"/>
    <n v="20"/>
  </r>
  <r>
    <s v="9 FESTIVAL DE ANTIGUA (GUATEMALA)"/>
    <s v="LOCAL"/>
    <s v="MCCANN"/>
    <x v="108"/>
    <s v="THE BILLBOARD YOU SHOULDN´T BE ABLE TO READ BUT YOU CAN"/>
    <s v=""/>
    <s v=""/>
    <s v="GUATEMALA"/>
    <x v="8"/>
    <m/>
    <m/>
    <n v="2"/>
    <n v="1"/>
    <m/>
    <m/>
    <m/>
    <m/>
    <m/>
    <m/>
    <m/>
    <m/>
    <m/>
    <m/>
    <m/>
    <m/>
    <n v="3"/>
    <n v="17"/>
  </r>
  <r>
    <s v="9 FESTIVAL DE ANTIGUA (GUATEMALA)"/>
    <s v="LOCAL"/>
    <s v="MOSTRO AGENCY"/>
    <x v="201"/>
    <s v="FIESTAS RESPONSABLES"/>
    <s v=""/>
    <s v=""/>
    <s v="GUATEMALA"/>
    <x v="14"/>
    <m/>
    <n v="1"/>
    <n v="1"/>
    <m/>
    <m/>
    <m/>
    <m/>
    <m/>
    <m/>
    <m/>
    <m/>
    <m/>
    <m/>
    <m/>
    <m/>
    <m/>
    <n v="2"/>
    <n v="22"/>
  </r>
  <r>
    <s v="9 FESTIVAL DE ANTIGUA (GUATEMALA)"/>
    <s v="LOCAL"/>
    <s v="OGILVY"/>
    <x v="202"/>
    <s v="EL PRECIO DEL SOL"/>
    <s v=""/>
    <s v=""/>
    <s v="GUATEMALA"/>
    <x v="16"/>
    <n v="1"/>
    <n v="1"/>
    <m/>
    <m/>
    <m/>
    <m/>
    <m/>
    <m/>
    <m/>
    <m/>
    <m/>
    <m/>
    <m/>
    <m/>
    <m/>
    <m/>
    <n v="2"/>
    <n v="45"/>
  </r>
  <r>
    <s v="9 FESTIVAL DE ANTIGUA (GUATEMALA)"/>
    <s v="LOCAL"/>
    <s v="OGILVY"/>
    <x v="203"/>
    <s v="A SIP OF LIFE"/>
    <s v=""/>
    <s v=""/>
    <s v="GUATEMALA"/>
    <x v="14"/>
    <m/>
    <n v="1"/>
    <m/>
    <m/>
    <m/>
    <m/>
    <m/>
    <m/>
    <m/>
    <m/>
    <m/>
    <m/>
    <m/>
    <m/>
    <m/>
    <m/>
    <n v="1"/>
    <n v="15"/>
  </r>
  <r>
    <s v="9 FESTIVAL DE ANTIGUA (GUATEMALA)"/>
    <s v="LOCAL"/>
    <s v="OGILVY"/>
    <x v="203"/>
    <s v="CLARO NAVIDAD: BILLY"/>
    <s v=""/>
    <s v=""/>
    <s v="GUATEMALA"/>
    <x v="14"/>
    <m/>
    <m/>
    <n v="1"/>
    <m/>
    <m/>
    <m/>
    <m/>
    <m/>
    <m/>
    <m/>
    <m/>
    <m/>
    <m/>
    <m/>
    <m/>
    <m/>
    <n v="1"/>
    <n v="7"/>
  </r>
  <r>
    <s v="9 FESTIVAL DE ANTIGUA (GUATEMALA)"/>
    <s v="LOCAL"/>
    <s v="OGILVY"/>
    <x v="203"/>
    <s v="PENGUIN AUDIOBOOKS"/>
    <s v=""/>
    <s v=""/>
    <s v="GUATEMALA"/>
    <x v="14"/>
    <m/>
    <m/>
    <m/>
    <n v="1"/>
    <m/>
    <m/>
    <m/>
    <m/>
    <m/>
    <m/>
    <m/>
    <m/>
    <m/>
    <m/>
    <m/>
    <m/>
    <n v="1"/>
    <n v="3"/>
  </r>
  <r>
    <s v="9 FESTIVAL DE ANTIGUA (GUATEMALA)"/>
    <s v="LOCAL"/>
    <s v="OGILVY"/>
    <x v="203"/>
    <s v="PENGUIN HEARINK STORIES"/>
    <s v=""/>
    <s v=""/>
    <s v="GUATEMALA"/>
    <x v="14"/>
    <m/>
    <m/>
    <n v="1"/>
    <m/>
    <m/>
    <m/>
    <m/>
    <m/>
    <m/>
    <m/>
    <m/>
    <m/>
    <m/>
    <m/>
    <m/>
    <m/>
    <n v="1"/>
    <n v="7"/>
  </r>
  <r>
    <s v="9 FESTIVAL DE ANTIGUA (GUATEMALA)"/>
    <s v="LOCAL"/>
    <s v="OGILVY"/>
    <x v="203"/>
    <s v="TINY BILLBOARDS"/>
    <s v=""/>
    <s v=""/>
    <s v="GUATEMALA"/>
    <x v="14"/>
    <m/>
    <m/>
    <n v="1"/>
    <n v="2"/>
    <m/>
    <m/>
    <m/>
    <m/>
    <m/>
    <m/>
    <m/>
    <m/>
    <m/>
    <m/>
    <m/>
    <m/>
    <n v="3"/>
    <n v="13"/>
  </r>
  <r>
    <s v="9 FESTIVAL DE ANTIGUA (GUATEMALA)"/>
    <s v="LOCAL"/>
    <s v="MULLENLOWE DELTA"/>
    <x v="204"/>
    <s v="SURVIVAL MANUALS"/>
    <s v=""/>
    <s v=""/>
    <s v="GUATEMALA"/>
    <x v="16"/>
    <m/>
    <n v="6"/>
    <n v="1"/>
    <n v="1"/>
    <m/>
    <m/>
    <m/>
    <m/>
    <m/>
    <m/>
    <m/>
    <m/>
    <m/>
    <m/>
    <m/>
    <m/>
    <n v="8"/>
    <n v="100"/>
  </r>
  <r>
    <s v="9 FESTIVAL DE ANTIGUA (GUATEMALA)"/>
    <s v="LOCAL"/>
    <s v="MULLENLOWE DELTA"/>
    <x v="205"/>
    <s v="CERCA, SIEMPRE."/>
    <s v=""/>
    <s v=""/>
    <s v="GUATEMALA"/>
    <x v="14"/>
    <m/>
    <n v="2"/>
    <m/>
    <n v="1"/>
    <m/>
    <m/>
    <m/>
    <m/>
    <m/>
    <m/>
    <m/>
    <m/>
    <m/>
    <m/>
    <m/>
    <m/>
    <n v="3"/>
    <n v="33"/>
  </r>
  <r>
    <s v="9 FESTIVAL DE ANTIGUA (GUATEMALA)"/>
    <s v="LOCAL"/>
    <s v="MULLENLOWE DELTA"/>
    <x v="110"/>
    <s v="EL RETORNO DE PINTO"/>
    <s v=""/>
    <s v=""/>
    <s v="GUATEMALA"/>
    <x v="8"/>
    <m/>
    <n v="1"/>
    <m/>
    <n v="1"/>
    <m/>
    <m/>
    <m/>
    <m/>
    <m/>
    <m/>
    <m/>
    <m/>
    <m/>
    <m/>
    <m/>
    <m/>
    <n v="2"/>
    <n v="18"/>
  </r>
  <r>
    <s v="9 FESTIVAL DE ANTIGUA (GUATEMALA)"/>
    <s v="LOCAL"/>
    <s v="MULLENLOWE DELTA"/>
    <x v="110"/>
    <s v="PONTE EN MIS OJOS"/>
    <s v=""/>
    <s v=""/>
    <s v="GUATEMALA"/>
    <x v="8"/>
    <m/>
    <n v="1"/>
    <m/>
    <m/>
    <m/>
    <m/>
    <m/>
    <m/>
    <m/>
    <m/>
    <m/>
    <m/>
    <m/>
    <m/>
    <m/>
    <m/>
    <n v="1"/>
    <n v="15"/>
  </r>
  <r>
    <s v="9 FESTIVAL DE ANTIGUA (GUATEMALA)"/>
    <s v="LOCAL"/>
    <s v="MULLENLOWE DELTA"/>
    <x v="110"/>
    <s v="SUPERLIGA DE FÚTBOL 4X4"/>
    <s v=""/>
    <s v=""/>
    <s v="GUATEMALA"/>
    <x v="8"/>
    <m/>
    <n v="1"/>
    <n v="1"/>
    <n v="2"/>
    <m/>
    <m/>
    <m/>
    <m/>
    <m/>
    <m/>
    <m/>
    <m/>
    <m/>
    <m/>
    <m/>
    <m/>
    <n v="4"/>
    <n v="28"/>
  </r>
  <r>
    <s v="9 FESTIVAL DE ANTIGUA (GUATEMALA)"/>
    <s v="LOCAL"/>
    <s v="TBWA"/>
    <x v="206"/>
    <s v="DE GOLPE UN GRAN PROBLEMA "/>
    <s v=""/>
    <s v=""/>
    <s v="GUATEMALA"/>
    <x v="14"/>
    <m/>
    <n v="1"/>
    <m/>
    <m/>
    <m/>
    <m/>
    <m/>
    <m/>
    <m/>
    <m/>
    <m/>
    <m/>
    <m/>
    <m/>
    <m/>
    <m/>
    <n v="1"/>
    <n v="15"/>
  </r>
  <r>
    <s v="9 FESTIVAL DE ANTIGUA (GUATEMALA)"/>
    <s v="LOCAL"/>
    <s v="THE TABLE BY DE FERRARI BORRELL"/>
    <x v="207"/>
    <s v="THE SKIN TEST SOAP"/>
    <s v=""/>
    <s v=""/>
    <s v="GUATEMALA"/>
    <x v="17"/>
    <m/>
    <n v="4"/>
    <m/>
    <m/>
    <m/>
    <m/>
    <m/>
    <m/>
    <m/>
    <m/>
    <m/>
    <m/>
    <m/>
    <m/>
    <m/>
    <m/>
    <n v="4"/>
    <n v="60"/>
  </r>
  <r>
    <s v="9 FESTIVAL DE ANTIGUA (GUATEMALA)"/>
    <s v="LOCAL"/>
    <s v="VML"/>
    <x v="208"/>
    <s v="LUNA &amp; THE STORK"/>
    <s v=""/>
    <s v=""/>
    <s v="GUATEMALA"/>
    <x v="5"/>
    <m/>
    <m/>
    <n v="1"/>
    <m/>
    <m/>
    <m/>
    <m/>
    <m/>
    <m/>
    <m/>
    <m/>
    <m/>
    <m/>
    <m/>
    <m/>
    <m/>
    <n v="1"/>
    <n v="7"/>
  </r>
  <r>
    <s v="4 CÚSPIDE (PUERTO RICO"/>
    <s v="LOCAL"/>
    <s v="BADILLO SAATCHI SAATCHI"/>
    <x v="209"/>
    <s v="THE FIRST BLIND DRIVING INSTRUCTOR"/>
    <s v=""/>
    <s v="TOYOTA SAFETY SENSE"/>
    <s v="PUERTO RICO"/>
    <x v="5"/>
    <m/>
    <n v="1"/>
    <m/>
    <m/>
    <m/>
    <m/>
    <m/>
    <m/>
    <m/>
    <m/>
    <m/>
    <m/>
    <m/>
    <m/>
    <m/>
    <m/>
    <n v="1"/>
    <n v="15"/>
  </r>
  <r>
    <s v="4 CÚSPIDE (PUERTO RICO"/>
    <s v="LOCAL"/>
    <s v="BADILLO SAATCHI SAATCHI"/>
    <x v="209"/>
    <s v="VAMPIRO"/>
    <s v=""/>
    <s v="CENTROS DE SERVICIO TOYOTA"/>
    <s v="PUERTO RICO"/>
    <x v="5"/>
    <m/>
    <m/>
    <n v="1"/>
    <n v="1"/>
    <m/>
    <m/>
    <m/>
    <m/>
    <m/>
    <m/>
    <m/>
    <m/>
    <m/>
    <m/>
    <m/>
    <m/>
    <n v="2"/>
    <n v="10"/>
  </r>
  <r>
    <s v="4 CÚSPIDE (PUERTO RICO"/>
    <s v="LOCAL"/>
    <s v="DDB"/>
    <x v="210"/>
    <s v="CHILDRENS BOOK FOR MEN"/>
    <s v=""/>
    <s v="INSTITUCIONAL"/>
    <s v="PUERTO RICO"/>
    <x v="5"/>
    <m/>
    <m/>
    <m/>
    <n v="1"/>
    <m/>
    <m/>
    <m/>
    <m/>
    <m/>
    <m/>
    <m/>
    <m/>
    <m/>
    <m/>
    <m/>
    <m/>
    <n v="1"/>
    <n v="3"/>
  </r>
  <r>
    <s v="4 CÚSPIDE (PUERTO RICO"/>
    <s v="LOCAL"/>
    <s v="DDB"/>
    <x v="210"/>
    <s v="CHILDRENS BOOK FOR_x000a_MEN"/>
    <s v=""/>
    <s v="INSTITUCIONAL"/>
    <s v="PUERTO RICO"/>
    <x v="5"/>
    <m/>
    <m/>
    <m/>
    <n v="4"/>
    <m/>
    <m/>
    <m/>
    <m/>
    <m/>
    <m/>
    <m/>
    <m/>
    <m/>
    <m/>
    <m/>
    <m/>
    <n v="4"/>
    <n v="12"/>
  </r>
  <r>
    <s v="4 CÚSPIDE (PUERTO RICO"/>
    <s v="LOCAL"/>
    <s v="DDB"/>
    <x v="210"/>
    <s v="EL SHOPPERCITO"/>
    <s v=""/>
    <s v="WALMART SHOPPERS"/>
    <s v="PUERTO RICO"/>
    <x v="5"/>
    <m/>
    <m/>
    <m/>
    <n v="2"/>
    <m/>
    <m/>
    <m/>
    <m/>
    <m/>
    <m/>
    <m/>
    <m/>
    <m/>
    <m/>
    <m/>
    <m/>
    <n v="2"/>
    <n v="6"/>
  </r>
  <r>
    <s v="4 CÚSPIDE (PUERTO RICO"/>
    <s v="LOCAL"/>
    <s v="DDB"/>
    <x v="210"/>
    <s v="LOOP HOTEL"/>
    <s v=""/>
    <s v="CERVEZA LA H"/>
    <s v="PUERTO RICO"/>
    <x v="5"/>
    <m/>
    <n v="2"/>
    <m/>
    <m/>
    <m/>
    <m/>
    <m/>
    <m/>
    <m/>
    <m/>
    <m/>
    <m/>
    <m/>
    <m/>
    <m/>
    <m/>
    <n v="2"/>
    <n v="30"/>
  </r>
  <r>
    <s v="4 CÚSPIDE (PUERTO RICO"/>
    <s v="LOCAL"/>
    <s v="DDB"/>
    <x v="210"/>
    <s v="MIZANI HERITAGE"/>
    <s v=""/>
    <s v="MIZANI"/>
    <s v="PUERTO RICO"/>
    <x v="5"/>
    <m/>
    <m/>
    <m/>
    <n v="1"/>
    <m/>
    <m/>
    <m/>
    <m/>
    <m/>
    <m/>
    <m/>
    <m/>
    <m/>
    <m/>
    <m/>
    <m/>
    <n v="1"/>
    <n v="3"/>
  </r>
  <r>
    <s v="4 CÚSPIDE (PUERTO RICO"/>
    <s v="LOCAL"/>
    <s v="DDB"/>
    <x v="210"/>
    <s v="MIZANI HOPE"/>
    <s v=""/>
    <s v="MIZANI"/>
    <s v="PUERTO RICO"/>
    <x v="5"/>
    <m/>
    <m/>
    <m/>
    <n v="1"/>
    <m/>
    <m/>
    <m/>
    <m/>
    <m/>
    <m/>
    <m/>
    <m/>
    <m/>
    <m/>
    <m/>
    <m/>
    <n v="1"/>
    <n v="3"/>
  </r>
  <r>
    <s v="4 CÚSPIDE (PUERTO RICO"/>
    <s v="LOCAL"/>
    <s v="DDB"/>
    <x v="210"/>
    <s v="MIZANI THE ESCAPE"/>
    <s v=""/>
    <s v="MIZANI"/>
    <s v="PUERTO RICO"/>
    <x v="5"/>
    <m/>
    <m/>
    <n v="1"/>
    <m/>
    <m/>
    <m/>
    <m/>
    <m/>
    <m/>
    <m/>
    <m/>
    <m/>
    <m/>
    <m/>
    <m/>
    <m/>
    <n v="1"/>
    <n v="7"/>
  </r>
  <r>
    <s v="4 CÚSPIDE (PUERTO RICO"/>
    <s v="LOCAL"/>
    <s v="DDB"/>
    <x v="210"/>
    <s v="MIZANI THE_x000a_GRANDMOTHER"/>
    <s v=""/>
    <s v="MIZANI"/>
    <s v="PUERTO RICO"/>
    <x v="5"/>
    <m/>
    <m/>
    <m/>
    <n v="1"/>
    <m/>
    <m/>
    <m/>
    <m/>
    <m/>
    <m/>
    <m/>
    <m/>
    <m/>
    <m/>
    <m/>
    <m/>
    <n v="1"/>
    <n v="3"/>
  </r>
  <r>
    <s v="4 CÚSPIDE (PUERTO RICO"/>
    <s v="LOCAL"/>
    <s v="DDB"/>
    <x v="210"/>
    <s v="RIMAS"/>
    <s v=""/>
    <s v="CERVEZA LA H"/>
    <s v="PUERTO RICO"/>
    <x v="5"/>
    <m/>
    <m/>
    <n v="1"/>
    <m/>
    <m/>
    <m/>
    <m/>
    <m/>
    <m/>
    <m/>
    <m/>
    <m/>
    <m/>
    <m/>
    <m/>
    <m/>
    <n v="1"/>
    <n v="7"/>
  </r>
  <r>
    <s v="4 CÚSPIDE (PUERTO RICO"/>
    <s v="LOCAL"/>
    <s v="DDB"/>
    <x v="210"/>
    <s v="WALMART, PUERTO RICO"/>
    <s v=""/>
    <s v="WALMART SHOPPERS"/>
    <s v="PUERTO RICO"/>
    <x v="5"/>
    <m/>
    <m/>
    <n v="1"/>
    <m/>
    <m/>
    <m/>
    <m/>
    <m/>
    <m/>
    <m/>
    <m/>
    <m/>
    <m/>
    <m/>
    <m/>
    <m/>
    <n v="1"/>
    <n v="7"/>
  </r>
  <r>
    <s v="4 CÚSPIDE (PUERTO RICO"/>
    <s v="LOCAL"/>
    <s v="DE LA CRUZ / OGILVY"/>
    <x v="211"/>
    <s v="BURGER KING"/>
    <s v=""/>
    <s v="INSTITUCIONAL"/>
    <s v="PUERTO RICO"/>
    <x v="5"/>
    <m/>
    <m/>
    <m/>
    <n v="1"/>
    <m/>
    <m/>
    <m/>
    <m/>
    <m/>
    <m/>
    <m/>
    <m/>
    <m/>
    <m/>
    <m/>
    <m/>
    <n v="1"/>
    <n v="3"/>
  </r>
  <r>
    <s v="4 CÚSPIDE (PUERTO RICO"/>
    <s v="LOCAL"/>
    <s v="DE LA CRUZ / OGILVY"/>
    <x v="211"/>
    <s v="BURGER KING BURGER KING BURGER KING"/>
    <s v=""/>
    <s v="INSTITUCIONAL"/>
    <s v="PUERTO RICO"/>
    <x v="5"/>
    <m/>
    <m/>
    <m/>
    <n v="1"/>
    <m/>
    <m/>
    <m/>
    <m/>
    <m/>
    <m/>
    <m/>
    <m/>
    <m/>
    <m/>
    <m/>
    <m/>
    <n v="1"/>
    <n v="3"/>
  </r>
  <r>
    <s v="4 CÚSPIDE (PUERTO RICO"/>
    <s v="LOCAL"/>
    <s v="DE LA CRUZ / OGILVY"/>
    <x v="211"/>
    <s v="BURGER KING BURGER_x000a_KING BURGER KING"/>
    <s v=""/>
    <s v="INSTITUCIONAL"/>
    <s v="PUERTO RICO"/>
    <x v="5"/>
    <m/>
    <m/>
    <n v="1"/>
    <m/>
    <m/>
    <m/>
    <m/>
    <m/>
    <m/>
    <m/>
    <m/>
    <m/>
    <m/>
    <m/>
    <m/>
    <m/>
    <n v="1"/>
    <n v="7"/>
  </r>
  <r>
    <s v="4 CÚSPIDE (PUERTO RICO"/>
    <s v="LOCAL"/>
    <s v="DE LA CRUZ / OGILVY"/>
    <x v="211"/>
    <s v="FUEGO MENU"/>
    <s v=""/>
    <s v="INSTITUCIONAL"/>
    <s v="PUERTO RICO"/>
    <x v="5"/>
    <m/>
    <m/>
    <n v="1"/>
    <m/>
    <m/>
    <m/>
    <m/>
    <m/>
    <m/>
    <m/>
    <m/>
    <m/>
    <m/>
    <m/>
    <m/>
    <m/>
    <n v="1"/>
    <n v="7"/>
  </r>
  <r>
    <s v="4 CÚSPIDE (PUERTO RICO"/>
    <s v="LOCAL"/>
    <s v="DE LA CRUZ / OGILVY"/>
    <x v="211"/>
    <s v="LA CASA DE PR"/>
    <s v=""/>
    <s v="INSTITUCIONAL"/>
    <s v="PUERTO RICO"/>
    <x v="5"/>
    <m/>
    <m/>
    <m/>
    <n v="2"/>
    <m/>
    <m/>
    <m/>
    <m/>
    <m/>
    <m/>
    <m/>
    <m/>
    <m/>
    <m/>
    <m/>
    <m/>
    <n v="2"/>
    <n v="6"/>
  </r>
  <r>
    <s v="4 CÚSPIDE (PUERTO RICO"/>
    <s v="LOCAL"/>
    <s v="FIRE CREATIVE"/>
    <x v="212"/>
    <s v="BABY RUSI"/>
    <s v=""/>
    <s v="HADES 66: AK RUSI"/>
    <s v="PUERTO RICO"/>
    <x v="5"/>
    <m/>
    <m/>
    <m/>
    <n v="1"/>
    <m/>
    <m/>
    <m/>
    <m/>
    <m/>
    <m/>
    <m/>
    <m/>
    <m/>
    <m/>
    <m/>
    <m/>
    <n v="1"/>
    <n v="3"/>
  </r>
  <r>
    <s v="4 CÚSPIDE (PUERTO RICO"/>
    <s v="LOCAL"/>
    <s v="FIRE CREATIVE"/>
    <x v="212"/>
    <s v="MEJOR IMPROVISA’O QUE_x000a_ARRODILLA’O"/>
    <s v=""/>
    <s v="CERVEZA RESIDENTE"/>
    <s v="PUERTO RICO"/>
    <x v="5"/>
    <m/>
    <m/>
    <m/>
    <n v="1"/>
    <m/>
    <m/>
    <m/>
    <m/>
    <m/>
    <m/>
    <m/>
    <m/>
    <m/>
    <m/>
    <m/>
    <m/>
    <n v="1"/>
    <n v="3"/>
  </r>
  <r>
    <s v="4 CÚSPIDE (PUERTO RICO"/>
    <s v="LOCAL"/>
    <s v="JSD AGENCY"/>
    <x v="213"/>
    <s v="LA CASA DEL HORROR AT_x000a_HOUSE OF PHOBIA"/>
    <s v=""/>
    <s v="INSTITUCIONAL"/>
    <s v="PUERTO RICO"/>
    <x v="5"/>
    <m/>
    <m/>
    <m/>
    <n v="1"/>
    <m/>
    <m/>
    <m/>
    <m/>
    <m/>
    <m/>
    <m/>
    <m/>
    <m/>
    <m/>
    <m/>
    <m/>
    <n v="1"/>
    <n v="3"/>
  </r>
  <r>
    <s v="4 CÚSPIDE (PUERTO RICO"/>
    <s v="LOCAL"/>
    <s v="LOPITO ILEANA &amp; HOWIE"/>
    <x v="214"/>
    <s v="CLÁSICOS DEL FRAUDE_x000a_DEL AMOR"/>
    <s v=""/>
    <s v="LISTOS101"/>
    <s v="PUERTO RICO"/>
    <x v="5"/>
    <m/>
    <n v="1"/>
    <m/>
    <m/>
    <m/>
    <m/>
    <m/>
    <m/>
    <m/>
    <m/>
    <m/>
    <m/>
    <m/>
    <m/>
    <m/>
    <m/>
    <n v="1"/>
    <n v="15"/>
  </r>
  <r>
    <s v="4 CÚSPIDE (PUERTO RICO"/>
    <s v="LOCAL"/>
    <s v="LOPITO ILEANA &amp; HOWIE"/>
    <x v="214"/>
    <s v="CUIDEMOS LAS TETAS"/>
    <s v=""/>
    <s v="SOCIEDAD AMERICANA_x000a_CONTRA EL CANCER"/>
    <s v="PUERTO RICO"/>
    <x v="5"/>
    <m/>
    <n v="1"/>
    <m/>
    <m/>
    <m/>
    <m/>
    <m/>
    <m/>
    <m/>
    <m/>
    <m/>
    <m/>
    <m/>
    <m/>
    <m/>
    <m/>
    <n v="1"/>
    <n v="15"/>
  </r>
  <r>
    <s v="4 CÚSPIDE (PUERTO RICO"/>
    <s v="LOCAL"/>
    <s v="ROSADOTOLEDO&amp;"/>
    <x v="215"/>
    <s v="ELIJO ESTAR CONTIGO"/>
    <s v=""/>
    <s v="TRIPLE-S ADVANTAGE"/>
    <s v="PUERTO RICO"/>
    <x v="5"/>
    <m/>
    <n v="1"/>
    <m/>
    <m/>
    <m/>
    <m/>
    <m/>
    <m/>
    <m/>
    <m/>
    <m/>
    <m/>
    <m/>
    <m/>
    <m/>
    <m/>
    <n v="1"/>
    <n v="15"/>
  </r>
  <r>
    <s v="4 CÚSPIDE (PUERTO RICO"/>
    <s v="LOCAL"/>
    <s v="MCCANN"/>
    <x v="216"/>
    <s v="DELIVERY"/>
    <s v=""/>
    <s v="SPRINTER"/>
    <s v="PUERTO RICO"/>
    <x v="5"/>
    <m/>
    <m/>
    <m/>
    <n v="1"/>
    <m/>
    <m/>
    <m/>
    <m/>
    <m/>
    <m/>
    <m/>
    <m/>
    <m/>
    <m/>
    <m/>
    <m/>
    <n v="1"/>
    <n v="3"/>
  </r>
  <r>
    <s v="4 CÚSPIDE (PUERTO RICO"/>
    <s v="LOCAL"/>
    <s v="MCCANN"/>
    <x v="216"/>
    <s v="FOOD TRUCK"/>
    <s v=""/>
    <s v="SPRINTER"/>
    <s v="PUERTO RICO"/>
    <x v="5"/>
    <m/>
    <m/>
    <m/>
    <n v="1"/>
    <m/>
    <m/>
    <m/>
    <m/>
    <m/>
    <m/>
    <m/>
    <m/>
    <m/>
    <m/>
    <m/>
    <m/>
    <n v="1"/>
    <n v="3"/>
  </r>
  <r>
    <s v="4 CÚSPIDE (PUERTO RICO"/>
    <s v="LOCAL"/>
    <s v="MCCANN"/>
    <x v="216"/>
    <s v="TRABAJOS"/>
    <s v=""/>
    <s v="SPRINTER"/>
    <s v="PUERTO RICO"/>
    <x v="5"/>
    <m/>
    <m/>
    <m/>
    <n v="1"/>
    <m/>
    <m/>
    <m/>
    <m/>
    <m/>
    <m/>
    <m/>
    <m/>
    <m/>
    <m/>
    <m/>
    <m/>
    <n v="1"/>
    <n v="3"/>
  </r>
  <r>
    <s v="4 CÚSPIDE (PUERTO RICO"/>
    <s v="LOCAL"/>
    <s v="VML"/>
    <x v="208"/>
    <s v="8 LIVES"/>
    <s v=""/>
    <s v="DONACION DE ORGANOS"/>
    <s v="PUERTO RICO"/>
    <x v="5"/>
    <m/>
    <m/>
    <m/>
    <n v="1"/>
    <m/>
    <m/>
    <m/>
    <m/>
    <m/>
    <m/>
    <m/>
    <m/>
    <m/>
    <m/>
    <m/>
    <m/>
    <n v="1"/>
    <n v="3"/>
  </r>
  <r>
    <s v="4 CÚSPIDE (PUERTO RICO"/>
    <s v="LOCAL"/>
    <s v="VML"/>
    <x v="208"/>
    <s v="ELECTRIC MUSTANG"/>
    <s v=""/>
    <s v="MUSTANG"/>
    <s v="PUERTO RICO"/>
    <x v="5"/>
    <m/>
    <m/>
    <n v="1"/>
    <n v="3"/>
    <m/>
    <m/>
    <m/>
    <m/>
    <m/>
    <m/>
    <m/>
    <m/>
    <m/>
    <m/>
    <m/>
    <m/>
    <n v="4"/>
    <n v="16"/>
  </r>
  <r>
    <s v="4 CÚSPIDE (PUERTO RICO"/>
    <s v="LOCAL"/>
    <s v="VML"/>
    <x v="208"/>
    <s v="MCS"/>
    <s v=""/>
    <s v="MCS HEALTHCARE"/>
    <s v="PUERTO RICO"/>
    <x v="5"/>
    <m/>
    <m/>
    <m/>
    <n v="1"/>
    <m/>
    <m/>
    <m/>
    <m/>
    <m/>
    <m/>
    <m/>
    <m/>
    <m/>
    <m/>
    <m/>
    <m/>
    <n v="1"/>
    <n v="3"/>
  </r>
  <r>
    <s v="13 IAB MIXX (MÉXICO)"/>
    <s v="LOCAL"/>
    <s v="ARCHER TROY"/>
    <x v="217"/>
    <s v="CORRIDO OF DUTY"/>
    <s v="CALL OF DUTY"/>
    <s v=""/>
    <s v="MÉXICO"/>
    <x v="0"/>
    <m/>
    <n v="1"/>
    <n v="3"/>
    <n v="1"/>
    <m/>
    <m/>
    <m/>
    <m/>
    <m/>
    <m/>
    <m/>
    <m/>
    <m/>
    <m/>
    <m/>
    <m/>
    <n v="5"/>
    <n v="39"/>
  </r>
  <r>
    <s v="13 IAB MIXX (MÉXICO)"/>
    <s v="LOCAL"/>
    <s v="ARCHER TROY"/>
    <x v="217"/>
    <s v="NADADORAS"/>
    <s v="TUPPERWARE"/>
    <s v=""/>
    <s v="MÉXICO"/>
    <x v="0"/>
    <m/>
    <m/>
    <n v="1"/>
    <n v="1"/>
    <m/>
    <m/>
    <m/>
    <m/>
    <m/>
    <m/>
    <m/>
    <m/>
    <m/>
    <m/>
    <m/>
    <m/>
    <n v="2"/>
    <n v="10"/>
  </r>
  <r>
    <s v="13 IAB MIXX (MÉXICO)"/>
    <s v="LOCAL"/>
    <s v="BBDO"/>
    <x v="1"/>
    <s v="EL ALEBRIJE"/>
    <s v="FIFA23"/>
    <s v=""/>
    <s v="MÉXICO"/>
    <x v="0"/>
    <m/>
    <m/>
    <m/>
    <n v="1"/>
    <m/>
    <m/>
    <m/>
    <m/>
    <m/>
    <m/>
    <m/>
    <m/>
    <m/>
    <m/>
    <m/>
    <m/>
    <n v="1"/>
    <n v="3"/>
  </r>
  <r>
    <s v="13 IAB MIXX (MÉXICO)"/>
    <s v="LOCAL"/>
    <s v="BBDO"/>
    <x v="1"/>
    <s v="SIEMPRE VIVOS"/>
    <s v="FC24"/>
    <s v=""/>
    <s v="MÉXICO"/>
    <x v="0"/>
    <m/>
    <m/>
    <n v="1"/>
    <m/>
    <m/>
    <m/>
    <m/>
    <m/>
    <m/>
    <m/>
    <m/>
    <m/>
    <m/>
    <m/>
    <m/>
    <m/>
    <n v="1"/>
    <n v="7"/>
  </r>
  <r>
    <s v="13 IAB MIXX (MÉXICO)"/>
    <s v="LOCAL"/>
    <s v="DENTSU CREATIVE"/>
    <x v="3"/>
    <s v="V-LAND"/>
    <s v="SABA"/>
    <s v=""/>
    <s v="MÉXICO"/>
    <x v="0"/>
    <m/>
    <m/>
    <n v="1"/>
    <m/>
    <m/>
    <m/>
    <m/>
    <m/>
    <m/>
    <m/>
    <m/>
    <m/>
    <m/>
    <m/>
    <m/>
    <m/>
    <n v="1"/>
    <n v="7"/>
  </r>
  <r>
    <s v="13 IAB MIXX (MÉXICO)"/>
    <s v="LOCAL"/>
    <s v="GREY"/>
    <x v="5"/>
    <s v="LLUVIA"/>
    <s v="SAVE THE CHILDREN"/>
    <s v=""/>
    <s v="MÉXICO"/>
    <x v="0"/>
    <m/>
    <m/>
    <n v="1"/>
    <m/>
    <m/>
    <m/>
    <m/>
    <m/>
    <m/>
    <m/>
    <m/>
    <m/>
    <m/>
    <m/>
    <m/>
    <m/>
    <n v="1"/>
    <n v="7"/>
  </r>
  <r>
    <s v="13 IAB MIXX (MÉXICO)"/>
    <s v="LOCAL"/>
    <s v="GREY"/>
    <x v="5"/>
    <s v="TRES"/>
    <s v="REINSERTA A. C."/>
    <s v=""/>
    <s v="MÉXICO"/>
    <x v="0"/>
    <m/>
    <n v="1"/>
    <m/>
    <m/>
    <m/>
    <m/>
    <m/>
    <m/>
    <m/>
    <m/>
    <m/>
    <m/>
    <m/>
    <m/>
    <m/>
    <m/>
    <n v="1"/>
    <n v="15"/>
  </r>
  <r>
    <s v="13 IAB MIXX (MÉXICO)"/>
    <s v="LOCAL"/>
    <s v="GUT"/>
    <x v="6"/>
    <s v="NETFLIX OJITOS DE HUEVO"/>
    <s v="NETFLIX"/>
    <s v=""/>
    <s v="MÉXICO"/>
    <x v="0"/>
    <m/>
    <m/>
    <n v="1"/>
    <m/>
    <m/>
    <m/>
    <m/>
    <m/>
    <m/>
    <m/>
    <m/>
    <m/>
    <m/>
    <m/>
    <m/>
    <m/>
    <n v="1"/>
    <n v="7"/>
  </r>
  <r>
    <s v="13 IAB MIXX (MÉXICO)"/>
    <s v="LOCAL"/>
    <s v="GUT"/>
    <x v="6"/>
    <s v="POPEYES 50+"/>
    <s v="POPEYES LOUISIANA KITCHEN, INC"/>
    <s v=""/>
    <s v="MÉXICO"/>
    <x v="0"/>
    <m/>
    <n v="1"/>
    <n v="1"/>
    <m/>
    <m/>
    <m/>
    <m/>
    <m/>
    <m/>
    <m/>
    <m/>
    <m/>
    <m/>
    <m/>
    <m/>
    <m/>
    <n v="2"/>
    <n v="22"/>
  </r>
  <r>
    <s v="13 IAB MIXX (MÉXICO)"/>
    <s v="LOCAL"/>
    <s v="HAVAS"/>
    <x v="7"/>
    <s v="BAG FILTRATORS"/>
    <s v="H-E-B"/>
    <s v=""/>
    <s v="MÉXICO"/>
    <x v="0"/>
    <m/>
    <m/>
    <m/>
    <n v="1"/>
    <m/>
    <m/>
    <m/>
    <m/>
    <m/>
    <m/>
    <m/>
    <m/>
    <m/>
    <m/>
    <m/>
    <m/>
    <n v="1"/>
    <n v="3"/>
  </r>
  <r>
    <s v="13 IAB MIXX (MÉXICO)"/>
    <s v="LOCAL"/>
    <s v="ISLA REPÚBLICA"/>
    <x v="218"/>
    <s v="LA CHINGADA"/>
    <s v="FLAMIN HOT"/>
    <s v=""/>
    <s v="MÉXICO"/>
    <x v="0"/>
    <m/>
    <m/>
    <n v="1"/>
    <m/>
    <m/>
    <m/>
    <m/>
    <m/>
    <m/>
    <m/>
    <m/>
    <m/>
    <m/>
    <m/>
    <m/>
    <m/>
    <n v="1"/>
    <n v="7"/>
  </r>
  <r>
    <s v="13 IAB MIXX (MÉXICO)"/>
    <s v="LOCAL"/>
    <s v="WEBER SHANDWICK"/>
    <x v="219"/>
    <s v="LIFELINE"/>
    <s v="SALUD MÓVIL"/>
    <s v=""/>
    <s v="MÉXICO"/>
    <x v="0"/>
    <m/>
    <m/>
    <m/>
    <n v="2"/>
    <m/>
    <m/>
    <m/>
    <m/>
    <m/>
    <m/>
    <m/>
    <m/>
    <m/>
    <m/>
    <m/>
    <m/>
    <n v="2"/>
    <n v="6"/>
  </r>
  <r>
    <s v="13 IAB MIXX (MÉXICO)"/>
    <s v="LOCAL"/>
    <s v="VECTOR B"/>
    <x v="20"/>
    <s v="LA GRAN GUÍA DE JOCHOS &amp; HAMBURGUESAS"/>
    <s v="BIMBOLLOS Y MEDIAS NOCHES BIMBO"/>
    <s v=""/>
    <s v="MÉXICO"/>
    <x v="0"/>
    <m/>
    <m/>
    <n v="1"/>
    <m/>
    <m/>
    <m/>
    <m/>
    <m/>
    <m/>
    <m/>
    <m/>
    <m/>
    <m/>
    <m/>
    <m/>
    <m/>
    <n v="1"/>
    <n v="7"/>
  </r>
  <r>
    <s v="13 IAB MIXX (MÉXICO)"/>
    <s v="LOCAL"/>
    <s v="WEBER SHANDWICK"/>
    <x v="219"/>
    <s v="MUSEO DE LA MENTIRA"/>
    <s v="EL SABUESO"/>
    <s v=""/>
    <s v="MÉXICO"/>
    <x v="0"/>
    <m/>
    <m/>
    <m/>
    <n v="2"/>
    <m/>
    <m/>
    <m/>
    <m/>
    <m/>
    <m/>
    <m/>
    <m/>
    <m/>
    <m/>
    <m/>
    <m/>
    <n v="2"/>
    <n v="6"/>
  </r>
  <r>
    <s v="13 IAB MIXX (MÉXICO)"/>
    <s v="LOCAL"/>
    <s v="MCCANN"/>
    <x v="13"/>
    <s v="LIFELINE"/>
    <s v="SALUD MÓVIL"/>
    <s v=""/>
    <s v="MÉXICO"/>
    <x v="0"/>
    <m/>
    <m/>
    <m/>
    <n v="2"/>
    <m/>
    <m/>
    <m/>
    <m/>
    <m/>
    <m/>
    <m/>
    <m/>
    <m/>
    <m/>
    <m/>
    <m/>
    <n v="2"/>
    <n v="6"/>
  </r>
  <r>
    <s v="13 IAB MIXX (MÉXICO)"/>
    <s v="LOCAL"/>
    <s v="MCCANN"/>
    <x v="13"/>
    <s v="LA GRAN GUÍA DE JOCHOS &amp; HAMBURGUESAS"/>
    <s v="BIMBOLLOS Y MEDIAS NOCHES BIMBO"/>
    <s v=""/>
    <s v="MÉXICO"/>
    <x v="0"/>
    <m/>
    <m/>
    <n v="1"/>
    <m/>
    <m/>
    <m/>
    <m/>
    <m/>
    <m/>
    <m/>
    <m/>
    <m/>
    <m/>
    <m/>
    <m/>
    <m/>
    <n v="1"/>
    <n v="7"/>
  </r>
  <r>
    <s v="13 IAB MIXX (MÉXICO)"/>
    <s v="LOCAL"/>
    <s v="MCCANN"/>
    <x v="13"/>
    <s v="MUSEO DE LA MENTIRA"/>
    <s v="EL SABUESO"/>
    <s v=""/>
    <s v="MÉXICO"/>
    <x v="0"/>
    <m/>
    <m/>
    <m/>
    <n v="2"/>
    <m/>
    <m/>
    <m/>
    <m/>
    <m/>
    <m/>
    <m/>
    <m/>
    <m/>
    <m/>
    <m/>
    <m/>
    <n v="2"/>
    <n v="6"/>
  </r>
  <r>
    <s v="13 IAB MIXX (MÉXICO)"/>
    <s v="LOCAL"/>
    <s v="MEDIA MONKS"/>
    <x v="220"/>
    <s v="IN THE ZONE"/>
    <s v="ADIDAS Y MERCADO LIBRE"/>
    <s v=""/>
    <s v="MÉXICO"/>
    <x v="0"/>
    <m/>
    <m/>
    <m/>
    <n v="1"/>
    <m/>
    <m/>
    <m/>
    <m/>
    <m/>
    <m/>
    <m/>
    <m/>
    <m/>
    <m/>
    <m/>
    <m/>
    <n v="1"/>
    <n v="3"/>
  </r>
  <r>
    <s v="13 IAB MIXX (MÉXICO)"/>
    <s v="LOCAL"/>
    <s v="MEDIA MONKS"/>
    <x v="220"/>
    <s v="NADIE SABE"/>
    <s v="SPOTIFY"/>
    <s v=""/>
    <s v="MÉXICO"/>
    <x v="0"/>
    <m/>
    <m/>
    <m/>
    <n v="1"/>
    <m/>
    <m/>
    <m/>
    <m/>
    <m/>
    <m/>
    <m/>
    <m/>
    <m/>
    <m/>
    <m/>
    <m/>
    <n v="1"/>
    <n v="3"/>
  </r>
  <r>
    <s v="13 IAB MIXX (MÉXICO)"/>
    <s v="LOCAL"/>
    <s v="OGILVY"/>
    <x v="17"/>
    <s v="YOUTUBE MUSIC MUSEUM"/>
    <s v="YOUTUBE MUSIC"/>
    <s v=""/>
    <s v="MÉXICO"/>
    <x v="0"/>
    <m/>
    <m/>
    <m/>
    <n v="1"/>
    <m/>
    <m/>
    <m/>
    <m/>
    <m/>
    <m/>
    <m/>
    <m/>
    <m/>
    <m/>
    <m/>
    <m/>
    <n v="1"/>
    <n v="3"/>
  </r>
  <r>
    <s v="13 IAB MIXX (MÉXICO)"/>
    <s v="LOCAL"/>
    <s v="ONLY IF"/>
    <x v="221"/>
    <s v="TAKIS BLUE HEAT"/>
    <s v="TAKIS"/>
    <s v=""/>
    <s v="MÉXICO"/>
    <x v="0"/>
    <m/>
    <m/>
    <m/>
    <n v="1"/>
    <m/>
    <m/>
    <m/>
    <m/>
    <m/>
    <m/>
    <m/>
    <m/>
    <m/>
    <m/>
    <m/>
    <m/>
    <n v="1"/>
    <n v="3"/>
  </r>
  <r>
    <s v="13 IAB MIXX (MÉXICO)"/>
    <s v="LOCAL"/>
    <s v="ONLY IF"/>
    <x v="221"/>
    <s v="TAKIS BLUE HEAT"/>
    <s v="TAKIS BLUE HEAT"/>
    <s v=""/>
    <s v="MÉXICO"/>
    <x v="0"/>
    <m/>
    <m/>
    <m/>
    <n v="1"/>
    <m/>
    <m/>
    <m/>
    <m/>
    <m/>
    <m/>
    <m/>
    <m/>
    <m/>
    <m/>
    <m/>
    <m/>
    <n v="1"/>
    <n v="3"/>
  </r>
  <r>
    <s v="13 IAB MIXX (MÉXICO)"/>
    <s v="LOCAL"/>
    <s v="PHD MEDIA"/>
    <x v="222"/>
    <s v="PEQUEÑOS TESTAMENTO"/>
    <s v="ENTEROGERMINA"/>
    <s v=""/>
    <s v="MÉXICO"/>
    <x v="0"/>
    <m/>
    <m/>
    <m/>
    <n v="1"/>
    <m/>
    <m/>
    <m/>
    <m/>
    <m/>
    <m/>
    <m/>
    <m/>
    <m/>
    <m/>
    <m/>
    <m/>
    <n v="1"/>
    <n v="3"/>
  </r>
  <r>
    <s v="13 IAB MIXX (MÉXICO)"/>
    <s v="LOCAL"/>
    <s v="REPÚBLICA DIGITAL"/>
    <x v="223"/>
    <s v="UPSIDE DOWN ISLAND FORTNITE"/>
    <s v="DAIRY QUEEN® MÉXICO"/>
    <s v=""/>
    <s v="MÉXICO"/>
    <x v="0"/>
    <m/>
    <m/>
    <m/>
    <n v="1"/>
    <m/>
    <m/>
    <m/>
    <m/>
    <m/>
    <m/>
    <m/>
    <m/>
    <m/>
    <m/>
    <m/>
    <m/>
    <n v="1"/>
    <n v="3"/>
  </r>
  <r>
    <s v="13 IAB MIXX (MÉXICO)"/>
    <s v="LOCAL"/>
    <s v="ROCK THE AGENCY"/>
    <x v="224"/>
    <s v="HACK DE CREMA"/>
    <s v="CREMA ALPURA"/>
    <s v=""/>
    <s v="MÉXICO"/>
    <x v="0"/>
    <m/>
    <m/>
    <m/>
    <n v="1"/>
    <m/>
    <m/>
    <m/>
    <m/>
    <m/>
    <m/>
    <m/>
    <m/>
    <m/>
    <m/>
    <m/>
    <m/>
    <n v="1"/>
    <n v="3"/>
  </r>
  <r>
    <s v="13 IAB MIXX (MÉXICO)"/>
    <s v="LOCAL"/>
    <s v="TBWA"/>
    <x v="14"/>
    <s v="ES FRAUDE"/>
    <s v="BBVA"/>
    <s v=""/>
    <s v="MÉXICO"/>
    <x v="0"/>
    <m/>
    <m/>
    <n v="1"/>
    <m/>
    <m/>
    <m/>
    <m/>
    <m/>
    <m/>
    <m/>
    <m/>
    <m/>
    <m/>
    <m/>
    <m/>
    <m/>
    <n v="1"/>
    <n v="7"/>
  </r>
  <r>
    <s v="13 IAB MIXX (MÉXICO)"/>
    <s v="LOCAL"/>
    <s v="TBWA"/>
    <x v="14"/>
    <s v="ES FRAUDE"/>
    <s v="BBVA"/>
    <s v=""/>
    <s v="MÉXICO"/>
    <x v="0"/>
    <m/>
    <m/>
    <m/>
    <n v="1"/>
    <m/>
    <m/>
    <m/>
    <m/>
    <m/>
    <m/>
    <m/>
    <m/>
    <m/>
    <m/>
    <m/>
    <m/>
    <n v="1"/>
    <n v="3"/>
  </r>
  <r>
    <s v="6. DIENTE (ARGENTINA)"/>
    <s v="LOCAL"/>
    <s v="ISLA REPÚBLICA"/>
    <x v="218"/>
    <s v="LA CHINGADA"/>
    <s v=""/>
    <s v=""/>
    <s v="ARGENTINA"/>
    <x v="0"/>
    <m/>
    <m/>
    <n v="1"/>
    <m/>
    <m/>
    <m/>
    <m/>
    <m/>
    <m/>
    <m/>
    <m/>
    <m/>
    <m/>
    <m/>
    <m/>
    <m/>
    <n v="1"/>
    <n v="7"/>
  </r>
  <r>
    <s v="12 IAB MIXX (COLOMBIA)"/>
    <s v="LOCAL"/>
    <s v="BANCOLOMBIA"/>
    <x v="225"/>
    <s v="CONTENT HUB"/>
    <s v="TEAM REMOTO"/>
    <s v=""/>
    <s v="COLOMBIA"/>
    <x v="9"/>
    <m/>
    <m/>
    <m/>
    <n v="1"/>
    <m/>
    <m/>
    <m/>
    <m/>
    <m/>
    <m/>
    <m/>
    <m/>
    <m/>
    <m/>
    <m/>
    <m/>
    <n v="1"/>
    <n v="3"/>
  </r>
  <r>
    <s v="12 IAB MIXX (COLOMBIA)"/>
    <s v="LOCAL"/>
    <s v="DIRTY KITCHEN"/>
    <x v="226"/>
    <s v="PLATOS DE TEMPORADA"/>
    <s v="BANCOLOMBIA"/>
    <s v=""/>
    <s v="COLOMBIA"/>
    <x v="9"/>
    <m/>
    <n v="1"/>
    <m/>
    <m/>
    <m/>
    <m/>
    <m/>
    <m/>
    <m/>
    <m/>
    <m/>
    <m/>
    <m/>
    <m/>
    <m/>
    <m/>
    <n v="1"/>
    <n v="15"/>
  </r>
  <r>
    <s v="12 IAB MIXX (COLOMBIA)"/>
    <s v="LOCAL"/>
    <s v="GOLDFISH INFLUENCER MARKETING"/>
    <x v="227"/>
    <s v="SENIOR ZAPPING: LA GENERACIÓN SENIOR CAMBIÓ DE CANAL_x000a_"/>
    <s v="NESTLÉ COLOMBIA"/>
    <s v=""/>
    <s v="COLOMBIA"/>
    <x v="9"/>
    <m/>
    <m/>
    <n v="1"/>
    <m/>
    <m/>
    <m/>
    <m/>
    <m/>
    <m/>
    <m/>
    <m/>
    <m/>
    <m/>
    <m/>
    <m/>
    <m/>
    <n v="1"/>
    <n v="7"/>
  </r>
  <r>
    <s v="12 IAB MIXX (COLOMBIA)"/>
    <s v="LOCAL"/>
    <s v="LEO BURNETT"/>
    <x v="228"/>
    <s v="FINANZAS EN JEANS PARA JÓVENES COLOMBIANOS"/>
    <s v="DAVIVIENDA"/>
    <s v=""/>
    <s v="COLOMBIA"/>
    <x v="9"/>
    <m/>
    <m/>
    <n v="1"/>
    <m/>
    <m/>
    <m/>
    <m/>
    <m/>
    <m/>
    <m/>
    <m/>
    <m/>
    <m/>
    <m/>
    <m/>
    <m/>
    <n v="1"/>
    <n v="7"/>
  </r>
  <r>
    <s v="12 IAB MIXX (COLOMBIA)"/>
    <s v="LOCAL"/>
    <s v="LEO BURNETT"/>
    <x v="228"/>
    <s v="AUDICIONES #LAJOVEN, CON EL FLOW DE LO CLÁSICO"/>
    <s v="FUNDACIÓN BOLÍVAR DAVIVIENDA / GRUPO BOLÍVAR"/>
    <s v=""/>
    <s v="COLOMBIA"/>
    <x v="9"/>
    <m/>
    <n v="1"/>
    <m/>
    <m/>
    <m/>
    <m/>
    <m/>
    <m/>
    <m/>
    <m/>
    <m/>
    <m/>
    <m/>
    <m/>
    <m/>
    <m/>
    <n v="1"/>
    <n v="15"/>
  </r>
  <r>
    <s v="12 IAB MIXX (COLOMBIA)"/>
    <s v="LOCAL"/>
    <s v="LEO BURNETT"/>
    <x v="228"/>
    <s v="¡BÁJESE DE ESA NUBE Y SÚBASE A ESA NAVE!"/>
    <s v="DAVIVIENDA"/>
    <s v=""/>
    <s v="COLOMBIA"/>
    <x v="9"/>
    <m/>
    <m/>
    <n v="1"/>
    <m/>
    <m/>
    <m/>
    <m/>
    <m/>
    <m/>
    <m/>
    <m/>
    <m/>
    <m/>
    <m/>
    <m/>
    <m/>
    <n v="1"/>
    <n v="7"/>
  </r>
  <r>
    <s v="12 IAB MIXX (COLOMBIA)"/>
    <s v="LOCAL"/>
    <s v="LEO BURNETT"/>
    <x v="228"/>
    <s v="LA APP DE SEGUROS QUE PUEDES USAR SIN TENER UN SEGURO_x000a_"/>
    <s v="SEGUROS BOLÍVAR"/>
    <s v=""/>
    <s v="COLOMBIA"/>
    <x v="9"/>
    <m/>
    <m/>
    <m/>
    <n v="1"/>
    <m/>
    <m/>
    <m/>
    <m/>
    <m/>
    <m/>
    <m/>
    <m/>
    <m/>
    <m/>
    <m/>
    <m/>
    <n v="1"/>
    <n v="3"/>
  </r>
  <r>
    <s v="12 IAB MIXX (COLOMBIA)"/>
    <s v="LOCAL"/>
    <s v="LEO BURNETT"/>
    <x v="228"/>
    <s v="FINANZAS EN JEANS PARA JÓVENES COLOMBIANOS_x000a_"/>
    <s v="DAVIVIENDA"/>
    <s v=""/>
    <s v="COLOMBIA"/>
    <x v="9"/>
    <m/>
    <m/>
    <n v="1"/>
    <m/>
    <m/>
    <m/>
    <m/>
    <m/>
    <m/>
    <m/>
    <m/>
    <m/>
    <m/>
    <m/>
    <m/>
    <m/>
    <n v="1"/>
    <n v="7"/>
  </r>
  <r>
    <s v="12 IAB MIXX (COLOMBIA)"/>
    <s v="LOCAL"/>
    <s v="LEO BURNETT"/>
    <x v="228"/>
    <s v="GALERÍA DEL TERROR"/>
    <s v="SEGUROS BOLÍVAR"/>
    <s v=""/>
    <s v="COLOMBIA"/>
    <x v="9"/>
    <m/>
    <m/>
    <n v="1"/>
    <m/>
    <m/>
    <m/>
    <m/>
    <m/>
    <m/>
    <m/>
    <m/>
    <m/>
    <m/>
    <m/>
    <m/>
    <m/>
    <n v="1"/>
    <n v="7"/>
  </r>
  <r>
    <s v="12 IAB MIXX (COLOMBIA)"/>
    <s v="LOCAL"/>
    <s v="LEO BURNETT"/>
    <x v="228"/>
    <s v="NON FUNGIBLE TALENTS: MÁS ALLÁ DEL METAVERSO”_x000a_2"/>
    <s v="DAVIVIENDA"/>
    <s v=""/>
    <s v="COLOMBIA"/>
    <x v="9"/>
    <m/>
    <m/>
    <n v="1"/>
    <m/>
    <m/>
    <m/>
    <m/>
    <m/>
    <m/>
    <m/>
    <m/>
    <m/>
    <m/>
    <m/>
    <m/>
    <m/>
    <n v="1"/>
    <n v="7"/>
  </r>
  <r>
    <s v="12 IAB MIXX (COLOMBIA)"/>
    <s v="LOCAL"/>
    <s v="MCCANN"/>
    <x v="229"/>
    <s v="CAMBIANDO CONTIGO"/>
    <s v="BANCO DE BOGOTÁ"/>
    <s v=""/>
    <s v="COLOMBIA"/>
    <x v="9"/>
    <m/>
    <m/>
    <n v="1"/>
    <m/>
    <m/>
    <m/>
    <m/>
    <m/>
    <m/>
    <m/>
    <m/>
    <m/>
    <m/>
    <m/>
    <m/>
    <m/>
    <n v="1"/>
    <n v="7"/>
  </r>
  <r>
    <s v="12 IAB MIXX (COLOMBIA)"/>
    <s v="LOCAL"/>
    <s v="MCCANN"/>
    <x v="229"/>
    <s v="¿QUÉ PASÓ EN LA FIESTA DEL BANCO DE BOGOTÁ?”"/>
    <s v="BANCO DE BOGOTÁ"/>
    <s v=""/>
    <s v="COLOMBIA"/>
    <x v="9"/>
    <m/>
    <m/>
    <n v="1"/>
    <m/>
    <m/>
    <m/>
    <m/>
    <m/>
    <m/>
    <m/>
    <m/>
    <m/>
    <m/>
    <m/>
    <m/>
    <m/>
    <n v="1"/>
    <n v="7"/>
  </r>
  <r>
    <s v="12 IAB MIXX (COLOMBIA)"/>
    <s v="LOCAL"/>
    <s v="MULLENLOWE DELTA"/>
    <x v="230"/>
    <s v="DOMINO'S, LLEGANDO SIN MIEDO A DONDE SEA"/>
    <s v="DOMINO'S COLOMBIA"/>
    <s v=""/>
    <s v="COLOMBIA"/>
    <x v="9"/>
    <m/>
    <m/>
    <m/>
    <n v="1"/>
    <m/>
    <m/>
    <m/>
    <m/>
    <m/>
    <m/>
    <m/>
    <m/>
    <m/>
    <m/>
    <m/>
    <m/>
    <n v="1"/>
    <n v="3"/>
  </r>
  <r>
    <s v="12 IAB MIXX (COLOMBIA)"/>
    <s v="LOCAL"/>
    <s v="MULLENLOWE DELTA"/>
    <x v="230"/>
    <s v="ESTE  SE DA GARRA"/>
    <s v="AB INBEV BAVARIA"/>
    <s v=""/>
    <s v="COLOMBIA"/>
    <x v="9"/>
    <m/>
    <m/>
    <m/>
    <n v="1"/>
    <m/>
    <m/>
    <m/>
    <m/>
    <m/>
    <m/>
    <m/>
    <m/>
    <m/>
    <m/>
    <m/>
    <m/>
    <n v="1"/>
    <n v="3"/>
  </r>
  <r>
    <s v="12 IAB MIXX (COLOMBIA)"/>
    <s v="LOCAL"/>
    <s v="MULLENLOWE DELTA"/>
    <x v="230"/>
    <s v="PIZZA PARTY: LA ACTUALIZACIÓN DE FORTNITE QUE DOMINO’S APROVECHÓ, PARA ENTRAR AL JUEGO"/>
    <s v="DOMINO'S COLOMBIA"/>
    <s v=""/>
    <s v="COLOMBIA"/>
    <x v="9"/>
    <m/>
    <n v="2"/>
    <m/>
    <m/>
    <m/>
    <m/>
    <m/>
    <m/>
    <m/>
    <m/>
    <m/>
    <m/>
    <m/>
    <m/>
    <m/>
    <m/>
    <n v="2"/>
    <n v="30"/>
  </r>
  <r>
    <s v="12 IAB MIXX (COLOMBIA)"/>
    <s v="LOCAL"/>
    <s v="MULLENLOWE DELTA"/>
    <x v="230"/>
    <s v="TODOS QUIEREN ELEGIR SU CAFÉ, PERO NOS SUS GOBERNANTES"/>
    <s v="STARBUCKS COLOMBIA"/>
    <s v=""/>
    <s v="COLOMBIA"/>
    <x v="9"/>
    <m/>
    <m/>
    <n v="1"/>
    <m/>
    <m/>
    <m/>
    <m/>
    <m/>
    <m/>
    <m/>
    <m/>
    <m/>
    <m/>
    <m/>
    <m/>
    <m/>
    <n v="1"/>
    <n v="7"/>
  </r>
  <r>
    <s v="12 IAB MIXX (COLOMBIA)"/>
    <s v="LOCAL"/>
    <s v="MULLENLOWE DELTA"/>
    <x v="230"/>
    <s v="UN  SOBRE CÓMO HACER FAMOSAS A LAS PERSONAS CORRECTAS"/>
    <s v="AB INBEV BAVARIA"/>
    <s v=""/>
    <s v="COLOMBIA"/>
    <x v="9"/>
    <m/>
    <n v="1"/>
    <n v="1"/>
    <m/>
    <m/>
    <m/>
    <m/>
    <m/>
    <m/>
    <m/>
    <m/>
    <m/>
    <m/>
    <m/>
    <m/>
    <m/>
    <n v="2"/>
    <n v="22"/>
  </r>
  <r>
    <s v="12 IAB MIXX (COLOMBIA)"/>
    <s v="LOCAL"/>
    <s v="MULLENLOWE DELTA"/>
    <x v="230"/>
    <s v="PIZZA PARTY: LA ACTUALIZACIÓN DE FORTNITE QUE DOMINO’S APROVECHÓ, PARA ENTRAR AL JUEGO_x000a_"/>
    <s v="DOMINO'S COLOMBIA"/>
    <s v=""/>
    <s v="COLOMBIA"/>
    <x v="9"/>
    <m/>
    <m/>
    <n v="1"/>
    <n v="1"/>
    <m/>
    <m/>
    <m/>
    <m/>
    <m/>
    <m/>
    <m/>
    <m/>
    <m/>
    <m/>
    <m/>
    <m/>
    <n v="2"/>
    <n v="10"/>
  </r>
  <r>
    <s v="12 IAB MIXX (COLOMBIA)"/>
    <s v="LOCAL"/>
    <s v="MULLENLOWE DELTA"/>
    <x v="230"/>
    <s v="CREANDO UN NUEVO MUNDO PARA CONECTAR CON TU MEJOR VERSIÓN"/>
    <s v="AB INBEV BAVARIA"/>
    <s v=""/>
    <s v="COLOMBIA"/>
    <x v="9"/>
    <m/>
    <n v="1"/>
    <m/>
    <m/>
    <m/>
    <m/>
    <m/>
    <m/>
    <m/>
    <m/>
    <m/>
    <m/>
    <m/>
    <m/>
    <m/>
    <m/>
    <n v="1"/>
    <n v="15"/>
  </r>
  <r>
    <s v="12 IAB MIXX (COLOMBIA)"/>
    <s v="LOCAL"/>
    <s v="MULLENLOWE DELTA"/>
    <x v="230"/>
    <s v="EL NUEVO DESPEGUE DE LA COMIDA ABORDO_x000a_"/>
    <s v="WINGO"/>
    <s v=""/>
    <s v="COLOMBIA"/>
    <x v="9"/>
    <m/>
    <m/>
    <m/>
    <n v="1"/>
    <m/>
    <m/>
    <m/>
    <m/>
    <m/>
    <m/>
    <m/>
    <m/>
    <m/>
    <m/>
    <m/>
    <m/>
    <n v="1"/>
    <n v="3"/>
  </r>
  <r>
    <s v="12 IAB MIXX (COLOMBIA)"/>
    <s v="LOCAL"/>
    <s v="MULLENLOWE DELTA"/>
    <x v="230"/>
    <s v="UN  SOBRE CÓMO HACER FAMOSAS A LAS PERSONAS CORRECTAS_x000a_"/>
    <s v="AB INBEV BAVARIA"/>
    <s v=""/>
    <s v="COLOMBIA"/>
    <x v="9"/>
    <m/>
    <n v="1"/>
    <m/>
    <n v="1"/>
    <m/>
    <m/>
    <m/>
    <m/>
    <m/>
    <m/>
    <m/>
    <m/>
    <m/>
    <m/>
    <m/>
    <m/>
    <n v="2"/>
    <n v="18"/>
  </r>
  <r>
    <s v="12 IAB MIXX (COLOMBIA)"/>
    <s v="LOCAL"/>
    <s v="MULLENLOWE DELTA"/>
    <x v="230"/>
    <s v="TODOS QUIEREN ELEGIR SU CAFÉ, PERO NOS SUS GOBERNANTES_x000a_"/>
    <s v="STARBUCKS COLOMBIA"/>
    <s v=""/>
    <s v="COLOMBIA"/>
    <x v="9"/>
    <m/>
    <n v="1"/>
    <m/>
    <m/>
    <m/>
    <m/>
    <m/>
    <m/>
    <m/>
    <m/>
    <m/>
    <m/>
    <m/>
    <m/>
    <m/>
    <m/>
    <n v="1"/>
    <n v="15"/>
  </r>
  <r>
    <s v="12 IAB MIXX (COLOMBIA)"/>
    <s v="LOCAL"/>
    <s v="MULLENLOWE DELTA"/>
    <x v="230"/>
    <s v="TODOS QUIEREN ELEGIR SU CAFÉ, PERO NOS SUS GOBERNANTES”_x000a_2"/>
    <s v="STARBUCKS COLOMBIA"/>
    <s v=""/>
    <s v="COLOMBIA"/>
    <x v="9"/>
    <m/>
    <n v="1"/>
    <m/>
    <m/>
    <m/>
    <m/>
    <m/>
    <m/>
    <m/>
    <m/>
    <m/>
    <m/>
    <m/>
    <m/>
    <m/>
    <m/>
    <n v="1"/>
    <n v="15"/>
  </r>
  <r>
    <s v="12 IAB MIXX (COLOMBIA)"/>
    <s v="LOCAL"/>
    <s v="PODWAY PODCAST NETWORK"/>
    <x v="231"/>
    <s v="ONCOLÓGICO_x000a_"/>
    <s v="OICA OBSERVATORIO INTERINSTITUCIONALDE CÁNCER DE ADULTOS"/>
    <s v=""/>
    <s v="COLOMBIA"/>
    <x v="9"/>
    <m/>
    <m/>
    <m/>
    <n v="1"/>
    <m/>
    <m/>
    <m/>
    <m/>
    <m/>
    <m/>
    <m/>
    <m/>
    <m/>
    <m/>
    <m/>
    <m/>
    <n v="1"/>
    <n v="3"/>
  </r>
  <r>
    <s v="12 IAB MIXX (COLOMBIA)"/>
    <s v="LOCAL"/>
    <s v="SANCHO "/>
    <x v="232"/>
    <s v="BUFFEATE_x000a_"/>
    <s v="BANCOLOMBIA"/>
    <s v=""/>
    <s v="COLOMBIA"/>
    <x v="9"/>
    <m/>
    <n v="1"/>
    <m/>
    <m/>
    <m/>
    <m/>
    <m/>
    <m/>
    <m/>
    <m/>
    <m/>
    <m/>
    <m/>
    <m/>
    <m/>
    <m/>
    <n v="1"/>
    <n v="15"/>
  </r>
  <r>
    <s v="12 IAB MIXX (COLOMBIA)"/>
    <s v="LOCAL"/>
    <s v="SANCHO "/>
    <x v="232"/>
    <s v="ZONA GAMING_x000a_"/>
    <s v="BANCOLOMBIA"/>
    <s v=""/>
    <s v="COLOMBIA"/>
    <x v="9"/>
    <m/>
    <m/>
    <n v="1"/>
    <m/>
    <m/>
    <m/>
    <m/>
    <m/>
    <m/>
    <m/>
    <m/>
    <m/>
    <m/>
    <m/>
    <m/>
    <m/>
    <n v="1"/>
    <n v="7"/>
  </r>
  <r>
    <s v="12 IAB MIXX (COLOMBIA)"/>
    <s v="LOCAL"/>
    <s v="STARCOM"/>
    <x v="233"/>
    <s v="TRIDENT X: EL HACK DE LOS SNACKS"/>
    <s v="MONDELEZ"/>
    <s v=""/>
    <s v="COLOMBIA"/>
    <x v="9"/>
    <m/>
    <m/>
    <n v="1"/>
    <m/>
    <m/>
    <m/>
    <m/>
    <m/>
    <m/>
    <m/>
    <m/>
    <m/>
    <m/>
    <m/>
    <m/>
    <m/>
    <n v="1"/>
    <n v="7"/>
  </r>
  <r>
    <s v="12 IAB MIXX (COLOMBIA)"/>
    <s v="LOCAL"/>
    <s v="VML"/>
    <x v="234"/>
    <s v="BILLBOARD LABEL_x000a_"/>
    <s v="BUFFALO WINGS COLOMBIA"/>
    <s v=""/>
    <s v="COLOMBIA"/>
    <x v="9"/>
    <m/>
    <m/>
    <n v="2"/>
    <m/>
    <m/>
    <m/>
    <m/>
    <m/>
    <m/>
    <m/>
    <m/>
    <m/>
    <m/>
    <m/>
    <m/>
    <m/>
    <n v="2"/>
    <n v="14"/>
  </r>
  <r>
    <s v="12 IAB MIXX (COLOMBIA)"/>
    <s v="LOCAL"/>
    <s v="WUNDERMAN THOMPSON"/>
    <x v="235"/>
    <s v="GANA CON CLASE: EL PRIMER LOYALTY AUTOSOSTENIBLE PARA CENTENNIALS Y ALFAS_x000a_"/>
    <s v="ABINBEV"/>
    <s v=""/>
    <s v="COLOMBIA"/>
    <x v="9"/>
    <m/>
    <n v="1"/>
    <m/>
    <m/>
    <m/>
    <m/>
    <m/>
    <m/>
    <m/>
    <m/>
    <m/>
    <m/>
    <m/>
    <m/>
    <m/>
    <m/>
    <n v="1"/>
    <n v="15"/>
  </r>
  <r>
    <s v="11 IAB MIXX (CHILE)"/>
    <s v="LOCAL"/>
    <s v="DIGITAS"/>
    <x v="236"/>
    <s v="CAPTURA LA NOCHE"/>
    <s v="SAMSUNG"/>
    <s v=""/>
    <s v="CHILE"/>
    <x v="18"/>
    <m/>
    <n v="1"/>
    <n v="1"/>
    <m/>
    <m/>
    <m/>
    <m/>
    <m/>
    <m/>
    <m/>
    <m/>
    <m/>
    <m/>
    <m/>
    <m/>
    <m/>
    <n v="2"/>
    <n v="22"/>
  </r>
  <r>
    <s v="11 IAB MIXX (CHILE)"/>
    <s v="LOCAL"/>
    <s v="ENTRAVISIÓN"/>
    <x v="237"/>
    <s v="DORITOS/TU LINE UP LOLLA"/>
    <s v="PEPSICO"/>
    <s v=""/>
    <s v="CHILE"/>
    <x v="18"/>
    <m/>
    <n v="1"/>
    <m/>
    <m/>
    <m/>
    <m/>
    <m/>
    <m/>
    <m/>
    <m/>
    <m/>
    <m/>
    <m/>
    <m/>
    <m/>
    <m/>
    <n v="1"/>
    <n v="15"/>
  </r>
  <r>
    <s v="11 IAB MIXX (CHILE)"/>
    <s v="LOCAL"/>
    <s v="INBRAX"/>
    <x v="238"/>
    <s v="MUJERES VALIOSAS"/>
    <s v="CASA DE MONEDA DE CHILE"/>
    <s v=""/>
    <s v="CHILE"/>
    <x v="18"/>
    <m/>
    <n v="1"/>
    <m/>
    <m/>
    <m/>
    <m/>
    <m/>
    <m/>
    <m/>
    <m/>
    <m/>
    <m/>
    <m/>
    <m/>
    <m/>
    <m/>
    <n v="1"/>
    <n v="15"/>
  </r>
  <r>
    <s v="11 IAB MIXX (CHILE)"/>
    <s v="LOCAL"/>
    <s v="INBRAX"/>
    <x v="238"/>
    <s v="PINCHA AQUÍ AHORA"/>
    <s v="UNICEF"/>
    <s v=""/>
    <s v="CHILE"/>
    <x v="18"/>
    <m/>
    <n v="2"/>
    <m/>
    <n v="1"/>
    <m/>
    <m/>
    <m/>
    <m/>
    <m/>
    <m/>
    <m/>
    <m/>
    <m/>
    <m/>
    <m/>
    <m/>
    <n v="3"/>
    <n v="33"/>
  </r>
  <r>
    <s v="11 IAB MIXX (CHILE)"/>
    <s v="LOCAL"/>
    <s v="INITIATIVE"/>
    <x v="239"/>
    <s v="FALATOQUERS"/>
    <s v="FALABELLA"/>
    <s v=""/>
    <s v="CHILE"/>
    <x v="18"/>
    <m/>
    <m/>
    <n v="1"/>
    <m/>
    <m/>
    <m/>
    <m/>
    <m/>
    <m/>
    <m/>
    <m/>
    <m/>
    <m/>
    <m/>
    <m/>
    <m/>
    <n v="1"/>
    <n v="7"/>
  </r>
  <r>
    <s v="11 IAB MIXX (CHILE)"/>
    <s v="LOCAL"/>
    <s v="LA FAMILIA"/>
    <x v="240"/>
    <s v="COOL BANKER"/>
    <s v="SCOTIA"/>
    <s v=""/>
    <s v="CHILE"/>
    <x v="18"/>
    <m/>
    <m/>
    <m/>
    <n v="1"/>
    <m/>
    <m/>
    <m/>
    <m/>
    <m/>
    <m/>
    <m/>
    <m/>
    <m/>
    <m/>
    <m/>
    <m/>
    <n v="1"/>
    <n v="3"/>
  </r>
  <r>
    <s v="11 IAB MIXX (CHILE)"/>
    <s v="LOCAL"/>
    <s v="LA FAMILIA"/>
    <x v="240"/>
    <s v="LÍDERES DEL MAÑANA"/>
    <s v="SCOTIA"/>
    <s v=""/>
    <s v="CHILE"/>
    <x v="18"/>
    <m/>
    <m/>
    <n v="1"/>
    <m/>
    <m/>
    <m/>
    <m/>
    <m/>
    <m/>
    <m/>
    <m/>
    <m/>
    <m/>
    <m/>
    <m/>
    <m/>
    <n v="1"/>
    <n v="7"/>
  </r>
  <r>
    <s v="11 IAB MIXX (CHILE)"/>
    <s v="LOCAL"/>
    <s v="LA FAMILIA"/>
    <x v="240"/>
    <s v="SCOTIAZERO"/>
    <s v="SCOTIA"/>
    <s v=""/>
    <s v="CHILE"/>
    <x v="18"/>
    <m/>
    <m/>
    <m/>
    <n v="1"/>
    <m/>
    <m/>
    <m/>
    <m/>
    <m/>
    <m/>
    <m/>
    <m/>
    <m/>
    <m/>
    <m/>
    <m/>
    <n v="1"/>
    <n v="3"/>
  </r>
  <r>
    <s v="11 IAB MIXX (CHILE)"/>
    <s v="LOCAL"/>
    <s v="MOOV"/>
    <x v="241"/>
    <s v="EL REAL VALOR DE LA NAVIDAD"/>
    <s v="CAJA LOS ANDES"/>
    <s v=""/>
    <s v="CHILE"/>
    <x v="18"/>
    <m/>
    <m/>
    <m/>
    <n v="1"/>
    <m/>
    <m/>
    <m/>
    <m/>
    <m/>
    <m/>
    <m/>
    <m/>
    <m/>
    <m/>
    <m/>
    <m/>
    <n v="1"/>
    <n v="3"/>
  </r>
  <r>
    <s v="11 IAB MIXX (CHILE)"/>
    <s v="LOCAL"/>
    <s v="MOOV"/>
    <x v="241"/>
    <s v="TU PIEL ES ARTE"/>
    <s v="FUNDACIÓN PADECE"/>
    <s v=""/>
    <s v="CHILE"/>
    <x v="18"/>
    <m/>
    <m/>
    <m/>
    <n v="1"/>
    <m/>
    <m/>
    <m/>
    <m/>
    <m/>
    <m/>
    <m/>
    <m/>
    <m/>
    <m/>
    <m/>
    <m/>
    <n v="1"/>
    <n v="3"/>
  </r>
  <r>
    <s v="11 IAB MIXX (CHILE)"/>
    <s v="LOCAL"/>
    <s v="PEDRO, JUAN &amp;_x000a_DIEGO"/>
    <x v="242"/>
    <s v="CYBER MONDAY_x000a_SALCOBRAND"/>
    <s v="SALCOBRAND"/>
    <s v=""/>
    <s v="CHILE"/>
    <x v="18"/>
    <m/>
    <m/>
    <m/>
    <n v="1"/>
    <m/>
    <m/>
    <m/>
    <m/>
    <m/>
    <m/>
    <m/>
    <m/>
    <m/>
    <m/>
    <m/>
    <m/>
    <n v="1"/>
    <n v="3"/>
  </r>
  <r>
    <s v="11 IAB MIXX (CHILE)"/>
    <s v="LOCAL"/>
    <s v="ROMPECABEZA DIGITAL"/>
    <x v="243"/>
    <s v="EL PODER DE TU_x000a_PERMISO"/>
    <s v="BALLOON LATAM"/>
    <s v=""/>
    <s v="CHILE"/>
    <x v="18"/>
    <m/>
    <m/>
    <m/>
    <n v="1"/>
    <m/>
    <m/>
    <m/>
    <m/>
    <m/>
    <m/>
    <m/>
    <m/>
    <m/>
    <m/>
    <m/>
    <m/>
    <n v="1"/>
    <n v="3"/>
  </r>
  <r>
    <s v="20 FESTIVAL LA VARA (REPÚBLICA DOMINICANA)"/>
    <s v="LOCAL"/>
    <s v="CAPITAL DBG"/>
    <x v="244"/>
    <s v="PLÁTANO POWER"/>
    <s v="CERVEZA PRESIDENTE"/>
    <s v=""/>
    <s v="REPÚBLICA DOMINICANA"/>
    <x v="17"/>
    <m/>
    <m/>
    <m/>
    <n v="1"/>
    <m/>
    <m/>
    <m/>
    <m/>
    <m/>
    <m/>
    <m/>
    <m/>
    <m/>
    <m/>
    <m/>
    <m/>
    <n v="1"/>
    <n v="3"/>
  </r>
  <r>
    <s v="20 FESTIVAL LA VARA (REPÚBLICA DOMINICANA)"/>
    <s v="LOCAL"/>
    <s v="OGILVY"/>
    <x v="245"/>
    <s v="EL PESO DEL BULLYING"/>
    <s v="JUMBO"/>
    <s v=""/>
    <s v="REPÚBLICA DOMINICANA"/>
    <x v="17"/>
    <m/>
    <m/>
    <n v="1"/>
    <n v="3"/>
    <m/>
    <m/>
    <m/>
    <m/>
    <m/>
    <m/>
    <m/>
    <m/>
    <m/>
    <m/>
    <m/>
    <m/>
    <n v="4"/>
    <n v="16"/>
  </r>
  <r>
    <s v="20 FESTIVAL LA VARA (REPÚBLICA DOMINICANA)"/>
    <s v="LOCAL"/>
    <s v="OGILVY"/>
    <x v="245"/>
    <s v="SAMPLING BILLBOARD"/>
    <s v="CAFÉ KORA"/>
    <s v=""/>
    <s v="REPÚBLICA DOMINICANA"/>
    <x v="17"/>
    <m/>
    <n v="1"/>
    <m/>
    <m/>
    <m/>
    <m/>
    <m/>
    <m/>
    <m/>
    <m/>
    <m/>
    <m/>
    <m/>
    <m/>
    <m/>
    <m/>
    <n v="1"/>
    <n v="15"/>
  </r>
  <r>
    <s v="20 FESTIVAL LA VARA (REPÚBLICA DOMINICANA)"/>
    <s v="LOCAL"/>
    <s v="PAGÉS BBDO"/>
    <x v="246"/>
    <s v="SIN BOLAS NO HAY JUEGO"/>
    <s v="FARMACIA CAROL"/>
    <s v=""/>
    <s v="REPÚBLICA DOMINICANA"/>
    <x v="17"/>
    <m/>
    <m/>
    <n v="5"/>
    <n v="4"/>
    <m/>
    <m/>
    <m/>
    <m/>
    <m/>
    <m/>
    <m/>
    <m/>
    <m/>
    <m/>
    <m/>
    <m/>
    <n v="9"/>
    <n v="47"/>
  </r>
  <r>
    <s v="20 FESTIVAL LA VARA (REPÚBLICA DOMINICANA)"/>
    <s v="LOCAL"/>
    <s v="PAGÉS BBDO"/>
    <x v="246"/>
    <s v="SIN BOLAS NO HAY JUEGO "/>
    <s v="FARMACIA CAROL"/>
    <s v=""/>
    <s v="REPÚBLICA DOMINICANA"/>
    <x v="17"/>
    <m/>
    <m/>
    <m/>
    <n v="1"/>
    <m/>
    <m/>
    <m/>
    <m/>
    <m/>
    <m/>
    <m/>
    <m/>
    <m/>
    <m/>
    <m/>
    <m/>
    <n v="1"/>
    <n v="3"/>
  </r>
  <r>
    <s v="20 FESTIVAL LA VARA (REPÚBLICA DOMINICANA)"/>
    <s v="LOCAL"/>
    <s v="PUBLICIS"/>
    <x v="247"/>
    <s v="LOS VERSOS NO CONTADOS"/>
    <s v="CERVEZA PRESIDENTE"/>
    <s v=""/>
    <s v="REPÚBLICA DOMINICANA"/>
    <x v="17"/>
    <m/>
    <m/>
    <n v="1"/>
    <n v="1"/>
    <m/>
    <m/>
    <m/>
    <m/>
    <m/>
    <m/>
    <m/>
    <m/>
    <m/>
    <m/>
    <m/>
    <m/>
    <n v="2"/>
    <n v="10"/>
  </r>
  <r>
    <s v="20 FESTIVAL LA VARA (REPÚBLICA DOMINICANA)"/>
    <s v="LOCAL"/>
    <s v="THE TABLE BY DE FERRARI BORRELL"/>
    <x v="207"/>
    <s v="JASON"/>
    <s v="IMPACTA BY FOA"/>
    <s v=""/>
    <s v="REPÚBLICA DOMINICANA"/>
    <x v="17"/>
    <m/>
    <m/>
    <n v="1"/>
    <n v="1"/>
    <m/>
    <m/>
    <m/>
    <m/>
    <m/>
    <m/>
    <m/>
    <m/>
    <m/>
    <m/>
    <m/>
    <m/>
    <n v="2"/>
    <n v="10"/>
  </r>
  <r>
    <s v="20 FESTIVAL LA VARA (REPÚBLICA DOMINICANA)"/>
    <s v="LOCAL"/>
    <s v="THE TABLE BY DE FERRARI BORRELL"/>
    <x v="207"/>
    <s v="NÁUFRAGOS, JASON Y ZOMBI"/>
    <s v="IMPACTA BY FOA"/>
    <s v=""/>
    <s v="REPÚBLICA DOMINICANA"/>
    <x v="17"/>
    <m/>
    <m/>
    <m/>
    <n v="1"/>
    <m/>
    <m/>
    <m/>
    <m/>
    <m/>
    <m/>
    <m/>
    <m/>
    <m/>
    <m/>
    <m/>
    <m/>
    <n v="1"/>
    <n v="3"/>
  </r>
  <r>
    <s v="20 FESTIVAL LA VARA (REPÚBLICA DOMINICANA)"/>
    <s v="LOCAL"/>
    <s v="THE TABLE BY DE FERRARI BORRELL"/>
    <x v="207"/>
    <s v="SAMPLING BILLBOARD"/>
    <s v="CAFÉ KORA"/>
    <s v=""/>
    <s v="REPÚBLICA DOMINICANA"/>
    <x v="17"/>
    <m/>
    <n v="1"/>
    <n v="4"/>
    <n v="2"/>
    <m/>
    <m/>
    <m/>
    <m/>
    <m/>
    <m/>
    <m/>
    <m/>
    <m/>
    <m/>
    <m/>
    <m/>
    <n v="7"/>
    <n v="49"/>
  </r>
  <r>
    <s v="20 FESTIVAL LA VARA (REPÚBLICA DOMINICANA)"/>
    <s v="LOCAL"/>
    <s v="THE TABLE BY DE FERRARI BORRELL"/>
    <x v="207"/>
    <s v="TENEMOS UN VINO PARA ESO"/>
    <s v="EL CATADOR"/>
    <s v=""/>
    <s v="REPÚBLICA DOMINICANA"/>
    <x v="17"/>
    <m/>
    <m/>
    <m/>
    <n v="1"/>
    <m/>
    <m/>
    <m/>
    <m/>
    <m/>
    <m/>
    <m/>
    <m/>
    <m/>
    <m/>
    <m/>
    <m/>
    <n v="1"/>
    <n v="3"/>
  </r>
  <r>
    <s v="20 FESTIVAL LA VARA (REPÚBLICA DOMINICANA)"/>
    <s v="LOCAL"/>
    <s v="THE TABLE BY DE FERRARI BORRELL"/>
    <x v="207"/>
    <s v="THE SKIN TEST SOAP"/>
    <s v="AMADITA LABORATORIOS CLINICOS"/>
    <s v=""/>
    <s v="REPÚBLICA DOMINICANA"/>
    <x v="17"/>
    <m/>
    <n v="2"/>
    <m/>
    <m/>
    <m/>
    <m/>
    <m/>
    <m/>
    <m/>
    <m/>
    <m/>
    <m/>
    <m/>
    <m/>
    <m/>
    <m/>
    <n v="2"/>
    <n v="30"/>
  </r>
  <r>
    <s v="20 FESTIVAL LA VARA (REPÚBLICA DOMINICANA)"/>
    <s v="LOCAL"/>
    <s v="THE TABLE BY DE FERRARI BORRELL"/>
    <x v="207"/>
    <s v="THE SKIN TEST SOAP"/>
    <s v="AMADITA LABORATORIOS CLÍNICOS"/>
    <s v=""/>
    <s v="REPÚBLICA DOMINICANA"/>
    <x v="17"/>
    <m/>
    <n v="2"/>
    <n v="2"/>
    <n v="5"/>
    <m/>
    <m/>
    <m/>
    <m/>
    <m/>
    <m/>
    <m/>
    <m/>
    <m/>
    <m/>
    <m/>
    <m/>
    <n v="9"/>
    <n v="59"/>
  </r>
  <r>
    <s v="20 FESTIVAL LA VARA (REPÚBLICA DOMINICANA)"/>
    <s v="LOCAL"/>
    <s v="THE TABLE BY DE FERRARI BORRELL"/>
    <x v="207"/>
    <s v="ZOMBIS"/>
    <s v="IMPACTA BY FOA"/>
    <s v=""/>
    <s v="REPÚBLICA DOMINICANA"/>
    <x v="17"/>
    <m/>
    <m/>
    <m/>
    <n v="1"/>
    <m/>
    <m/>
    <m/>
    <m/>
    <m/>
    <m/>
    <m/>
    <m/>
    <m/>
    <m/>
    <m/>
    <m/>
    <n v="1"/>
    <n v="3"/>
  </r>
  <r>
    <s v="FIAP 2024"/>
    <s v="FIAP 2024"/>
    <s v="1947"/>
    <x v="248"/>
    <s v="PEPSI MEALS BOLIVIA"/>
    <s v="PEPSI "/>
    <s v=""/>
    <s v="BOLIVIA"/>
    <x v="6"/>
    <m/>
    <m/>
    <m/>
    <m/>
    <m/>
    <m/>
    <m/>
    <m/>
    <m/>
    <n v="1"/>
    <m/>
    <m/>
    <m/>
    <m/>
    <m/>
    <m/>
    <n v="1"/>
    <n v="2"/>
  </r>
  <r>
    <s v="FIAP 2024"/>
    <s v="FIAP 2024"/>
    <s v="1947"/>
    <x v="248"/>
    <s v="PEPSI MEALS BOLIVIA "/>
    <s v="PEPSI "/>
    <s v=""/>
    <s v="BOLIVIA"/>
    <x v="6"/>
    <m/>
    <m/>
    <m/>
    <m/>
    <m/>
    <m/>
    <m/>
    <m/>
    <m/>
    <n v="1"/>
    <m/>
    <m/>
    <m/>
    <m/>
    <m/>
    <m/>
    <n v="1"/>
    <n v="2"/>
  </r>
  <r>
    <s v="FIAP 2024"/>
    <s v="FIAP 2024"/>
    <s v="ALMA"/>
    <x v="249"/>
    <s v="LATE"/>
    <s v="MEMORIAL SLOAN KETTERING CANCER CENTER"/>
    <s v=""/>
    <s v="ESTADOS UNIDOS"/>
    <x v="7"/>
    <m/>
    <m/>
    <m/>
    <m/>
    <m/>
    <m/>
    <m/>
    <n v="3"/>
    <n v="1"/>
    <m/>
    <m/>
    <m/>
    <m/>
    <m/>
    <m/>
    <m/>
    <n v="4"/>
    <n v="48"/>
  </r>
  <r>
    <s v="FIAP 2024"/>
    <s v="FIAP 2024"/>
    <s v="ALMA"/>
    <x v="249"/>
    <s v="RUM BETTER WITH PEPSI"/>
    <s v="PEPSI"/>
    <s v=""/>
    <s v="ESTADOS UNIDOS"/>
    <x v="7"/>
    <m/>
    <m/>
    <m/>
    <m/>
    <m/>
    <m/>
    <n v="2"/>
    <n v="1"/>
    <m/>
    <m/>
    <m/>
    <m/>
    <m/>
    <m/>
    <m/>
    <m/>
    <n v="3"/>
    <n v="74"/>
  </r>
  <r>
    <s v="FIAP 2024"/>
    <s v="FIAP 2024"/>
    <s v="ALMA"/>
    <x v="249"/>
    <s v="WRONG CANDIDATES"/>
    <s v="CHANGE THE REF"/>
    <s v=""/>
    <s v="ESTADOS UNIDOS"/>
    <x v="7"/>
    <m/>
    <m/>
    <m/>
    <m/>
    <m/>
    <m/>
    <m/>
    <m/>
    <m/>
    <n v="1"/>
    <m/>
    <m/>
    <m/>
    <m/>
    <m/>
    <m/>
    <n v="1"/>
    <n v="2"/>
  </r>
  <r>
    <s v="FIAP 2024"/>
    <s v="FIAP 2024"/>
    <s v="ALMA"/>
    <x v="249"/>
    <s v="WRONG CANDIDATES "/>
    <s v="CHANGE THE REF"/>
    <s v=""/>
    <s v="ESTADOS UNIDOS"/>
    <x v="7"/>
    <m/>
    <m/>
    <m/>
    <m/>
    <m/>
    <m/>
    <n v="2"/>
    <m/>
    <m/>
    <n v="1"/>
    <m/>
    <m/>
    <m/>
    <m/>
    <m/>
    <m/>
    <n v="3"/>
    <n v="62"/>
  </r>
  <r>
    <s v="FIAP 2024"/>
    <s v="FIAP 2024"/>
    <s v="ALMAPBBDO"/>
    <x v="250"/>
    <s v="BLACK LIGHTS"/>
    <s v="BRADESCO SEGUROS, EMPREGUE AFRO/GOMA, MUSEU AFRO-UFBA"/>
    <s v=""/>
    <s v="BRASIL"/>
    <x v="4"/>
    <m/>
    <m/>
    <m/>
    <m/>
    <m/>
    <m/>
    <m/>
    <n v="2"/>
    <n v="1"/>
    <m/>
    <m/>
    <m/>
    <m/>
    <m/>
    <m/>
    <m/>
    <n v="3"/>
    <n v="34"/>
  </r>
  <r>
    <s v="FIAP 2024"/>
    <s v="FIAP 2024"/>
    <s v="ALMAPBBDO"/>
    <x v="250"/>
    <s v="ERRATA AT 88"/>
    <s v="JOHNNIE WALKER"/>
    <s v=""/>
    <s v="BRASIL"/>
    <x v="4"/>
    <m/>
    <m/>
    <m/>
    <m/>
    <m/>
    <m/>
    <n v="2"/>
    <n v="1"/>
    <m/>
    <m/>
    <m/>
    <m/>
    <m/>
    <m/>
    <m/>
    <m/>
    <n v="3"/>
    <n v="74"/>
  </r>
  <r>
    <s v="FIAP 2024"/>
    <s v="FIAP 2024"/>
    <s v="ALMAPBBDO"/>
    <x v="250"/>
    <s v="TORMENTA"/>
    <s v="O BOTICÁRIO"/>
    <s v=""/>
    <s v="BRASIL"/>
    <x v="4"/>
    <m/>
    <m/>
    <m/>
    <m/>
    <m/>
    <m/>
    <n v="2"/>
    <m/>
    <m/>
    <m/>
    <m/>
    <m/>
    <m/>
    <m/>
    <m/>
    <m/>
    <n v="2"/>
    <n v="60"/>
  </r>
  <r>
    <s v="FIAP 2024"/>
    <s v="FIAP 2024"/>
    <s v="ALMAPBBDO"/>
    <x v="250"/>
    <s v="VW 70 YEARS CAMPAIGN"/>
    <s v="VOLKSWAGEN"/>
    <s v=""/>
    <s v="BRASIL"/>
    <x v="4"/>
    <m/>
    <m/>
    <m/>
    <m/>
    <m/>
    <m/>
    <n v="3"/>
    <m/>
    <m/>
    <m/>
    <m/>
    <m/>
    <m/>
    <m/>
    <m/>
    <m/>
    <n v="3"/>
    <n v="90"/>
  </r>
  <r>
    <s v="FIAP 2024"/>
    <s v="FIAP 2024"/>
    <s v="AMARILLO CREATIVE LAB"/>
    <x v="251"/>
    <s v="BANCOLOMBIA - ¿CREES QUE TU MAMÁ PODRÍA NOTAR SI TUS MENSAJES LOS ESCRIBIÓ CHATGPT?"/>
    <s v="BANCOLOMBIA "/>
    <s v=""/>
    <s v="VENEZUELA"/>
    <x v="19"/>
    <m/>
    <m/>
    <m/>
    <m/>
    <m/>
    <m/>
    <m/>
    <m/>
    <n v="1"/>
    <m/>
    <m/>
    <m/>
    <m/>
    <m/>
    <m/>
    <m/>
    <n v="1"/>
    <n v="6"/>
  </r>
  <r>
    <s v="FIAP 2024"/>
    <s v="FIAP 2024"/>
    <s v="AMÉN MCCANN"/>
    <x v="252"/>
    <s v="OPERACIÓN GRAFFITI"/>
    <s v="OCÉANO FM"/>
    <s v=""/>
    <s v="URUGUAY"/>
    <x v="20"/>
    <m/>
    <m/>
    <m/>
    <m/>
    <m/>
    <m/>
    <m/>
    <m/>
    <n v="2"/>
    <n v="1"/>
    <m/>
    <m/>
    <m/>
    <m/>
    <m/>
    <m/>
    <n v="3"/>
    <n v="14"/>
  </r>
  <r>
    <s v="FIAP 2024"/>
    <s v="FIAP 2024"/>
    <s v="AMÉN MCCANN"/>
    <x v="252"/>
    <s v="SPOTIBYE"/>
    <s v="OCÉANO FM"/>
    <s v=""/>
    <s v="URUGUAY"/>
    <x v="20"/>
    <m/>
    <m/>
    <m/>
    <m/>
    <m/>
    <m/>
    <m/>
    <m/>
    <m/>
    <n v="1"/>
    <m/>
    <m/>
    <m/>
    <m/>
    <m/>
    <m/>
    <n v="1"/>
    <n v="2"/>
  </r>
  <r>
    <s v="FIAP 2024"/>
    <s v="FIAP 2024"/>
    <s v="ARIADNA COMMUNICATIONS GROUP"/>
    <x v="253"/>
    <s v="GANADO SEGURO"/>
    <s v="ZURICH"/>
    <s v=""/>
    <s v="ECUADOR"/>
    <x v="3"/>
    <m/>
    <m/>
    <m/>
    <m/>
    <m/>
    <m/>
    <m/>
    <m/>
    <m/>
    <n v="1"/>
    <m/>
    <m/>
    <m/>
    <m/>
    <m/>
    <m/>
    <n v="1"/>
    <n v="2"/>
  </r>
  <r>
    <s v="FIAP 2024"/>
    <s v="FIAP 2024"/>
    <s v="ARIADNA COMMUNICATIONS GROUP"/>
    <x v="253"/>
    <s v="SOUNDLOAD TUTORIALS"/>
    <s v="BANCO GENERAL RUMIÑAHUI"/>
    <s v=""/>
    <s v="ECUADOR"/>
    <x v="3"/>
    <m/>
    <m/>
    <m/>
    <m/>
    <m/>
    <m/>
    <m/>
    <n v="1"/>
    <m/>
    <m/>
    <m/>
    <m/>
    <m/>
    <m/>
    <m/>
    <m/>
    <n v="1"/>
    <n v="14"/>
  </r>
  <r>
    <s v="FIAP 2024"/>
    <s v="FIAP 2024"/>
    <s v="ARIADNA COMMUNICATIONS GROUP"/>
    <x v="253"/>
    <s v="SOUNDLOAD TUTORIALS "/>
    <s v="BANCO GENERAL RUMIÑAHUI"/>
    <s v=""/>
    <s v="ECUADOR"/>
    <x v="3"/>
    <m/>
    <m/>
    <m/>
    <m/>
    <m/>
    <m/>
    <m/>
    <m/>
    <m/>
    <n v="1"/>
    <m/>
    <m/>
    <m/>
    <m/>
    <m/>
    <m/>
    <n v="1"/>
    <n v="2"/>
  </r>
  <r>
    <s v="FIAP 2024"/>
    <s v="FIAP 2024"/>
    <s v="BADILLO SAATCHI SAATCHI"/>
    <x v="209"/>
    <s v="JOSÉ FELICIANO: EL PRIMER INSTRUCTOR DE MANEJO CIEGO."/>
    <s v="TOYOTA"/>
    <s v=""/>
    <s v="PUERTO RICO"/>
    <x v="5"/>
    <m/>
    <m/>
    <m/>
    <m/>
    <m/>
    <m/>
    <m/>
    <m/>
    <n v="1"/>
    <m/>
    <m/>
    <m/>
    <m/>
    <m/>
    <m/>
    <m/>
    <n v="1"/>
    <n v="6"/>
  </r>
  <r>
    <s v="FIAP 2024"/>
    <s v="FIAP 2024"/>
    <s v="BADILLO SAATCHI SAATCHI"/>
    <x v="209"/>
    <s v="JOSÉ FELICIANO: EL PRIMER INSTRUCTOR DE MANEJO CIEGO. "/>
    <s v="TOYOTA"/>
    <s v=""/>
    <s v="PUERTO RICO"/>
    <x v="5"/>
    <m/>
    <m/>
    <m/>
    <m/>
    <m/>
    <m/>
    <m/>
    <m/>
    <n v="1"/>
    <m/>
    <m/>
    <m/>
    <m/>
    <m/>
    <m/>
    <m/>
    <n v="1"/>
    <n v="6"/>
  </r>
  <r>
    <s v="FIAP 2024"/>
    <s v="FIAP 2024"/>
    <s v="BBDO"/>
    <x v="254"/>
    <s v="LA VIOLENCIA NO SE TAPA"/>
    <s v="COORDINADORA PAZ PARA LA MUJER"/>
    <s v=""/>
    <s v="PUERTO RICO"/>
    <x v="5"/>
    <m/>
    <m/>
    <m/>
    <m/>
    <m/>
    <m/>
    <m/>
    <m/>
    <n v="2"/>
    <m/>
    <m/>
    <m/>
    <m/>
    <m/>
    <m/>
    <m/>
    <n v="2"/>
    <n v="12"/>
  </r>
  <r>
    <s v="FIAP 2024"/>
    <s v="FIAP 2024"/>
    <s v="BENDITA CARPETA"/>
    <x v="255"/>
    <s v="HEINZ LYCOPENE MAKEUP"/>
    <s v="HEINZ"/>
    <s v=""/>
    <s v="CHILE"/>
    <x v="18"/>
    <m/>
    <m/>
    <m/>
    <m/>
    <m/>
    <m/>
    <m/>
    <m/>
    <m/>
    <n v="1"/>
    <m/>
    <m/>
    <m/>
    <m/>
    <m/>
    <m/>
    <n v="1"/>
    <n v="2"/>
  </r>
  <r>
    <s v="FIAP 2024"/>
    <s v="FIAP 2024"/>
    <s v="HAVAS"/>
    <x v="256"/>
    <s v="AIR WICK E-SCENTS"/>
    <s v="AIR WICK (BOM AR)"/>
    <s v=""/>
    <s v="BRASIL"/>
    <x v="4"/>
    <m/>
    <m/>
    <m/>
    <m/>
    <m/>
    <m/>
    <m/>
    <m/>
    <n v="1"/>
    <m/>
    <m/>
    <m/>
    <m/>
    <m/>
    <m/>
    <m/>
    <n v="1"/>
    <n v="6"/>
  </r>
  <r>
    <s v="FIAP 2024"/>
    <s v="FIAP 2024"/>
    <s v="HAVAS"/>
    <x v="256"/>
    <s v="CRÉDITO EN LOS CRÉDITOS"/>
    <s v="SANTANDER"/>
    <s v=""/>
    <s v="BRASIL"/>
    <x v="4"/>
    <m/>
    <m/>
    <m/>
    <m/>
    <m/>
    <m/>
    <m/>
    <m/>
    <n v="1"/>
    <n v="1"/>
    <m/>
    <m/>
    <m/>
    <m/>
    <m/>
    <m/>
    <n v="2"/>
    <n v="8"/>
  </r>
  <r>
    <s v="FIAP 2024"/>
    <s v="FIAP 2024"/>
    <s v="HAVAS"/>
    <x v="256"/>
    <s v="FEEL EVERYTHING "/>
    <s v="OLLA"/>
    <s v=""/>
    <s v="BRASIL"/>
    <x v="4"/>
    <m/>
    <m/>
    <m/>
    <m/>
    <m/>
    <m/>
    <m/>
    <m/>
    <m/>
    <n v="1"/>
    <m/>
    <m/>
    <m/>
    <m/>
    <m/>
    <m/>
    <n v="1"/>
    <n v="2"/>
  </r>
  <r>
    <s v="FIAP 2024"/>
    <s v="FIAP 2024"/>
    <s v="HAVAS"/>
    <x v="256"/>
    <s v="TIENDA SEGURA"/>
    <s v="TIM BRASIL"/>
    <s v=""/>
    <s v="BRASIL"/>
    <x v="4"/>
    <m/>
    <m/>
    <m/>
    <m/>
    <m/>
    <m/>
    <m/>
    <n v="2"/>
    <m/>
    <m/>
    <m/>
    <m/>
    <m/>
    <m/>
    <m/>
    <m/>
    <n v="2"/>
    <n v="28"/>
  </r>
  <r>
    <s v="FIAP 2024"/>
    <s v="FIAP 2024"/>
    <s v="SUNO UNITED CREATORS"/>
    <x v="257"/>
    <s v="THE GENDER DISCOUNT"/>
    <s v="SANTANDER "/>
    <s v=""/>
    <s v="BRASIL"/>
    <x v="4"/>
    <m/>
    <m/>
    <m/>
    <m/>
    <m/>
    <m/>
    <n v="2"/>
    <m/>
    <m/>
    <m/>
    <m/>
    <m/>
    <m/>
    <m/>
    <m/>
    <m/>
    <n v="2"/>
    <n v="60"/>
  </r>
  <r>
    <s v="FIAP 2024"/>
    <s v="FIAP 2024"/>
    <s v="HAVAS"/>
    <x v="256"/>
    <s v="THE GENDER DISCOUNT"/>
    <s v="SANTANDER "/>
    <s v=""/>
    <s v="BRASIL"/>
    <x v="4"/>
    <m/>
    <m/>
    <m/>
    <m/>
    <m/>
    <m/>
    <n v="2"/>
    <m/>
    <m/>
    <m/>
    <m/>
    <m/>
    <m/>
    <m/>
    <m/>
    <m/>
    <n v="2"/>
    <n v="60"/>
  </r>
  <r>
    <s v="FIAP 2024"/>
    <s v="FIAP 2024"/>
    <s v="BOMBAI ECUADOR"/>
    <x v="258"/>
    <s v="THE GREAT BREAK IN THE SKY"/>
    <s v="NESTLÉ"/>
    <s v=""/>
    <s v="ECUADOR"/>
    <x v="3"/>
    <m/>
    <m/>
    <m/>
    <m/>
    <m/>
    <m/>
    <m/>
    <m/>
    <m/>
    <n v="1"/>
    <m/>
    <m/>
    <m/>
    <m/>
    <m/>
    <m/>
    <n v="1"/>
    <n v="2"/>
  </r>
  <r>
    <s v="FIAP 2024"/>
    <s v="FIAP 2024"/>
    <s v="BROTHER"/>
    <x v="259"/>
    <s v="CHANGING THE GAME"/>
    <s v="WORLD WILDLIFE FUND"/>
    <s v=""/>
    <s v="URUGUAY"/>
    <x v="20"/>
    <m/>
    <m/>
    <m/>
    <m/>
    <m/>
    <m/>
    <m/>
    <m/>
    <n v="1"/>
    <m/>
    <m/>
    <m/>
    <m/>
    <m/>
    <m/>
    <m/>
    <n v="1"/>
    <n v="6"/>
  </r>
  <r>
    <s v="FIAP 2024"/>
    <s v="FIAP 2024"/>
    <s v="BUENTIPO ANCHOR "/>
    <x v="45"/>
    <s v="BEER CARD "/>
    <s v="CLUB COLOMBIA"/>
    <s v=""/>
    <s v="COLOMBIA"/>
    <x v="9"/>
    <m/>
    <m/>
    <m/>
    <m/>
    <m/>
    <m/>
    <n v="1"/>
    <m/>
    <m/>
    <n v="3"/>
    <m/>
    <m/>
    <m/>
    <m/>
    <m/>
    <m/>
    <n v="4"/>
    <n v="36"/>
  </r>
  <r>
    <s v="FIAP 2024"/>
    <s v="FIAP 2024"/>
    <s v="BUENTIPO ANCHOR "/>
    <x v="45"/>
    <s v="LA MAMÁ PERFECTA"/>
    <s v="HUGGIES"/>
    <s v=""/>
    <s v="COLOMBIA"/>
    <x v="9"/>
    <m/>
    <m/>
    <m/>
    <m/>
    <m/>
    <m/>
    <m/>
    <m/>
    <m/>
    <n v="1"/>
    <m/>
    <m/>
    <m/>
    <m/>
    <m/>
    <m/>
    <n v="1"/>
    <n v="2"/>
  </r>
  <r>
    <s v="FIAP 2024"/>
    <s v="FIAP 2024"/>
    <s v="BUENTIPO ANCHOR "/>
    <x v="45"/>
    <s v="SENTENCIA"/>
    <s v="GRAN ACUERDO VENEZUELA"/>
    <s v=""/>
    <s v="COLOMBIA"/>
    <x v="9"/>
    <m/>
    <m/>
    <m/>
    <m/>
    <m/>
    <m/>
    <m/>
    <m/>
    <m/>
    <n v="1"/>
    <m/>
    <m/>
    <m/>
    <m/>
    <m/>
    <m/>
    <n v="1"/>
    <n v="2"/>
  </r>
  <r>
    <s v="FIAP 2024"/>
    <s v="FIAP 2024"/>
    <s v="BURNS"/>
    <x v="160"/>
    <s v="MENTAL HEALTH DAY  "/>
    <s v=" POWERADE"/>
    <s v=""/>
    <s v="ESPAÑA"/>
    <x v="1"/>
    <m/>
    <m/>
    <m/>
    <m/>
    <m/>
    <m/>
    <m/>
    <m/>
    <n v="1"/>
    <m/>
    <m/>
    <m/>
    <m/>
    <m/>
    <m/>
    <m/>
    <n v="1"/>
    <n v="6"/>
  </r>
  <r>
    <s v="FIAP 2024"/>
    <s v="FIAP 2024"/>
    <s v="BURNS"/>
    <x v="160"/>
    <s v="MENTAL HEALTH DAY  "/>
    <s v="POWERADE"/>
    <s v=""/>
    <s v="ESPAÑA"/>
    <x v="1"/>
    <m/>
    <m/>
    <m/>
    <m/>
    <m/>
    <m/>
    <m/>
    <m/>
    <m/>
    <n v="1"/>
    <m/>
    <m/>
    <m/>
    <m/>
    <m/>
    <m/>
    <n v="1"/>
    <n v="2"/>
  </r>
  <r>
    <s v="FIAP 2024"/>
    <s v="FIAP 2024"/>
    <s v="CASANOVA/MCCANN"/>
    <x v="260"/>
    <s v="ESAS NO ERAN HISTORIAS "/>
    <s v="BLIZZARD"/>
    <s v=""/>
    <s v="ESTADOS UNIDOS"/>
    <x v="7"/>
    <m/>
    <m/>
    <m/>
    <m/>
    <m/>
    <m/>
    <m/>
    <m/>
    <m/>
    <n v="3"/>
    <m/>
    <m/>
    <m/>
    <m/>
    <m/>
    <m/>
    <n v="3"/>
    <n v="6"/>
  </r>
  <r>
    <s v="FIAP 2024"/>
    <s v="FIAP 2024"/>
    <s v="CASANOVA/MCCANN"/>
    <x v="260"/>
    <s v="TRADUCTORES, LA HISTORIA AÚN NO CONTADA DE LOS NIÑOS QUE DAN VOZ A UNA GENERACIÓN"/>
    <s v="U.S. BANK "/>
    <s v=""/>
    <s v="ESTADOS UNIDOS"/>
    <x v="7"/>
    <m/>
    <m/>
    <m/>
    <m/>
    <m/>
    <m/>
    <m/>
    <m/>
    <n v="1"/>
    <m/>
    <m/>
    <m/>
    <m/>
    <m/>
    <m/>
    <m/>
    <n v="1"/>
    <n v="6"/>
  </r>
  <r>
    <s v="FIAP 2024"/>
    <s v="FIAP 2024"/>
    <s v="CASTILLO DE IF"/>
    <x v="261"/>
    <s v="MONUMENTOS A LA CORRUPCIÓN"/>
    <s v="HELP INTERNATIONAL"/>
    <s v=""/>
    <s v="GUATEMALA"/>
    <x v="14"/>
    <m/>
    <m/>
    <m/>
    <m/>
    <m/>
    <m/>
    <m/>
    <m/>
    <m/>
    <n v="1"/>
    <m/>
    <m/>
    <m/>
    <m/>
    <m/>
    <m/>
    <n v="1"/>
    <n v="2"/>
  </r>
  <r>
    <s v="FIAP 2024"/>
    <s v="FIAP 2024"/>
    <s v="CHINA - PARTE DE LLYC"/>
    <x v="163"/>
    <s v="AJEDREZ / PAREJA"/>
    <s v="SITGES- FESTIVAL INTERNACIONAL DE CINE FANTÁSTICO DE CATALUÑA"/>
    <s v=""/>
    <s v="ESPAÑA"/>
    <x v="1"/>
    <m/>
    <m/>
    <m/>
    <m/>
    <m/>
    <m/>
    <n v="1"/>
    <m/>
    <m/>
    <m/>
    <m/>
    <m/>
    <m/>
    <m/>
    <m/>
    <m/>
    <n v="1"/>
    <n v="30"/>
  </r>
  <r>
    <s v="FIAP 2024"/>
    <s v="FIAP 2024"/>
    <s v="CIRCUS GREY"/>
    <x v="127"/>
    <s v="SIGHTWALKS - VEREDAS QUE GUÍAN"/>
    <s v="CEMENTO SOL"/>
    <s v=""/>
    <s v="PERÚ"/>
    <x v="10"/>
    <m/>
    <m/>
    <m/>
    <m/>
    <n v="3"/>
    <m/>
    <n v="3"/>
    <m/>
    <m/>
    <m/>
    <m/>
    <m/>
    <m/>
    <m/>
    <m/>
    <m/>
    <n v="6"/>
    <n v="270"/>
  </r>
  <r>
    <s v="FIAP 2024"/>
    <s v="FIAP 2024"/>
    <s v="CONCEPT MCCANN"/>
    <x v="262"/>
    <s v="SIMPLETV HOT PACK"/>
    <s v="SIMPLETV"/>
    <s v=""/>
    <s v="VENEZUELA"/>
    <x v="19"/>
    <m/>
    <m/>
    <m/>
    <m/>
    <m/>
    <m/>
    <m/>
    <m/>
    <m/>
    <n v="3"/>
    <m/>
    <m/>
    <m/>
    <m/>
    <m/>
    <m/>
    <n v="3"/>
    <n v="6"/>
  </r>
  <r>
    <s v="FIAP 2024"/>
    <s v="FIAP 2024"/>
    <s v="CONILL ADVERTISING"/>
    <x v="263"/>
    <s v="ARRIVALS"/>
    <s v="TOYOTA"/>
    <s v=""/>
    <s v="ESTADOS UNIDOS"/>
    <x v="7"/>
    <m/>
    <m/>
    <m/>
    <m/>
    <m/>
    <m/>
    <m/>
    <m/>
    <m/>
    <n v="1"/>
    <m/>
    <m/>
    <m/>
    <m/>
    <m/>
    <m/>
    <n v="1"/>
    <n v="2"/>
  </r>
  <r>
    <s v="FIAP 2024"/>
    <s v="FIAP 2024"/>
    <s v="CONILL ADVERTISING"/>
    <x v="263"/>
    <s v="THERAPY RINGS"/>
    <s v="MINDY"/>
    <s v=""/>
    <s v="ESTADOS UNIDOS"/>
    <x v="7"/>
    <m/>
    <m/>
    <m/>
    <m/>
    <m/>
    <m/>
    <m/>
    <m/>
    <n v="1"/>
    <n v="1"/>
    <m/>
    <m/>
    <m/>
    <m/>
    <m/>
    <m/>
    <n v="2"/>
    <n v="8"/>
  </r>
  <r>
    <s v="FIAP 2024"/>
    <s v="FIAP 2024"/>
    <s v="CONILL ADVERTISING"/>
    <x v="263"/>
    <s v="TOWING SPONSORS"/>
    <s v="TOYOTA"/>
    <s v=""/>
    <s v="ESTADOS UNIDOS"/>
    <x v="7"/>
    <m/>
    <m/>
    <m/>
    <m/>
    <m/>
    <m/>
    <m/>
    <n v="1"/>
    <m/>
    <m/>
    <m/>
    <m/>
    <m/>
    <m/>
    <m/>
    <m/>
    <n v="1"/>
    <n v="14"/>
  </r>
  <r>
    <s v="FIAP 2024"/>
    <s v="FIAP 2024"/>
    <s v="CONILL ADVERTISING"/>
    <x v="263"/>
    <s v="TOWING SPONSORS "/>
    <s v="TOYOTA"/>
    <s v=""/>
    <s v="ESTADOS UNIDOS"/>
    <x v="7"/>
    <m/>
    <m/>
    <m/>
    <m/>
    <m/>
    <m/>
    <m/>
    <m/>
    <n v="1"/>
    <m/>
    <m/>
    <m/>
    <m/>
    <m/>
    <m/>
    <m/>
    <n v="1"/>
    <n v="6"/>
  </r>
  <r>
    <s v="FIAP 2024"/>
    <s v="FIAP 2024"/>
    <s v="CYW"/>
    <x v="186"/>
    <s v="EL ROBO DE FIN DE AÑO"/>
    <s v="NETFLIX Y ESTRELLA GALICIA"/>
    <s v=""/>
    <s v="ESPAÑA"/>
    <x v="1"/>
    <m/>
    <m/>
    <m/>
    <m/>
    <m/>
    <m/>
    <n v="1"/>
    <m/>
    <m/>
    <m/>
    <m/>
    <m/>
    <m/>
    <m/>
    <m/>
    <m/>
    <n v="1"/>
    <n v="30"/>
  </r>
  <r>
    <s v="FIAP 2024"/>
    <s v="FIAP 2024"/>
    <s v="CYW"/>
    <x v="186"/>
    <s v="NADIE MUEVE LA NIEVE COMO GRISELDA"/>
    <s v="NETFLIX"/>
    <s v=""/>
    <s v="ESPAÑA"/>
    <x v="1"/>
    <m/>
    <m/>
    <m/>
    <m/>
    <m/>
    <m/>
    <m/>
    <m/>
    <m/>
    <n v="1"/>
    <m/>
    <m/>
    <m/>
    <m/>
    <m/>
    <m/>
    <n v="1"/>
    <n v="2"/>
  </r>
  <r>
    <s v="FIAP 2024"/>
    <s v="FIAP 2024"/>
    <s v="DENTSU CREATIVE"/>
    <x v="264"/>
    <s v="BAR"/>
    <s v="FUNDACIÓN MUTUA"/>
    <s v=""/>
    <s v="ESPAÑA"/>
    <x v="1"/>
    <m/>
    <m/>
    <m/>
    <m/>
    <m/>
    <m/>
    <m/>
    <m/>
    <n v="1"/>
    <m/>
    <m/>
    <m/>
    <m/>
    <m/>
    <m/>
    <m/>
    <n v="1"/>
    <n v="6"/>
  </r>
  <r>
    <s v="FIAP 2024"/>
    <s v="FIAP 2024"/>
    <s v="DIGITAS"/>
    <x v="236"/>
    <s v="CAPTURA LA NOCHE"/>
    <s v="SAMSUNG"/>
    <s v=""/>
    <s v="CHILE"/>
    <x v="18"/>
    <m/>
    <m/>
    <m/>
    <m/>
    <m/>
    <m/>
    <m/>
    <m/>
    <m/>
    <n v="1"/>
    <m/>
    <m/>
    <m/>
    <m/>
    <m/>
    <m/>
    <n v="1"/>
    <n v="2"/>
  </r>
  <r>
    <s v="FIAP 2024"/>
    <s v="FIAP 2024"/>
    <s v="DO MARKETING DIGITAL SAS"/>
    <x v="265"/>
    <s v="EL GIMNASIO DEL DESPECHO"/>
    <s v="BHB GYM"/>
    <s v=""/>
    <s v="COLOMBIA"/>
    <x v="9"/>
    <m/>
    <m/>
    <m/>
    <m/>
    <m/>
    <m/>
    <m/>
    <m/>
    <n v="1"/>
    <m/>
    <m/>
    <m/>
    <m/>
    <m/>
    <m/>
    <m/>
    <n v="1"/>
    <n v="6"/>
  </r>
  <r>
    <s v="FIAP 2024"/>
    <s v="FIAP 2024"/>
    <s v="D'OM SOLUÇÕES IMPROVÁVEIS"/>
    <x v="266"/>
    <s v="POSSIBLE DREAMS"/>
    <s v="CONTINENTAL"/>
    <s v=""/>
    <s v="BRASIL"/>
    <x v="4"/>
    <m/>
    <m/>
    <m/>
    <m/>
    <m/>
    <m/>
    <m/>
    <m/>
    <m/>
    <n v="1"/>
    <m/>
    <m/>
    <m/>
    <m/>
    <m/>
    <m/>
    <n v="1"/>
    <n v="2"/>
  </r>
  <r>
    <s v="FIAP 2024"/>
    <s v="FIAP 2024"/>
    <s v="DOUBLEYOU"/>
    <x v="267"/>
    <s v="NOBODY SHOULD DIE AT XMAS"/>
    <s v="OPEN ARMS"/>
    <s v=""/>
    <s v="ESPAÑA"/>
    <x v="1"/>
    <m/>
    <m/>
    <m/>
    <m/>
    <m/>
    <m/>
    <m/>
    <n v="2"/>
    <n v="2"/>
    <m/>
    <m/>
    <m/>
    <m/>
    <m/>
    <m/>
    <m/>
    <n v="4"/>
    <n v="40"/>
  </r>
  <r>
    <s v="FIAP 2024"/>
    <s v="FIAP 2024"/>
    <s v="EL TAIER DDB CENTRO"/>
    <x v="196"/>
    <s v="CORONA RIVER OF CHANGE "/>
    <s v="CORONA "/>
    <s v=""/>
    <s v="GUATEMALA"/>
    <x v="14"/>
    <m/>
    <m/>
    <m/>
    <m/>
    <m/>
    <m/>
    <m/>
    <m/>
    <m/>
    <n v="1"/>
    <m/>
    <m/>
    <m/>
    <m/>
    <m/>
    <m/>
    <n v="1"/>
    <n v="2"/>
  </r>
  <r>
    <s v="FIAP 2024"/>
    <s v="FIAP 2024"/>
    <s v="EL TAIER DDB CENTRO"/>
    <x v="196"/>
    <s v="CORONA RIVER OF CHANGE  "/>
    <s v="CORONA "/>
    <s v=""/>
    <s v="GUATEMALA"/>
    <x v="14"/>
    <m/>
    <m/>
    <m/>
    <m/>
    <m/>
    <m/>
    <m/>
    <m/>
    <m/>
    <n v="1"/>
    <m/>
    <m/>
    <m/>
    <m/>
    <m/>
    <m/>
    <n v="1"/>
    <n v="2"/>
  </r>
  <r>
    <s v="FIAP 2024"/>
    <s v="FIAP 2024"/>
    <s v="EL TAIER DDB CENTRO"/>
    <x v="196"/>
    <s v="CORONA RIVER OF CHANGE   "/>
    <s v="CORONA "/>
    <s v=""/>
    <s v="GUATEMALA"/>
    <x v="14"/>
    <m/>
    <m/>
    <m/>
    <m/>
    <m/>
    <m/>
    <m/>
    <m/>
    <n v="1"/>
    <m/>
    <m/>
    <m/>
    <m/>
    <m/>
    <m/>
    <m/>
    <n v="1"/>
    <n v="6"/>
  </r>
  <r>
    <s v="FIAP 2024"/>
    <s v="FIAP 2024"/>
    <s v="EL TAIER DDB CENTRO"/>
    <x v="196"/>
    <s v="CORONA RIVER OF CHANGE    "/>
    <s v="CORONA "/>
    <s v=""/>
    <s v="GUATEMALA"/>
    <x v="14"/>
    <m/>
    <m/>
    <m/>
    <m/>
    <m/>
    <m/>
    <m/>
    <m/>
    <m/>
    <n v="1"/>
    <m/>
    <m/>
    <m/>
    <m/>
    <m/>
    <m/>
    <n v="1"/>
    <n v="2"/>
  </r>
  <r>
    <s v="FIAP 2024"/>
    <s v="FIAP 2024"/>
    <s v="EL TAIER DDB CENTRO"/>
    <x v="196"/>
    <s v="SMART LEGACY"/>
    <s v="SMART LEGACY"/>
    <s v=""/>
    <s v="GUATEMALA"/>
    <x v="14"/>
    <m/>
    <m/>
    <m/>
    <m/>
    <m/>
    <m/>
    <m/>
    <n v="1"/>
    <n v="1"/>
    <n v="2"/>
    <m/>
    <m/>
    <m/>
    <m/>
    <m/>
    <m/>
    <n v="4"/>
    <n v="24"/>
  </r>
  <r>
    <s v="FIAP 2024"/>
    <s v="FIAP 2024"/>
    <s v="EL TAIER DDB CENTRO"/>
    <x v="196"/>
    <s v="GOOOL"/>
    <s v="BANCO INDUSTRIAL"/>
    <s v=""/>
    <s v="GUATEMALA"/>
    <x v="14"/>
    <m/>
    <m/>
    <m/>
    <m/>
    <m/>
    <m/>
    <m/>
    <m/>
    <m/>
    <n v="1"/>
    <m/>
    <m/>
    <m/>
    <m/>
    <m/>
    <m/>
    <n v="1"/>
    <n v="2"/>
  </r>
  <r>
    <s v="FIAP 2024"/>
    <s v="FIAP 2024"/>
    <s v="ERNEST"/>
    <x v="166"/>
    <s v="399 AÑOS DESPUÉS"/>
    <s v="UNIVERSIDAD DE ALCALÁ"/>
    <s v=""/>
    <s v="ESPAÑA"/>
    <x v="1"/>
    <m/>
    <m/>
    <m/>
    <m/>
    <m/>
    <m/>
    <n v="1"/>
    <m/>
    <m/>
    <m/>
    <m/>
    <m/>
    <m/>
    <m/>
    <m/>
    <m/>
    <n v="1"/>
    <n v="30"/>
  </r>
  <r>
    <s v="FIAP 2024"/>
    <s v="FIAP 2024"/>
    <s v="ERNEST"/>
    <x v="166"/>
    <s v="ESTE ANUNCIO TE CUIDA"/>
    <s v="ABANCA SEGUROS"/>
    <s v=""/>
    <s v="ESPAÑA"/>
    <x v="1"/>
    <m/>
    <m/>
    <m/>
    <m/>
    <m/>
    <m/>
    <n v="1"/>
    <m/>
    <m/>
    <m/>
    <m/>
    <m/>
    <m/>
    <m/>
    <m/>
    <m/>
    <n v="1"/>
    <n v="30"/>
  </r>
  <r>
    <s v="FIAP 2024"/>
    <s v="FIAP 2024"/>
    <s v="FAHRENHEIT DDB"/>
    <x v="129"/>
    <s v="CÁNCER ANTES DEL CÁNCER"/>
    <s v="FUNDACIÓN PERUANA DE CÁNCER"/>
    <s v=""/>
    <s v="PERÚ"/>
    <x v="10"/>
    <m/>
    <m/>
    <m/>
    <m/>
    <m/>
    <m/>
    <n v="2"/>
    <m/>
    <m/>
    <m/>
    <m/>
    <m/>
    <m/>
    <m/>
    <m/>
    <m/>
    <n v="2"/>
    <n v="60"/>
  </r>
  <r>
    <s v="FIAP 2024"/>
    <s v="FIAP 2024"/>
    <s v="FAHRENHEIT DDB"/>
    <x v="129"/>
    <s v="CÁNCER ANTES DEL CÁNCER"/>
    <s v="PONLE CORAZÓN"/>
    <s v=""/>
    <s v="PERÚ"/>
    <x v="10"/>
    <m/>
    <m/>
    <m/>
    <m/>
    <n v="1"/>
    <m/>
    <n v="1"/>
    <m/>
    <m/>
    <m/>
    <m/>
    <m/>
    <m/>
    <m/>
    <m/>
    <m/>
    <n v="2"/>
    <n v="90"/>
  </r>
  <r>
    <s v="FIAP 2024"/>
    <s v="FIAP 2024"/>
    <s v="FAHRENHEIT DDB"/>
    <x v="129"/>
    <s v="RENT YOUR SUNSET"/>
    <s v="CORONA"/>
    <s v=""/>
    <s v="PERÚ"/>
    <x v="10"/>
    <m/>
    <m/>
    <m/>
    <m/>
    <m/>
    <m/>
    <m/>
    <m/>
    <n v="1"/>
    <m/>
    <m/>
    <m/>
    <m/>
    <m/>
    <m/>
    <m/>
    <n v="1"/>
    <n v="6"/>
  </r>
  <r>
    <s v="FIAP 2024"/>
    <s v="FIAP 2024"/>
    <s v="FAHRENHEIT DDB"/>
    <x v="129"/>
    <s v="RENT YOUR SUNSET "/>
    <s v="CORONA"/>
    <s v=""/>
    <s v="PERÚ"/>
    <x v="10"/>
    <m/>
    <m/>
    <m/>
    <m/>
    <m/>
    <m/>
    <m/>
    <n v="1"/>
    <m/>
    <m/>
    <m/>
    <m/>
    <m/>
    <m/>
    <m/>
    <m/>
    <n v="1"/>
    <n v="14"/>
  </r>
  <r>
    <s v="FIAP 2024"/>
    <s v="FIAP 2024"/>
    <s v="FIRE CREATIVE"/>
    <x v="212"/>
    <s v="BABY RUSI"/>
    <s v="HADES 66 "/>
    <s v=""/>
    <s v="PUERTO RICO"/>
    <x v="5"/>
    <m/>
    <m/>
    <m/>
    <m/>
    <m/>
    <m/>
    <m/>
    <m/>
    <m/>
    <n v="1"/>
    <m/>
    <m/>
    <m/>
    <m/>
    <m/>
    <m/>
    <n v="1"/>
    <n v="2"/>
  </r>
  <r>
    <s v="FIAP 2024"/>
    <s v="FIAP 2024"/>
    <s v="FIRE CREATIVE"/>
    <x v="212"/>
    <s v="BABY RUSI "/>
    <s v="HADES 66 "/>
    <s v=""/>
    <s v="PUERTO RICO"/>
    <x v="5"/>
    <m/>
    <m/>
    <m/>
    <m/>
    <m/>
    <m/>
    <m/>
    <m/>
    <m/>
    <n v="1"/>
    <m/>
    <m/>
    <m/>
    <m/>
    <m/>
    <m/>
    <n v="1"/>
    <n v="2"/>
  </r>
  <r>
    <s v="FIAP 2024"/>
    <s v="FIAP 2024"/>
    <s v="FIRE CREATIVE"/>
    <x v="212"/>
    <s v="MEJOR IMPROVISA'O QUE ARRODILLA'O"/>
    <s v="CERVEZA RESIDENTE"/>
    <s v=""/>
    <s v="PUERTO RICO"/>
    <x v="5"/>
    <m/>
    <m/>
    <m/>
    <m/>
    <m/>
    <m/>
    <m/>
    <m/>
    <m/>
    <n v="1"/>
    <m/>
    <m/>
    <m/>
    <m/>
    <m/>
    <m/>
    <n v="1"/>
    <n v="2"/>
  </r>
  <r>
    <s v="FIAP 2024"/>
    <s v="FIAP 2024"/>
    <s v="FOSBURY LATAM"/>
    <x v="268"/>
    <s v="ADOGTION POSTERS"/>
    <s v="ATREVIA"/>
    <s v=""/>
    <s v="PERÚ"/>
    <x v="10"/>
    <m/>
    <m/>
    <m/>
    <m/>
    <m/>
    <m/>
    <m/>
    <m/>
    <m/>
    <n v="1"/>
    <m/>
    <m/>
    <m/>
    <m/>
    <m/>
    <m/>
    <n v="1"/>
    <n v="2"/>
  </r>
  <r>
    <s v="FIAP 2024"/>
    <s v="FIAP 2024"/>
    <s v="GALERIA"/>
    <x v="269"/>
    <s v="MCFISH, O REGRESSO"/>
    <s v="MCDONALD’S"/>
    <s v=""/>
    <s v="BRASIL"/>
    <x v="4"/>
    <m/>
    <m/>
    <m/>
    <m/>
    <m/>
    <m/>
    <m/>
    <m/>
    <m/>
    <n v="1"/>
    <m/>
    <m/>
    <m/>
    <m/>
    <m/>
    <m/>
    <n v="1"/>
    <n v="2"/>
  </r>
  <r>
    <s v="FIAP 2024"/>
    <s v="FIAP 2024"/>
    <s v="GALLEGOS UNITED"/>
    <x v="270"/>
    <s v="CAKES - REAL IS BACK"/>
    <s v="GOT MILK?"/>
    <s v=""/>
    <s v="ESTADOS UNIDOS"/>
    <x v="7"/>
    <m/>
    <m/>
    <m/>
    <m/>
    <m/>
    <m/>
    <m/>
    <m/>
    <m/>
    <n v="1"/>
    <m/>
    <m/>
    <m/>
    <m/>
    <m/>
    <m/>
    <n v="1"/>
    <n v="2"/>
  </r>
  <r>
    <s v="FIAP 2024"/>
    <s v="FIAP 2024"/>
    <s v="GIUSTI CREATIVE PR"/>
    <x v="271"/>
    <s v="PELOTA DE HIELO – JUNTOS POR EL PLANETA"/>
    <s v="CLUBE ATLÉTICO MINEIRO"/>
    <s v=""/>
    <s v="BRASIL"/>
    <x v="4"/>
    <m/>
    <m/>
    <m/>
    <m/>
    <m/>
    <m/>
    <m/>
    <m/>
    <m/>
    <n v="1"/>
    <m/>
    <m/>
    <m/>
    <m/>
    <m/>
    <m/>
    <n v="1"/>
    <n v="2"/>
  </r>
  <r>
    <s v="FIAP 2024"/>
    <s v="FIAP 2024"/>
    <s v="GLOBANT GUT"/>
    <x v="272"/>
    <s v="PRINGLES DIAMOND "/>
    <s v="PRINGLES"/>
    <s v=""/>
    <s v="MÉXICO"/>
    <x v="0"/>
    <m/>
    <m/>
    <m/>
    <m/>
    <m/>
    <m/>
    <m/>
    <m/>
    <m/>
    <n v="1"/>
    <m/>
    <m/>
    <m/>
    <m/>
    <m/>
    <m/>
    <n v="1"/>
    <n v="2"/>
  </r>
  <r>
    <s v="FIAP 2024"/>
    <s v="FIAP 2024"/>
    <s v="GLOSS"/>
    <x v="273"/>
    <s v="MESAS INESPERADAS"/>
    <s v="STELLA ARTOIS"/>
    <s v=""/>
    <s v="ARGENTINA"/>
    <x v="2"/>
    <m/>
    <m/>
    <m/>
    <m/>
    <m/>
    <m/>
    <m/>
    <m/>
    <n v="1"/>
    <n v="1"/>
    <m/>
    <m/>
    <m/>
    <m/>
    <m/>
    <m/>
    <n v="2"/>
    <n v="8"/>
  </r>
  <r>
    <s v="FIAP 2024"/>
    <s v="FIAP 2024"/>
    <s v="GOD"/>
    <x v="116"/>
    <s v="4G LANDSCAPES"/>
    <s v="CLARO"/>
    <s v=""/>
    <s v="ECUADOR"/>
    <x v="3"/>
    <m/>
    <m/>
    <m/>
    <m/>
    <m/>
    <m/>
    <m/>
    <m/>
    <m/>
    <n v="1"/>
    <m/>
    <m/>
    <m/>
    <m/>
    <m/>
    <m/>
    <n v="1"/>
    <n v="2"/>
  </r>
  <r>
    <s v="FIAP 2024"/>
    <s v="FIAP 2024"/>
    <s v="GOD"/>
    <x v="116"/>
    <s v="ADOPTION IS TIMELESS"/>
    <s v="PETSTATION"/>
    <s v=""/>
    <s v="ECUADOR"/>
    <x v="3"/>
    <m/>
    <m/>
    <m/>
    <m/>
    <m/>
    <m/>
    <m/>
    <m/>
    <m/>
    <n v="1"/>
    <m/>
    <m/>
    <m/>
    <m/>
    <m/>
    <m/>
    <n v="1"/>
    <n v="2"/>
  </r>
  <r>
    <s v="FIAP 2024"/>
    <s v="FIAP 2024"/>
    <s v="HAVAS"/>
    <x v="256"/>
    <s v="REPRINTING NICA"/>
    <s v="LA PRENSA "/>
    <s v=""/>
    <s v="BRASIL"/>
    <x v="4"/>
    <m/>
    <m/>
    <m/>
    <m/>
    <m/>
    <m/>
    <n v="1"/>
    <m/>
    <m/>
    <m/>
    <m/>
    <m/>
    <m/>
    <m/>
    <m/>
    <m/>
    <n v="1"/>
    <n v="30"/>
  </r>
  <r>
    <s v="FIAP 2024"/>
    <s v="FIAP 2024"/>
    <s v="HAVAS"/>
    <x v="256"/>
    <s v="REPRINTING NICA "/>
    <s v="LA PRENSA "/>
    <s v=""/>
    <s v="BRASIL"/>
    <x v="4"/>
    <m/>
    <m/>
    <m/>
    <m/>
    <m/>
    <m/>
    <n v="1"/>
    <m/>
    <m/>
    <m/>
    <m/>
    <m/>
    <m/>
    <m/>
    <m/>
    <m/>
    <n v="1"/>
    <n v="30"/>
  </r>
  <r>
    <s v="FIAP 2024"/>
    <s v="FIAP 2024"/>
    <s v="INDEPENDIENTE PANAMÁ"/>
    <x v="69"/>
    <s v="BANNER HUMANO"/>
    <s v="PANAFOTO"/>
    <s v=""/>
    <s v="PANAMÁ"/>
    <x v="11"/>
    <m/>
    <m/>
    <m/>
    <m/>
    <m/>
    <m/>
    <m/>
    <m/>
    <m/>
    <n v="1"/>
    <m/>
    <m/>
    <m/>
    <m/>
    <m/>
    <m/>
    <n v="1"/>
    <n v="2"/>
  </r>
  <r>
    <s v="FIAP 2024"/>
    <s v="FIAP 2024"/>
    <s v="INDEPENDIENTE PANAMÁ"/>
    <x v="69"/>
    <s v="BANNER HUMANO "/>
    <s v="PANAFOTO"/>
    <s v=""/>
    <s v="PANAMÁ"/>
    <x v="11"/>
    <m/>
    <m/>
    <m/>
    <m/>
    <m/>
    <m/>
    <m/>
    <m/>
    <n v="1"/>
    <m/>
    <m/>
    <m/>
    <m/>
    <m/>
    <m/>
    <m/>
    <n v="1"/>
    <n v="6"/>
  </r>
  <r>
    <s v="FIAP 2024"/>
    <s v="FIAP 2024"/>
    <s v="INDEPENDIENTE PANAMÁ"/>
    <x v="69"/>
    <s v="CARBONE"/>
    <s v="CARBONE"/>
    <s v=""/>
    <s v="PANAMÁ"/>
    <x v="11"/>
    <m/>
    <m/>
    <m/>
    <m/>
    <m/>
    <m/>
    <m/>
    <m/>
    <m/>
    <n v="1"/>
    <m/>
    <m/>
    <m/>
    <m/>
    <m/>
    <m/>
    <n v="1"/>
    <n v="2"/>
  </r>
  <r>
    <s v="FIAP 2024"/>
    <s v="FIAP 2024"/>
    <s v="INITIATIVE"/>
    <x v="239"/>
    <s v="FALATOQUERS"/>
    <s v="FALABELLA"/>
    <s v=""/>
    <s v="CHILE"/>
    <x v="18"/>
    <m/>
    <m/>
    <m/>
    <m/>
    <m/>
    <m/>
    <m/>
    <m/>
    <m/>
    <n v="1"/>
    <m/>
    <m/>
    <m/>
    <m/>
    <m/>
    <m/>
    <n v="1"/>
    <n v="2"/>
  </r>
  <r>
    <s v="FIAP 2024"/>
    <s v="FIAP 2024"/>
    <s v="JOYSTICK, FIFCO "/>
    <x v="70"/>
    <s v="BAILESCO "/>
    <s v="BAMBOO"/>
    <s v=""/>
    <s v="COSTA RICA"/>
    <x v="8"/>
    <m/>
    <m/>
    <m/>
    <m/>
    <m/>
    <m/>
    <m/>
    <m/>
    <m/>
    <n v="2"/>
    <m/>
    <m/>
    <m/>
    <m/>
    <m/>
    <m/>
    <n v="2"/>
    <n v="4"/>
  </r>
  <r>
    <s v="FIAP 2024"/>
    <s v="FIAP 2024"/>
    <s v="JOYSTICK, FIFCO "/>
    <x v="70"/>
    <s v="JUGADAS PERDIDAS"/>
    <s v="IMPERIAL"/>
    <s v=""/>
    <s v="COSTA RICA"/>
    <x v="8"/>
    <m/>
    <m/>
    <m/>
    <m/>
    <m/>
    <m/>
    <n v="1"/>
    <n v="4"/>
    <n v="1"/>
    <n v="1"/>
    <m/>
    <m/>
    <m/>
    <m/>
    <m/>
    <m/>
    <n v="7"/>
    <n v="94"/>
  </r>
  <r>
    <s v="FIAP 2024"/>
    <s v="FIAP 2024"/>
    <s v="JOYSTICK, FIFCO "/>
    <x v="70"/>
    <s v="JUGADAS PERDIDAS "/>
    <s v="IMPERIAL"/>
    <s v=""/>
    <s v="COSTA RICA"/>
    <x v="8"/>
    <m/>
    <m/>
    <m/>
    <m/>
    <m/>
    <m/>
    <m/>
    <n v="2"/>
    <m/>
    <m/>
    <m/>
    <m/>
    <m/>
    <m/>
    <m/>
    <m/>
    <n v="2"/>
    <n v="28"/>
  </r>
  <r>
    <s v="FIAP 2024"/>
    <s v="FIAP 2024"/>
    <s v="JSD AGENCY"/>
    <x v="213"/>
    <s v="AMOR A TODAS LUCES"/>
    <s v="WINDMAR HOME"/>
    <s v=""/>
    <s v="PUERTO RICO"/>
    <x v="5"/>
    <m/>
    <m/>
    <m/>
    <m/>
    <m/>
    <m/>
    <m/>
    <m/>
    <m/>
    <n v="2"/>
    <m/>
    <m/>
    <m/>
    <m/>
    <m/>
    <m/>
    <n v="2"/>
    <n v="4"/>
  </r>
  <r>
    <s v="FIAP 2024"/>
    <s v="FIAP 2024"/>
    <s v="JSD AGENCY"/>
    <x v="213"/>
    <s v="LA CASA DEL HORROR AT HOUSE OF PHOBIA"/>
    <s v="WINDMAR HOME"/>
    <s v=""/>
    <s v="PUERTO RICO"/>
    <x v="5"/>
    <m/>
    <m/>
    <m/>
    <m/>
    <m/>
    <m/>
    <m/>
    <m/>
    <n v="1"/>
    <m/>
    <m/>
    <m/>
    <m/>
    <m/>
    <m/>
    <m/>
    <n v="1"/>
    <n v="6"/>
  </r>
  <r>
    <s v="FIAP 2024"/>
    <s v="FIAP 2024"/>
    <s v="LA CALLE ESCUELA CREATIVA"/>
    <x v="274"/>
    <s v="CERTIFIED HEINZ"/>
    <s v="HEINZ"/>
    <s v=""/>
    <s v="PERÚ"/>
    <x v="10"/>
    <m/>
    <m/>
    <m/>
    <m/>
    <m/>
    <m/>
    <m/>
    <n v="1"/>
    <m/>
    <m/>
    <m/>
    <m/>
    <m/>
    <m/>
    <m/>
    <m/>
    <n v="1"/>
    <n v="14"/>
  </r>
  <r>
    <s v="FIAP 2024"/>
    <s v="FIAP 2024"/>
    <s v="LA CASETA "/>
    <x v="72"/>
    <s v="38 MOMENTOS"/>
    <s v="PARTIDO POPULAR DE SEVILLA"/>
    <s v=""/>
    <s v="ESPAÑA"/>
    <x v="1"/>
    <m/>
    <m/>
    <m/>
    <m/>
    <m/>
    <m/>
    <m/>
    <m/>
    <m/>
    <n v="1"/>
    <m/>
    <m/>
    <m/>
    <m/>
    <m/>
    <m/>
    <n v="1"/>
    <n v="2"/>
  </r>
  <r>
    <s v="FIAP 2024"/>
    <s v="FIAP 2024"/>
    <s v="LA DOBLEVIDA"/>
    <x v="8"/>
    <s v="NADA MAS MEXICANO"/>
    <s v="OJO DE TIGRE/ TEQUILA DEFRENTE"/>
    <s v=""/>
    <s v="MÉXICO"/>
    <x v="0"/>
    <m/>
    <m/>
    <m/>
    <m/>
    <m/>
    <m/>
    <m/>
    <n v="1"/>
    <m/>
    <n v="1"/>
    <m/>
    <m/>
    <m/>
    <m/>
    <m/>
    <m/>
    <n v="2"/>
    <n v="16"/>
  </r>
  <r>
    <s v="FIAP 2024"/>
    <s v="FIAP 2024"/>
    <s v="LA DOBLEVIDA"/>
    <x v="8"/>
    <s v="NADA MÁS MEXICANO"/>
    <s v="OJO DE TIGRE/ TEQUILA DEFRENTE"/>
    <s v=""/>
    <s v="MÉXICO"/>
    <x v="0"/>
    <m/>
    <m/>
    <m/>
    <m/>
    <m/>
    <m/>
    <m/>
    <n v="1"/>
    <m/>
    <m/>
    <m/>
    <m/>
    <m/>
    <m/>
    <m/>
    <m/>
    <n v="1"/>
    <n v="14"/>
  </r>
  <r>
    <s v="FIAP 2024"/>
    <s v="FIAP 2024"/>
    <s v="LA NIÑA "/>
    <x v="74"/>
    <s v="ROLLER RADIO COASTER"/>
    <s v="PARQUE DE LA COSTA"/>
    <s v=""/>
    <s v="ARGENTINA"/>
    <x v="2"/>
    <m/>
    <m/>
    <m/>
    <m/>
    <m/>
    <m/>
    <n v="1"/>
    <n v="1"/>
    <n v="2"/>
    <m/>
    <m/>
    <m/>
    <m/>
    <m/>
    <m/>
    <m/>
    <n v="4"/>
    <n v="56"/>
  </r>
  <r>
    <s v="FIAP 2024"/>
    <s v="FIAP 2024"/>
    <s v="LLYC"/>
    <x v="275"/>
    <s v="AJEDREZ / PAREJA"/>
    <s v="SITGES- FESTIVAL INTERNACIONAL DE CINE FANTÁSTICO DE CATALUÑA"/>
    <s v=""/>
    <s v="ESPAÑA"/>
    <x v="1"/>
    <m/>
    <m/>
    <m/>
    <m/>
    <m/>
    <m/>
    <m/>
    <n v="1"/>
    <n v="1"/>
    <m/>
    <m/>
    <m/>
    <m/>
    <m/>
    <m/>
    <m/>
    <n v="2"/>
    <n v="20"/>
  </r>
  <r>
    <s v="FIAP 2024"/>
    <s v="FIAP 2024"/>
    <s v="LLYC"/>
    <x v="275"/>
    <s v="BRAZALETES DE ESPERANZA"/>
    <s v="ASOCIACIÓN ESPAÑOLA CONTRA EL CÁNCER"/>
    <s v=""/>
    <s v="ESPAÑA"/>
    <x v="1"/>
    <m/>
    <m/>
    <m/>
    <m/>
    <m/>
    <m/>
    <m/>
    <n v="1"/>
    <m/>
    <n v="1"/>
    <m/>
    <m/>
    <m/>
    <m/>
    <m/>
    <m/>
    <n v="2"/>
    <n v="16"/>
  </r>
  <r>
    <s v="FIAP 2024"/>
    <s v="FIAP 2024"/>
    <s v="LLYC"/>
    <x v="275"/>
    <s v="EL MEJOR EQUIPO DE MÉXICO"/>
    <s v="SKY"/>
    <s v=""/>
    <s v="ESPAÑA"/>
    <x v="1"/>
    <m/>
    <m/>
    <m/>
    <m/>
    <m/>
    <m/>
    <m/>
    <m/>
    <n v="1"/>
    <m/>
    <m/>
    <m/>
    <m/>
    <m/>
    <m/>
    <m/>
    <n v="1"/>
    <n v="6"/>
  </r>
  <r>
    <s v="FIAP 2024"/>
    <s v="FIAP 2024"/>
    <s v="LLYC"/>
    <x v="275"/>
    <s v="EN NUESTRAS MANOS"/>
    <s v="STEPBYWATER"/>
    <s v=""/>
    <s v="ESPAÑA"/>
    <x v="1"/>
    <m/>
    <m/>
    <m/>
    <m/>
    <m/>
    <m/>
    <m/>
    <m/>
    <n v="1"/>
    <m/>
    <m/>
    <m/>
    <m/>
    <m/>
    <m/>
    <m/>
    <n v="1"/>
    <n v="6"/>
  </r>
  <r>
    <s v="FIAP 2024"/>
    <s v="FIAP 2024"/>
    <s v="LLYC"/>
    <x v="275"/>
    <s v="EN NUESTRAS MANOS "/>
    <s v="STEPBYWATER"/>
    <s v=""/>
    <s v="ESPAÑA"/>
    <x v="1"/>
    <m/>
    <m/>
    <m/>
    <m/>
    <m/>
    <m/>
    <n v="1"/>
    <m/>
    <m/>
    <n v="1"/>
    <m/>
    <m/>
    <m/>
    <m/>
    <m/>
    <m/>
    <n v="2"/>
    <n v="32"/>
  </r>
  <r>
    <s v="FIAP 2024"/>
    <s v="FIAP 2024"/>
    <s v="LLYC"/>
    <x v="275"/>
    <s v="PASEADORES DE NIÑOS"/>
    <s v="MULTIÓPTICAS"/>
    <s v=""/>
    <s v="ESPAÑA"/>
    <x v="1"/>
    <m/>
    <m/>
    <m/>
    <m/>
    <m/>
    <m/>
    <n v="1"/>
    <m/>
    <m/>
    <n v="2"/>
    <m/>
    <m/>
    <m/>
    <m/>
    <m/>
    <m/>
    <n v="3"/>
    <n v="34"/>
  </r>
  <r>
    <s v="FIAP 2024"/>
    <s v="FIAP 2024"/>
    <s v="LLYC"/>
    <x v="9"/>
    <s v="PASEADORES DE NIÑOS"/>
    <s v="MULTIÓPTICAS"/>
    <s v=""/>
    <s v="MÉXICO"/>
    <x v="0"/>
    <m/>
    <m/>
    <m/>
    <m/>
    <m/>
    <m/>
    <m/>
    <m/>
    <m/>
    <n v="1"/>
    <m/>
    <m/>
    <m/>
    <m/>
    <m/>
    <m/>
    <n v="1"/>
    <n v="2"/>
  </r>
  <r>
    <s v="FIAP 2024"/>
    <s v="FIAP 2024"/>
    <s v="LLYC"/>
    <x v="275"/>
    <s v="RAINBOT"/>
    <s v="PRIDE CONNECTION MÉXICO"/>
    <s v=""/>
    <s v="ESPAÑA"/>
    <x v="1"/>
    <m/>
    <m/>
    <m/>
    <m/>
    <m/>
    <m/>
    <m/>
    <m/>
    <n v="1"/>
    <m/>
    <m/>
    <m/>
    <m/>
    <m/>
    <m/>
    <m/>
    <n v="1"/>
    <n v="6"/>
  </r>
  <r>
    <s v="FIAP 2024"/>
    <s v="FIAP 2024"/>
    <s v="LOPEZ NEGRETE COMMUNICATIONS "/>
    <x v="276"/>
    <s v="LAS COSAS DE LA EDAD"/>
    <s v="ALZHEIMER'S ASSOCIATION"/>
    <s v=""/>
    <s v="ESTADOS UNIDOS"/>
    <x v="7"/>
    <m/>
    <m/>
    <m/>
    <m/>
    <m/>
    <m/>
    <m/>
    <m/>
    <m/>
    <n v="3"/>
    <m/>
    <m/>
    <m/>
    <m/>
    <m/>
    <m/>
    <n v="3"/>
    <n v="6"/>
  </r>
  <r>
    <s v="FIAP 2024"/>
    <s v="FIAP 2024"/>
    <s v="LOPEZ NEGRETE COMMUNICATIONS "/>
    <x v="276"/>
    <s v="LAS COSAS DE LA EDAD"/>
    <s v="ALZHEIMER'S AWARENESS"/>
    <s v=""/>
    <s v="ESTADOS UNIDOS"/>
    <x v="7"/>
    <m/>
    <m/>
    <m/>
    <m/>
    <m/>
    <m/>
    <m/>
    <m/>
    <m/>
    <n v="1"/>
    <m/>
    <m/>
    <m/>
    <m/>
    <m/>
    <m/>
    <n v="1"/>
    <n v="2"/>
  </r>
  <r>
    <s v="FIAP 2024"/>
    <s v="FIAP 2024"/>
    <s v="LOPEZ NEGRETE COMMUNICATIONS "/>
    <x v="276"/>
    <s v="VIEJOS CUENTOS"/>
    <s v="IONIQ"/>
    <s v=""/>
    <s v="ESTADOS UNIDOS"/>
    <x v="7"/>
    <m/>
    <m/>
    <m/>
    <m/>
    <m/>
    <m/>
    <m/>
    <m/>
    <m/>
    <n v="2"/>
    <m/>
    <m/>
    <m/>
    <m/>
    <m/>
    <m/>
    <n v="2"/>
    <n v="4"/>
  </r>
  <r>
    <s v="FIAP 2024"/>
    <s v="FIAP 2024"/>
    <s v="LOPITO ILEANA &amp; HOWIE"/>
    <x v="214"/>
    <s v="CLÁSICOS DEL FRAUDE DEL AMOR "/>
    <s v="ORIENTAL"/>
    <s v=""/>
    <s v="PUERTO RICO"/>
    <x v="5"/>
    <m/>
    <m/>
    <m/>
    <m/>
    <m/>
    <m/>
    <m/>
    <n v="1"/>
    <m/>
    <m/>
    <m/>
    <m/>
    <m/>
    <m/>
    <m/>
    <m/>
    <n v="1"/>
    <n v="14"/>
  </r>
  <r>
    <s v="FIAP 2024"/>
    <s v="FIAP 2024"/>
    <s v="LOPITO ILEANA &amp; HOWIE"/>
    <x v="214"/>
    <s v="CUIDEMOS LAS TETAS"/>
    <s v="SOCIEDAD AMERICANA CONTRA EL CÁNCER"/>
    <s v=""/>
    <s v="PUERTO RICO"/>
    <x v="5"/>
    <m/>
    <m/>
    <m/>
    <m/>
    <m/>
    <m/>
    <m/>
    <m/>
    <m/>
    <n v="2"/>
    <m/>
    <m/>
    <m/>
    <m/>
    <m/>
    <m/>
    <n v="2"/>
    <n v="4"/>
  </r>
  <r>
    <s v="FIAP 2024"/>
    <s v="FIAP 2024"/>
    <s v="LOPITO ILEANA &amp; HOWIE"/>
    <x v="214"/>
    <s v="CUIDEMOS LAS TETAS "/>
    <s v="SOCIEDAD AMERICANA CONTRA EL CÁNCER"/>
    <s v=""/>
    <s v="PUERTO RICO"/>
    <x v="5"/>
    <m/>
    <m/>
    <m/>
    <m/>
    <m/>
    <m/>
    <m/>
    <n v="1"/>
    <n v="1"/>
    <m/>
    <m/>
    <m/>
    <m/>
    <m/>
    <m/>
    <m/>
    <n v="2"/>
    <n v="20"/>
  </r>
  <r>
    <s v="FIAP 2024"/>
    <s v="FIAP 2024"/>
    <s v="LUPE"/>
    <x v="147"/>
    <s v="EL ARTE INSPIRA AL ARTE"/>
    <s v="OVER ALL"/>
    <s v=""/>
    <s v="PARAGUAY"/>
    <x v="13"/>
    <m/>
    <m/>
    <m/>
    <m/>
    <m/>
    <m/>
    <m/>
    <m/>
    <m/>
    <n v="1"/>
    <m/>
    <m/>
    <m/>
    <m/>
    <m/>
    <m/>
    <n v="1"/>
    <n v="2"/>
  </r>
  <r>
    <s v="FIAP 2024"/>
    <s v="FIAP 2024"/>
    <s v="LUPE"/>
    <x v="147"/>
    <s v="EL ARTE INSPIRA AL ARTE"/>
    <s v="OVER ALL "/>
    <s v=""/>
    <s v="PARAGUAY"/>
    <x v="13"/>
    <m/>
    <m/>
    <m/>
    <m/>
    <m/>
    <m/>
    <m/>
    <m/>
    <m/>
    <n v="1"/>
    <m/>
    <m/>
    <m/>
    <m/>
    <m/>
    <m/>
    <n v="1"/>
    <n v="2"/>
  </r>
  <r>
    <s v="FIAP 2024"/>
    <s v="FIAP 2024"/>
    <s v="LUPE"/>
    <x v="147"/>
    <s v="EL ASADITO MÁS LARGO"/>
    <s v="PILSEN"/>
    <s v=""/>
    <s v="PARAGUAY"/>
    <x v="13"/>
    <m/>
    <m/>
    <m/>
    <m/>
    <m/>
    <m/>
    <m/>
    <m/>
    <m/>
    <n v="2"/>
    <m/>
    <m/>
    <m/>
    <m/>
    <m/>
    <m/>
    <n v="2"/>
    <n v="4"/>
  </r>
  <r>
    <s v="FIAP 2024"/>
    <s v="FIAP 2024"/>
    <s v="MADE"/>
    <x v="277"/>
    <s v="30% OF THE TRUTH"/>
    <s v="SOMOS TODAS MARIAS"/>
    <s v=""/>
    <s v="BRASIL"/>
    <x v="4"/>
    <m/>
    <m/>
    <m/>
    <m/>
    <m/>
    <m/>
    <m/>
    <m/>
    <m/>
    <n v="2"/>
    <m/>
    <m/>
    <m/>
    <m/>
    <m/>
    <m/>
    <n v="2"/>
    <n v="4"/>
  </r>
  <r>
    <s v="FIAP 2024"/>
    <s v="FIAP 2024"/>
    <s v="MADE"/>
    <x v="277"/>
    <s v="REAL HORROR"/>
    <s v="APAV - ASSOCIAÇÃO PORTUGUESA DE APOIO À VÍTIMA"/>
    <s v=""/>
    <s v="BRASIL"/>
    <x v="4"/>
    <m/>
    <m/>
    <m/>
    <m/>
    <m/>
    <m/>
    <m/>
    <n v="1"/>
    <m/>
    <m/>
    <m/>
    <m/>
    <m/>
    <m/>
    <m/>
    <m/>
    <n v="1"/>
    <n v="14"/>
  </r>
  <r>
    <s v="FIAP 2024"/>
    <s v="FIAP 2024"/>
    <s v="MADE"/>
    <x v="277"/>
    <s v="REAL HORROR "/>
    <s v="APAV - ASSOCIAÇÃO PORTUGUESA DE APOIO À VÍTIMA"/>
    <s v=""/>
    <s v="BRASIL"/>
    <x v="4"/>
    <m/>
    <m/>
    <m/>
    <m/>
    <m/>
    <m/>
    <m/>
    <n v="1"/>
    <n v="1"/>
    <m/>
    <m/>
    <m/>
    <m/>
    <m/>
    <m/>
    <m/>
    <n v="2"/>
    <n v="20"/>
  </r>
  <r>
    <s v="FIAP 2024"/>
    <s v="FIAP 2024"/>
    <s v="MADE"/>
    <x v="277"/>
    <s v="REAL HORROR  "/>
    <s v="APAV - ASSOCIAÇÃO PORTUGUESA DE APOIO À VÍTIMA"/>
    <s v=""/>
    <s v="BRASIL"/>
    <x v="4"/>
    <m/>
    <m/>
    <m/>
    <m/>
    <m/>
    <m/>
    <m/>
    <n v="1"/>
    <m/>
    <m/>
    <m/>
    <m/>
    <m/>
    <m/>
    <m/>
    <m/>
    <n v="1"/>
    <n v="14"/>
  </r>
  <r>
    <s v="FIAP 2024"/>
    <s v="FIAP 2024"/>
    <s v="MADE"/>
    <x v="11"/>
    <s v="CONTRATOS  "/>
    <s v="STABILO"/>
    <s v=""/>
    <s v="MÉXICO"/>
    <x v="0"/>
    <m/>
    <m/>
    <m/>
    <m/>
    <m/>
    <m/>
    <m/>
    <n v="1"/>
    <m/>
    <m/>
    <m/>
    <m/>
    <m/>
    <m/>
    <m/>
    <m/>
    <n v="1"/>
    <n v="14"/>
  </r>
  <r>
    <s v="FIAP 2024"/>
    <s v="FIAP 2024"/>
    <s v="MADE"/>
    <x v="11"/>
    <s v="STAY ALIVE OWNERS MANUAL"/>
    <s v="JEEP"/>
    <s v=""/>
    <s v="MÉXICO"/>
    <x v="0"/>
    <m/>
    <m/>
    <m/>
    <m/>
    <m/>
    <m/>
    <m/>
    <m/>
    <n v="1"/>
    <m/>
    <m/>
    <m/>
    <m/>
    <m/>
    <m/>
    <m/>
    <n v="1"/>
    <n v="6"/>
  </r>
  <r>
    <s v="FIAP 2024"/>
    <s v="FIAP 2024"/>
    <s v="MADE"/>
    <x v="11"/>
    <s v="TRÁILERS TUMBADOS "/>
    <s v="CINEMEX "/>
    <s v=""/>
    <s v="MÉXICO"/>
    <x v="0"/>
    <m/>
    <m/>
    <m/>
    <m/>
    <m/>
    <m/>
    <n v="1"/>
    <n v="1"/>
    <n v="1"/>
    <n v="2"/>
    <m/>
    <m/>
    <m/>
    <m/>
    <m/>
    <m/>
    <n v="5"/>
    <n v="54"/>
  </r>
  <r>
    <s v="FIAP 2024"/>
    <s v="FIAP 2024"/>
    <s v="MADE"/>
    <x v="11"/>
    <s v="TRÁILERS TUMBADOS  "/>
    <s v="CINEMEX "/>
    <s v=""/>
    <s v="MÉXICO"/>
    <x v="0"/>
    <m/>
    <m/>
    <m/>
    <m/>
    <m/>
    <m/>
    <m/>
    <m/>
    <m/>
    <n v="1"/>
    <m/>
    <m/>
    <m/>
    <m/>
    <m/>
    <m/>
    <n v="1"/>
    <n v="2"/>
  </r>
  <r>
    <s v="FIAP 2024"/>
    <s v="FIAP 2024"/>
    <s v="MANIFIESTO"/>
    <x v="278"/>
    <s v="LA CENA QUE ELEGÍ"/>
    <s v="FELGTBIQ+ (FEDERACIÓN ESTATAL DE LESBIANAS, GAIS, TRANS, BISEXUALES, INTERSEXUALES Y MÁS)"/>
    <s v=""/>
    <s v="ESPAÑA"/>
    <x v="1"/>
    <m/>
    <m/>
    <m/>
    <m/>
    <m/>
    <m/>
    <m/>
    <m/>
    <n v="1"/>
    <m/>
    <m/>
    <m/>
    <m/>
    <m/>
    <m/>
    <m/>
    <n v="1"/>
    <n v="6"/>
  </r>
  <r>
    <s v="FIAP 2024"/>
    <s v="FIAP 2024"/>
    <s v="MANIFIESTO"/>
    <x v="278"/>
    <s v="LA CENA QUE ELEGÍ "/>
    <s v="FELGTBIQ+ (FEDERACIÓN ESTATAL DE LESBIANAS, GAIS, TRANS, BISEXUALES, INTERSEXUALES Y MÁS)"/>
    <s v=""/>
    <s v="ESPAÑA"/>
    <x v="1"/>
    <m/>
    <m/>
    <m/>
    <m/>
    <m/>
    <m/>
    <m/>
    <m/>
    <m/>
    <n v="1"/>
    <m/>
    <m/>
    <m/>
    <m/>
    <m/>
    <m/>
    <n v="1"/>
    <n v="2"/>
  </r>
  <r>
    <s v="FIAP 2024"/>
    <s v="FIAP 2024"/>
    <s v="MCCANN"/>
    <x v="279"/>
    <s v="ENTRENADORES DE INCONFORMISMO"/>
    <s v="CAIXABANK"/>
    <s v=""/>
    <s v="ESPAÑA"/>
    <x v="1"/>
    <m/>
    <m/>
    <m/>
    <m/>
    <m/>
    <m/>
    <m/>
    <n v="1"/>
    <m/>
    <n v="1"/>
    <m/>
    <m/>
    <m/>
    <m/>
    <m/>
    <m/>
    <n v="2"/>
    <n v="16"/>
  </r>
  <r>
    <s v="FIAP 2024"/>
    <s v="FIAP 2024"/>
    <s v="MCCANN"/>
    <x v="279"/>
    <s v="PROFESORES DE INCONFORMISMO"/>
    <s v="CAIXABANK"/>
    <s v=""/>
    <s v="ESPAÑA"/>
    <x v="1"/>
    <m/>
    <m/>
    <m/>
    <m/>
    <m/>
    <m/>
    <m/>
    <n v="1"/>
    <m/>
    <m/>
    <m/>
    <m/>
    <m/>
    <m/>
    <m/>
    <m/>
    <n v="1"/>
    <n v="14"/>
  </r>
  <r>
    <s v="FIAP 2024"/>
    <s v="FIAP 2024"/>
    <s v="MCCANN"/>
    <x v="108"/>
    <s v="THE BILLBOARD YOU SHOULDN'T BE ABLE TO READ BUT YOU CAN"/>
    <s v="GOLLO MOTORS"/>
    <s v=""/>
    <s v="COSTA RICA"/>
    <x v="8"/>
    <m/>
    <m/>
    <m/>
    <m/>
    <m/>
    <m/>
    <m/>
    <m/>
    <m/>
    <n v="1"/>
    <m/>
    <m/>
    <m/>
    <m/>
    <m/>
    <m/>
    <n v="1"/>
    <n v="2"/>
  </r>
  <r>
    <s v="FIAP 2024"/>
    <s v="FIAP 2024"/>
    <s v="MCCANN"/>
    <x v="108"/>
    <s v="THE BILLBOARD YOU SHOULDN'T BE ABLE TO READ BUT YOU CAN "/>
    <s v="GOLLO MOTORS"/>
    <s v=""/>
    <s v="COSTA RICA"/>
    <x v="8"/>
    <m/>
    <m/>
    <m/>
    <m/>
    <m/>
    <m/>
    <m/>
    <n v="1"/>
    <m/>
    <n v="2"/>
    <m/>
    <m/>
    <m/>
    <m/>
    <m/>
    <m/>
    <n v="3"/>
    <n v="18"/>
  </r>
  <r>
    <s v="FIAP 2024"/>
    <s v="FIAP 2024"/>
    <s v="MCCANN"/>
    <x v="108"/>
    <s v="THE BILLBOARD YOU SHOULDN'T BE ABLE TO READ BUT YOU CAN  "/>
    <s v="GOLLO MOTORS"/>
    <s v=""/>
    <s v="COSTA RICA"/>
    <x v="8"/>
    <m/>
    <m/>
    <m/>
    <m/>
    <m/>
    <m/>
    <m/>
    <m/>
    <n v="1"/>
    <n v="1"/>
    <m/>
    <m/>
    <m/>
    <m/>
    <m/>
    <m/>
    <n v="2"/>
    <n v="8"/>
  </r>
  <r>
    <s v="FIAP 2024"/>
    <s v="FIAP 2024"/>
    <s v="MEDIA MONKS"/>
    <x v="280"/>
    <s v="IN THE ZONE"/>
    <s v="ADIDAS"/>
    <s v=""/>
    <s v="ARGENTINA"/>
    <x v="2"/>
    <m/>
    <m/>
    <m/>
    <m/>
    <m/>
    <m/>
    <m/>
    <m/>
    <m/>
    <n v="1"/>
    <m/>
    <m/>
    <m/>
    <m/>
    <m/>
    <m/>
    <n v="1"/>
    <n v="2"/>
  </r>
  <r>
    <s v="FIAP 2024"/>
    <s v="FIAP 2024"/>
    <s v="MEDIA MONKS"/>
    <x v="280"/>
    <s v="IN THE ZONE "/>
    <s v="ADIDAS"/>
    <s v=""/>
    <s v="ARGENTINA"/>
    <x v="2"/>
    <m/>
    <m/>
    <m/>
    <m/>
    <m/>
    <m/>
    <m/>
    <m/>
    <m/>
    <n v="1"/>
    <m/>
    <m/>
    <m/>
    <m/>
    <m/>
    <m/>
    <n v="1"/>
    <n v="2"/>
  </r>
  <r>
    <s v="FIAP 2024"/>
    <s v="FIAP 2024"/>
    <s v="MEL"/>
    <x v="281"/>
    <s v="2.7 DEGREES"/>
    <s v="EL TIEMPO LATINO"/>
    <s v=""/>
    <s v="ESTADOS UNIDOS"/>
    <x v="7"/>
    <m/>
    <m/>
    <m/>
    <m/>
    <m/>
    <m/>
    <m/>
    <m/>
    <m/>
    <n v="1"/>
    <m/>
    <m/>
    <m/>
    <m/>
    <m/>
    <m/>
    <n v="1"/>
    <n v="2"/>
  </r>
  <r>
    <s v="FIAP 2024"/>
    <s v="FIAP 2024"/>
    <s v="MEL"/>
    <x v="281"/>
    <s v="SEE A DOG. ADOPT A DOG."/>
    <s v="PAWS4YOU"/>
    <s v=""/>
    <s v="ESTADOS UNIDOS"/>
    <x v="7"/>
    <m/>
    <m/>
    <m/>
    <m/>
    <m/>
    <m/>
    <m/>
    <m/>
    <m/>
    <n v="1"/>
    <m/>
    <m/>
    <m/>
    <m/>
    <m/>
    <m/>
    <n v="1"/>
    <n v="2"/>
  </r>
  <r>
    <s v="FIAP 2024"/>
    <s v="FIAP 2024"/>
    <s v="MIAMI AD SCHOOL MÉXICO"/>
    <x v="282"/>
    <s v="POLYREADERS"/>
    <s v="SPOTIFY"/>
    <s v=""/>
    <s v="MÉXICO"/>
    <x v="0"/>
    <m/>
    <m/>
    <m/>
    <m/>
    <m/>
    <m/>
    <m/>
    <n v="1"/>
    <n v="1"/>
    <m/>
    <m/>
    <m/>
    <m/>
    <m/>
    <m/>
    <m/>
    <n v="2"/>
    <n v="20"/>
  </r>
  <r>
    <s v="FIAP 2024"/>
    <s v="FIAP 2024"/>
    <s v="MIAMI AD SCHOOL MÉXICO"/>
    <x v="282"/>
    <s v="SOUNDS OF NATURE"/>
    <s v="SPOTIFY"/>
    <s v=""/>
    <s v="MÉXICO"/>
    <x v="0"/>
    <m/>
    <m/>
    <m/>
    <m/>
    <m/>
    <m/>
    <m/>
    <m/>
    <m/>
    <n v="1"/>
    <m/>
    <m/>
    <m/>
    <m/>
    <m/>
    <m/>
    <n v="1"/>
    <n v="2"/>
  </r>
  <r>
    <s v="FIAP 2024"/>
    <s v="FIAP 2024"/>
    <s v="MOOV"/>
    <x v="241"/>
    <s v="EL REAL VALOR DE LA NAVIDAD"/>
    <s v="CAJA LOS ANDES"/>
    <s v=""/>
    <s v="CHILE"/>
    <x v="18"/>
    <m/>
    <m/>
    <m/>
    <m/>
    <m/>
    <m/>
    <m/>
    <m/>
    <m/>
    <n v="1"/>
    <m/>
    <m/>
    <m/>
    <m/>
    <m/>
    <m/>
    <n v="1"/>
    <n v="2"/>
  </r>
  <r>
    <s v="FIAP 2024"/>
    <s v="FIAP 2024"/>
    <s v="MOOV"/>
    <x v="241"/>
    <s v="TU PIEL ES ARTE"/>
    <s v="AUSPICIADO POR PFIZER"/>
    <s v=""/>
    <s v="CHILE"/>
    <x v="18"/>
    <m/>
    <m/>
    <m/>
    <m/>
    <m/>
    <m/>
    <m/>
    <m/>
    <n v="1"/>
    <m/>
    <m/>
    <m/>
    <m/>
    <m/>
    <m/>
    <m/>
    <n v="1"/>
    <n v="6"/>
  </r>
  <r>
    <s v="FIAP 2024"/>
    <s v="FIAP 2024"/>
    <s v="MOSTRO AGENCY"/>
    <x v="201"/>
    <s v="FIESTAS RESPONSABLES"/>
    <s v="CUBATA"/>
    <s v=""/>
    <s v="GUATEMALA"/>
    <x v="14"/>
    <m/>
    <m/>
    <m/>
    <m/>
    <m/>
    <m/>
    <m/>
    <m/>
    <m/>
    <n v="2"/>
    <m/>
    <m/>
    <m/>
    <m/>
    <m/>
    <m/>
    <n v="2"/>
    <n v="4"/>
  </r>
  <r>
    <s v="FIAP 2024"/>
    <s v="FIAP 2024"/>
    <s v="MRM"/>
    <x v="175"/>
    <s v="¿ESTO ES AMOR? REFORMA"/>
    <s v="NOSPA POLAND"/>
    <s v=""/>
    <s v="ESPAÑA"/>
    <x v="1"/>
    <m/>
    <m/>
    <m/>
    <m/>
    <m/>
    <m/>
    <m/>
    <m/>
    <n v="1"/>
    <m/>
    <m/>
    <m/>
    <m/>
    <m/>
    <m/>
    <m/>
    <n v="1"/>
    <n v="6"/>
  </r>
  <r>
    <s v="FIAP 2024"/>
    <s v="FIAP 2024"/>
    <s v="MRM"/>
    <x v="175"/>
    <s v="FASHION CRAMPS"/>
    <s v="BUSCOPAN"/>
    <s v=""/>
    <s v="ESPAÑA"/>
    <x v="1"/>
    <m/>
    <m/>
    <m/>
    <m/>
    <m/>
    <m/>
    <m/>
    <m/>
    <n v="1"/>
    <m/>
    <m/>
    <m/>
    <m/>
    <m/>
    <m/>
    <m/>
    <n v="1"/>
    <n v="6"/>
  </r>
  <r>
    <s v="FIAP 2024"/>
    <s v="FIAP 2024"/>
    <s v="MRM"/>
    <x v="175"/>
    <s v="FASHION CRAMPS "/>
    <s v="BUSCOPAN"/>
    <s v=""/>
    <s v="ESPAÑA"/>
    <x v="1"/>
    <m/>
    <m/>
    <m/>
    <m/>
    <m/>
    <m/>
    <m/>
    <m/>
    <n v="1"/>
    <m/>
    <m/>
    <m/>
    <m/>
    <m/>
    <m/>
    <m/>
    <n v="1"/>
    <n v="6"/>
  </r>
  <r>
    <s v="FIAP 2024"/>
    <s v="FIAP 2024"/>
    <s v="MRM"/>
    <x v="175"/>
    <s v="READY PLAYER MOM"/>
    <s v="ENTEROGERMINA"/>
    <s v=""/>
    <s v="ESPAÑA"/>
    <x v="1"/>
    <m/>
    <m/>
    <m/>
    <m/>
    <m/>
    <m/>
    <n v="1"/>
    <m/>
    <m/>
    <m/>
    <m/>
    <m/>
    <m/>
    <m/>
    <m/>
    <m/>
    <n v="1"/>
    <n v="30"/>
  </r>
  <r>
    <s v="FIAP 2024"/>
    <s v="FIAP 2024"/>
    <s v="MRM"/>
    <x v="175"/>
    <s v="READY PLAYER MOM "/>
    <s v="ENTEROGERMINA"/>
    <s v=""/>
    <s v="ESPAÑA"/>
    <x v="1"/>
    <m/>
    <m/>
    <m/>
    <m/>
    <m/>
    <m/>
    <m/>
    <m/>
    <n v="1"/>
    <m/>
    <m/>
    <m/>
    <m/>
    <m/>
    <m/>
    <m/>
    <n v="1"/>
    <n v="6"/>
  </r>
  <r>
    <s v="FIAP 2024"/>
    <s v="FIAP 2024"/>
    <s v="MRM"/>
    <x v="175"/>
    <s v="TALKING SHIT"/>
    <s v="SANOFI"/>
    <s v=""/>
    <s v="ESPAÑA"/>
    <x v="1"/>
    <m/>
    <m/>
    <m/>
    <m/>
    <m/>
    <m/>
    <m/>
    <n v="1"/>
    <m/>
    <m/>
    <m/>
    <m/>
    <m/>
    <m/>
    <m/>
    <m/>
    <n v="1"/>
    <n v="14"/>
  </r>
  <r>
    <s v="FIAP 2024"/>
    <s v="FIAP 2024"/>
    <s v="MRM"/>
    <x v="175"/>
    <s v="TALKING SHIT "/>
    <s v="SANOFI"/>
    <s v=""/>
    <s v="ESPAÑA"/>
    <x v="1"/>
    <m/>
    <m/>
    <m/>
    <m/>
    <m/>
    <m/>
    <m/>
    <n v="1"/>
    <m/>
    <m/>
    <m/>
    <m/>
    <m/>
    <m/>
    <m/>
    <m/>
    <n v="1"/>
    <n v="14"/>
  </r>
  <r>
    <s v="FIAP 2024"/>
    <s v="FIAP 2024"/>
    <s v="MRM"/>
    <x v="175"/>
    <s v="UN AMOR SIN ETIQUETAS"/>
    <s v="CAMPOFRÍO VEGALIA"/>
    <s v=""/>
    <s v="ESPAÑA"/>
    <x v="1"/>
    <m/>
    <m/>
    <m/>
    <m/>
    <m/>
    <m/>
    <m/>
    <n v="1"/>
    <m/>
    <m/>
    <m/>
    <m/>
    <m/>
    <m/>
    <m/>
    <m/>
    <n v="1"/>
    <n v="14"/>
  </r>
  <r>
    <s v="FIAP 2024"/>
    <s v="FIAP 2024"/>
    <s v="MULLENLOWE DELTA"/>
    <x v="120"/>
    <s v="BARCELONISTAS DE NACIMIENTO"/>
    <s v="PILSENER"/>
    <s v=""/>
    <s v="ECUADOR"/>
    <x v="3"/>
    <m/>
    <m/>
    <m/>
    <m/>
    <m/>
    <m/>
    <m/>
    <n v="1"/>
    <m/>
    <n v="1"/>
    <m/>
    <m/>
    <m/>
    <m/>
    <m/>
    <m/>
    <n v="2"/>
    <n v="16"/>
  </r>
  <r>
    <s v="FIAP 2024"/>
    <s v="FIAP 2024"/>
    <s v="MULLENLOWE DELTA"/>
    <x v="120"/>
    <s v="CATCH THE REFEREE"/>
    <s v="DISCOVER"/>
    <s v=""/>
    <s v="ECUADOR"/>
    <x v="3"/>
    <m/>
    <m/>
    <m/>
    <m/>
    <m/>
    <m/>
    <m/>
    <n v="1"/>
    <n v="2"/>
    <m/>
    <m/>
    <m/>
    <m/>
    <m/>
    <m/>
    <m/>
    <n v="3"/>
    <n v="26"/>
  </r>
  <r>
    <s v="FIAP 2024"/>
    <s v="FIAP 2024"/>
    <s v="MULLENLOWE DELTA"/>
    <x v="120"/>
    <s v="CHEERS TO YOU MARK"/>
    <s v="PILSENER"/>
    <s v=""/>
    <s v="ECUADOR"/>
    <x v="3"/>
    <m/>
    <m/>
    <m/>
    <m/>
    <m/>
    <m/>
    <m/>
    <m/>
    <n v="1"/>
    <m/>
    <m/>
    <m/>
    <m/>
    <m/>
    <m/>
    <m/>
    <n v="1"/>
    <n v="6"/>
  </r>
  <r>
    <s v="FIAP 2024"/>
    <s v="FIAP 2024"/>
    <s v="MULLENLOWE DELTA"/>
    <x v="120"/>
    <s v="COLOR BLIND BURGER"/>
    <s v="NOFORK"/>
    <s v=""/>
    <s v="ECUADOR"/>
    <x v="3"/>
    <m/>
    <m/>
    <m/>
    <m/>
    <m/>
    <m/>
    <m/>
    <m/>
    <m/>
    <n v="1"/>
    <m/>
    <m/>
    <m/>
    <m/>
    <m/>
    <m/>
    <n v="1"/>
    <n v="2"/>
  </r>
  <r>
    <s v="FIAP 2024"/>
    <s v="FIAP 2024"/>
    <s v="MULLENLOWE DELTA"/>
    <x v="120"/>
    <s v="DRUNKEN CODES"/>
    <s v="TADA"/>
    <s v=""/>
    <s v="ECUADOR"/>
    <x v="3"/>
    <m/>
    <m/>
    <m/>
    <m/>
    <m/>
    <m/>
    <m/>
    <m/>
    <n v="1"/>
    <m/>
    <m/>
    <m/>
    <m/>
    <m/>
    <m/>
    <m/>
    <n v="1"/>
    <n v="6"/>
  </r>
  <r>
    <s v="FIAP 2024"/>
    <s v="FIAP 2024"/>
    <s v="MULLENLOWE DELTA"/>
    <x v="120"/>
    <s v="DRUNKEN CODES "/>
    <s v="TADA APP"/>
    <s v=""/>
    <s v="ECUADOR"/>
    <x v="3"/>
    <m/>
    <m/>
    <m/>
    <m/>
    <m/>
    <m/>
    <m/>
    <m/>
    <m/>
    <n v="1"/>
    <m/>
    <m/>
    <m/>
    <m/>
    <m/>
    <m/>
    <n v="1"/>
    <n v="2"/>
  </r>
  <r>
    <s v="FIAP 2024"/>
    <s v="FIAP 2024"/>
    <s v="MULLENLOWE DELTA"/>
    <x v="120"/>
    <s v="IN THE VOICE OF THE FARMERS"/>
    <s v="BANCO PICHINCHA"/>
    <s v=""/>
    <s v="ECUADOR"/>
    <x v="3"/>
    <m/>
    <m/>
    <m/>
    <m/>
    <m/>
    <m/>
    <m/>
    <m/>
    <m/>
    <n v="2"/>
    <m/>
    <m/>
    <m/>
    <m/>
    <m/>
    <m/>
    <n v="2"/>
    <n v="4"/>
  </r>
  <r>
    <s v="FIAP 2024"/>
    <s v="FIAP 2024"/>
    <s v="MULLENLOWE DELTA"/>
    <x v="120"/>
    <s v="IT´S NOT MYTH IT´S REAL"/>
    <s v="PYCCA"/>
    <s v=""/>
    <s v="ECUADOR"/>
    <x v="3"/>
    <m/>
    <m/>
    <m/>
    <m/>
    <m/>
    <m/>
    <m/>
    <m/>
    <m/>
    <n v="1"/>
    <m/>
    <m/>
    <m/>
    <m/>
    <m/>
    <m/>
    <n v="1"/>
    <n v="2"/>
  </r>
  <r>
    <s v="FIAP 2024"/>
    <s v="FIAP 2024"/>
    <s v="MULLENLOWE DELTA"/>
    <x v="120"/>
    <s v="OWNERS CODE"/>
    <s v="PEPSI "/>
    <s v=""/>
    <s v="ECUADOR"/>
    <x v="3"/>
    <m/>
    <m/>
    <m/>
    <m/>
    <m/>
    <m/>
    <m/>
    <m/>
    <n v="1"/>
    <m/>
    <m/>
    <m/>
    <m/>
    <m/>
    <m/>
    <m/>
    <n v="1"/>
    <n v="6"/>
  </r>
  <r>
    <s v="FIAP 2024"/>
    <s v="FIAP 2024"/>
    <s v="MULLENLOWE DELTA"/>
    <x v="120"/>
    <s v="PILSENNER"/>
    <s v="PILSENER"/>
    <s v=""/>
    <s v="ECUADOR"/>
    <x v="3"/>
    <m/>
    <m/>
    <m/>
    <m/>
    <m/>
    <m/>
    <m/>
    <m/>
    <m/>
    <n v="1"/>
    <m/>
    <m/>
    <m/>
    <m/>
    <m/>
    <m/>
    <n v="1"/>
    <n v="2"/>
  </r>
  <r>
    <s v="FIAP 2024"/>
    <s v="FIAP 2024"/>
    <s v="MULLENLOWE DELTA"/>
    <x v="120"/>
    <s v="SE DICE LA TRI"/>
    <s v="PILSENER"/>
    <s v=""/>
    <s v="ECUADOR"/>
    <x v="3"/>
    <m/>
    <m/>
    <m/>
    <m/>
    <m/>
    <m/>
    <m/>
    <m/>
    <m/>
    <n v="2"/>
    <m/>
    <m/>
    <m/>
    <m/>
    <m/>
    <m/>
    <n v="2"/>
    <n v="4"/>
  </r>
  <r>
    <s v="FIAP 2024"/>
    <s v="FIAP 2024"/>
    <s v="MULLENLOWE DELTA"/>
    <x v="120"/>
    <s v="SPOT THE RED FLAGS"/>
    <s v="PILSENER"/>
    <s v=""/>
    <s v="ECUADOR"/>
    <x v="3"/>
    <m/>
    <m/>
    <m/>
    <m/>
    <m/>
    <m/>
    <m/>
    <n v="3"/>
    <n v="4"/>
    <m/>
    <m/>
    <m/>
    <m/>
    <m/>
    <m/>
    <m/>
    <n v="7"/>
    <n v="66"/>
  </r>
  <r>
    <s v="FIAP 2024"/>
    <s v="FIAP 2024"/>
    <s v="MULLENLOWE DELTA"/>
    <x v="120"/>
    <s v="TASTE PALETTE"/>
    <s v="DINERS CLUB"/>
    <s v=""/>
    <s v="ECUADOR"/>
    <x v="3"/>
    <m/>
    <m/>
    <m/>
    <m/>
    <m/>
    <m/>
    <m/>
    <m/>
    <n v="2"/>
    <m/>
    <m/>
    <m/>
    <m/>
    <m/>
    <m/>
    <m/>
    <n v="2"/>
    <n v="12"/>
  </r>
  <r>
    <s v="FIAP 2024"/>
    <s v="FIAP 2024"/>
    <s v="MULLENLOWE DELTA"/>
    <x v="120"/>
    <s v="UNFORGETTABLE WOMEN"/>
    <s v="BANCO PICHINCHA"/>
    <s v=""/>
    <s v="ECUADOR"/>
    <x v="3"/>
    <m/>
    <m/>
    <m/>
    <m/>
    <m/>
    <m/>
    <m/>
    <n v="1"/>
    <m/>
    <n v="1"/>
    <m/>
    <m/>
    <m/>
    <m/>
    <m/>
    <m/>
    <n v="2"/>
    <n v="16"/>
  </r>
  <r>
    <s v="FIAP 2024"/>
    <s v="FIAP 2024"/>
    <s v="OGILVY"/>
    <x v="177"/>
    <s v="ANDALUSIAN CRUSH"/>
    <s v="TURISMO DE ANDALUCÍA "/>
    <s v=""/>
    <s v="ESPAÑA"/>
    <x v="1"/>
    <m/>
    <m/>
    <m/>
    <m/>
    <m/>
    <m/>
    <n v="1"/>
    <m/>
    <m/>
    <m/>
    <m/>
    <m/>
    <m/>
    <m/>
    <m/>
    <m/>
    <n v="1"/>
    <n v="30"/>
  </r>
  <r>
    <s v="FIAP 2024"/>
    <s v="FIAP 2024"/>
    <s v="PARADAIS DDB"/>
    <x v="122"/>
    <s v="EL VIAJE"/>
    <s v="FUNDACIÓN CASA RONALD MCDONALD ECUADOR"/>
    <s v=""/>
    <s v="ECUADOR"/>
    <x v="3"/>
    <m/>
    <m/>
    <m/>
    <m/>
    <m/>
    <m/>
    <n v="1"/>
    <m/>
    <m/>
    <m/>
    <m/>
    <m/>
    <m/>
    <m/>
    <m/>
    <m/>
    <n v="1"/>
    <n v="30"/>
  </r>
  <r>
    <s v="FIAP 2024"/>
    <s v="FIAP 2024"/>
    <s v="PARADAIS DDB"/>
    <x v="122"/>
    <s v="EL VIAJE "/>
    <s v="FUNDACIÓN CASA RONALD MCDONALD ECUADOR"/>
    <s v=""/>
    <s v="ECUADOR"/>
    <x v="3"/>
    <m/>
    <m/>
    <m/>
    <m/>
    <m/>
    <m/>
    <m/>
    <m/>
    <n v="1"/>
    <m/>
    <m/>
    <m/>
    <m/>
    <m/>
    <m/>
    <m/>
    <n v="1"/>
    <n v="6"/>
  </r>
  <r>
    <s v="FIAP 2024"/>
    <s v="FIAP 2024"/>
    <s v="MULLENLOWE DELTA"/>
    <x v="204"/>
    <s v="MANUALES PARA SOBREVIVIR"/>
    <s v="MANUALESPARASOBREVIVIR.ORG"/>
    <s v=""/>
    <s v="EL SALVADOR"/>
    <x v="16"/>
    <m/>
    <m/>
    <m/>
    <m/>
    <m/>
    <m/>
    <m/>
    <n v="1"/>
    <n v="4"/>
    <n v="5"/>
    <m/>
    <m/>
    <m/>
    <m/>
    <m/>
    <m/>
    <n v="10"/>
    <n v="48"/>
  </r>
  <r>
    <s v="FIAP 2024"/>
    <s v="FIAP 2024"/>
    <s v="MULLENLOWE DELTA"/>
    <x v="205"/>
    <s v="CERCA, SIEMPRE"/>
    <s v="SUPER 24"/>
    <s v=""/>
    <s v="GUATEMALA"/>
    <x v="14"/>
    <m/>
    <m/>
    <m/>
    <m/>
    <m/>
    <m/>
    <m/>
    <m/>
    <m/>
    <n v="1"/>
    <m/>
    <m/>
    <m/>
    <m/>
    <m/>
    <m/>
    <n v="1"/>
    <n v="2"/>
  </r>
  <r>
    <s v="FIAP 2024"/>
    <s v="FIAP 2024"/>
    <s v="MULLENLOWE DELTA"/>
    <x v="205"/>
    <s v="CERCA, SIEMPRE "/>
    <s v="SUPER 24"/>
    <s v=""/>
    <s v="GUATEMALA"/>
    <x v="14"/>
    <m/>
    <m/>
    <m/>
    <m/>
    <m/>
    <m/>
    <m/>
    <n v="2"/>
    <m/>
    <m/>
    <m/>
    <m/>
    <m/>
    <m/>
    <m/>
    <m/>
    <n v="2"/>
    <n v="28"/>
  </r>
  <r>
    <s v="FIAP 2024"/>
    <s v="FIAP 2024"/>
    <s v="PUBLICIS"/>
    <x v="247"/>
    <s v="MIRA MÁS ALLÁ BHD"/>
    <s v="BANCO BHD"/>
    <s v=""/>
    <s v="REPÚBLICA DOMINICANA"/>
    <x v="17"/>
    <m/>
    <m/>
    <m/>
    <m/>
    <m/>
    <m/>
    <m/>
    <m/>
    <m/>
    <n v="1"/>
    <m/>
    <m/>
    <m/>
    <m/>
    <m/>
    <m/>
    <n v="1"/>
    <n v="2"/>
  </r>
  <r>
    <s v="FIAP 2024"/>
    <s v="FIAP 2024"/>
    <s v="REPÚBLICA DIGITAL"/>
    <x v="223"/>
    <s v="UPSIDE DOWN ISLAND FT. FORNITE"/>
    <s v="DAIRY QUEEN® MÉXICO."/>
    <s v=""/>
    <s v="MÉXICO"/>
    <x v="0"/>
    <m/>
    <m/>
    <m/>
    <m/>
    <m/>
    <m/>
    <m/>
    <m/>
    <m/>
    <n v="1"/>
    <m/>
    <m/>
    <m/>
    <m/>
    <m/>
    <m/>
    <n v="1"/>
    <n v="2"/>
  </r>
  <r>
    <s v="FIAP 2024"/>
    <s v="FIAP 2024"/>
    <s v="REPÚBLICA DIGITAL"/>
    <x v="223"/>
    <s v="UPSIDE DOWN ISLAND FT. FORNITE "/>
    <s v="DAIRY QUEEN® MÉXICO."/>
    <s v=""/>
    <s v="MÉXICO"/>
    <x v="0"/>
    <m/>
    <m/>
    <m/>
    <m/>
    <m/>
    <m/>
    <m/>
    <m/>
    <n v="1"/>
    <n v="1"/>
    <m/>
    <m/>
    <m/>
    <m/>
    <m/>
    <m/>
    <n v="2"/>
    <n v="8"/>
  </r>
  <r>
    <s v="FIAP 2024"/>
    <s v="FIAP 2024"/>
    <s v="ROBIN STRATEGIC CREATIVE AGENCY"/>
    <x v="283"/>
    <s v="LAS MUJERES SÍ TOMAN WHISKY "/>
    <s v="JOHNNIE WALKER "/>
    <s v=""/>
    <s v="VENEZUELA"/>
    <x v="19"/>
    <m/>
    <m/>
    <m/>
    <m/>
    <m/>
    <m/>
    <m/>
    <m/>
    <m/>
    <n v="1"/>
    <m/>
    <m/>
    <m/>
    <m/>
    <m/>
    <m/>
    <n v="1"/>
    <n v="2"/>
  </r>
  <r>
    <s v="FIAP 2024"/>
    <s v="FIAP 2024"/>
    <s v="ROCK AND ROLL"/>
    <x v="284"/>
    <s v="LA LATA DE LOS BOLIVIANOS"/>
    <s v="PACEÑA"/>
    <s v=""/>
    <s v="BOLIVIA"/>
    <x v="6"/>
    <m/>
    <m/>
    <m/>
    <m/>
    <m/>
    <m/>
    <m/>
    <m/>
    <n v="1"/>
    <m/>
    <m/>
    <m/>
    <m/>
    <m/>
    <m/>
    <m/>
    <n v="1"/>
    <n v="6"/>
  </r>
  <r>
    <s v="FIAP 2024"/>
    <s v="FIAP 2024"/>
    <s v="ROCK AND ROLL"/>
    <x v="284"/>
    <s v="VALLAS RECUPERADAS "/>
    <s v="PACEÑA FÚTBOL"/>
    <s v=""/>
    <s v="BOLIVIA"/>
    <x v="6"/>
    <m/>
    <m/>
    <m/>
    <m/>
    <m/>
    <m/>
    <m/>
    <m/>
    <m/>
    <n v="1"/>
    <m/>
    <m/>
    <m/>
    <m/>
    <m/>
    <m/>
    <n v="1"/>
    <n v="2"/>
  </r>
  <r>
    <s v="FIAP 2024"/>
    <s v="FIAP 2024"/>
    <s v="ROMPECABEZA DIGITAL"/>
    <x v="243"/>
    <s v="SACA TU PERMISO RUTAL"/>
    <s v="BALLOON LATAM"/>
    <s v=""/>
    <s v="CHILE"/>
    <x v="18"/>
    <m/>
    <m/>
    <m/>
    <m/>
    <m/>
    <m/>
    <m/>
    <m/>
    <m/>
    <n v="1"/>
    <m/>
    <m/>
    <m/>
    <m/>
    <m/>
    <m/>
    <n v="1"/>
    <n v="2"/>
  </r>
  <r>
    <s v="FIAP 2024"/>
    <s v="FIAP 2024"/>
    <s v="ROSADOTOLEDO&amp;"/>
    <x v="215"/>
    <s v="ELIJO ESTAR CONTIGO"/>
    <s v="TRIPLE-S"/>
    <s v=""/>
    <s v="PUERTO RICO"/>
    <x v="5"/>
    <m/>
    <m/>
    <m/>
    <m/>
    <m/>
    <m/>
    <m/>
    <m/>
    <n v="3"/>
    <n v="3"/>
    <m/>
    <m/>
    <m/>
    <m/>
    <m/>
    <m/>
    <n v="6"/>
    <n v="24"/>
  </r>
  <r>
    <s v="FIAP 2024"/>
    <s v="FIAP 2024"/>
    <s v="ROSADOTOLEDO&amp;"/>
    <x v="215"/>
    <s v="PATOJIS"/>
    <s v="THE PATO PROJECT FOUNDATION"/>
    <s v=""/>
    <s v="PUERTO RICO"/>
    <x v="5"/>
    <m/>
    <m/>
    <m/>
    <m/>
    <m/>
    <m/>
    <m/>
    <m/>
    <n v="1"/>
    <m/>
    <m/>
    <m/>
    <m/>
    <m/>
    <m/>
    <m/>
    <n v="1"/>
    <n v="6"/>
  </r>
  <r>
    <s v="FIAP 2024"/>
    <s v="FIAP 2024"/>
    <s v="ROSADOTOLEDO&amp;"/>
    <x v="215"/>
    <s v="PONLO EN TU CALENDARIO"/>
    <s v="TRIPLE-S"/>
    <s v=""/>
    <s v="PUERTO RICO"/>
    <x v="5"/>
    <m/>
    <m/>
    <m/>
    <m/>
    <m/>
    <m/>
    <m/>
    <m/>
    <m/>
    <n v="1"/>
    <m/>
    <m/>
    <m/>
    <m/>
    <m/>
    <m/>
    <n v="1"/>
    <n v="2"/>
  </r>
  <r>
    <s v="FIAP 2024"/>
    <s v="FIAP 2024"/>
    <s v="MCCANN"/>
    <x v="216"/>
    <s v="DELIVERY"/>
    <s v="MERCEDES-BENZ "/>
    <s v=""/>
    <s v="PUERTO RICO"/>
    <x v="5"/>
    <m/>
    <m/>
    <m/>
    <m/>
    <m/>
    <m/>
    <m/>
    <m/>
    <m/>
    <n v="1"/>
    <m/>
    <m/>
    <m/>
    <m/>
    <m/>
    <m/>
    <n v="1"/>
    <n v="2"/>
  </r>
  <r>
    <s v="FIAP 2024"/>
    <s v="FIAP 2024"/>
    <s v="MCCANN"/>
    <x v="216"/>
    <s v="DOG GROOMER"/>
    <s v="MERCEDES-BENZ "/>
    <s v=""/>
    <s v="PUERTO RICO"/>
    <x v="5"/>
    <m/>
    <m/>
    <m/>
    <m/>
    <m/>
    <m/>
    <m/>
    <m/>
    <m/>
    <n v="1"/>
    <m/>
    <m/>
    <m/>
    <m/>
    <m/>
    <m/>
    <n v="1"/>
    <n v="2"/>
  </r>
  <r>
    <s v="FIAP 2024"/>
    <s v="FIAP 2024"/>
    <s v="MCCANN"/>
    <x v="216"/>
    <s v="FOOD TRUCK"/>
    <s v="MERCEDES-BENZ "/>
    <s v=""/>
    <s v="PUERTO RICO"/>
    <x v="5"/>
    <m/>
    <m/>
    <m/>
    <m/>
    <m/>
    <m/>
    <m/>
    <m/>
    <m/>
    <n v="1"/>
    <m/>
    <m/>
    <m/>
    <m/>
    <m/>
    <m/>
    <n v="1"/>
    <n v="2"/>
  </r>
  <r>
    <s v="FIAP 2024"/>
    <s v="FIAP 2024"/>
    <s v="MCCANN"/>
    <x v="216"/>
    <s v="PLOMERO"/>
    <s v="MERCEDES-BENZ "/>
    <s v=""/>
    <s v="PUERTO RICO"/>
    <x v="5"/>
    <m/>
    <m/>
    <m/>
    <m/>
    <m/>
    <m/>
    <m/>
    <m/>
    <m/>
    <n v="1"/>
    <m/>
    <m/>
    <m/>
    <m/>
    <m/>
    <m/>
    <n v="1"/>
    <n v="2"/>
  </r>
  <r>
    <s v="FIAP 2024"/>
    <s v="FIAP 2024"/>
    <s v="MCCANN"/>
    <x v="216"/>
    <s v="TRABAJOS SPRINTER"/>
    <s v="MERCEDES-BENZ "/>
    <s v=""/>
    <s v="PUERTO RICO"/>
    <x v="5"/>
    <m/>
    <m/>
    <m/>
    <m/>
    <m/>
    <m/>
    <m/>
    <m/>
    <m/>
    <n v="1"/>
    <m/>
    <m/>
    <m/>
    <m/>
    <m/>
    <m/>
    <n v="1"/>
    <n v="2"/>
  </r>
  <r>
    <s v="FIAP 2024"/>
    <s v="FIAP 2024"/>
    <s v="SAMY ROAD"/>
    <x v="285"/>
    <s v="PIÑATA"/>
    <s v="PEOPLE FOR THE ETHICAL TREATMENT OF ANIMALS (PETA)"/>
    <s v=""/>
    <s v="ARGENTINA"/>
    <x v="2"/>
    <m/>
    <m/>
    <m/>
    <m/>
    <m/>
    <m/>
    <m/>
    <m/>
    <m/>
    <n v="1"/>
    <m/>
    <m/>
    <m/>
    <m/>
    <m/>
    <m/>
    <n v="1"/>
    <n v="2"/>
  </r>
  <r>
    <s v="FIAP 2024"/>
    <s v="FIAP 2024"/>
    <s v="SANTUARIO NAPKIN"/>
    <x v="286"/>
    <s v="PRESIENTE"/>
    <s v="MALL DE LOS ANDES"/>
    <s v=""/>
    <s v="ECUADOR"/>
    <x v="3"/>
    <m/>
    <m/>
    <m/>
    <m/>
    <m/>
    <m/>
    <m/>
    <m/>
    <m/>
    <n v="1"/>
    <m/>
    <m/>
    <m/>
    <m/>
    <m/>
    <m/>
    <n v="1"/>
    <n v="2"/>
  </r>
  <r>
    <s v="FIAP 2024"/>
    <s v="FIAP 2024"/>
    <s v="SHERPA"/>
    <x v="287"/>
    <s v="ALCALDES IMPOSIBLES"/>
    <s v="ARRELS FUNDACIÓ"/>
    <s v=""/>
    <s v="ESPAÑA"/>
    <x v="1"/>
    <m/>
    <m/>
    <m/>
    <m/>
    <m/>
    <m/>
    <m/>
    <m/>
    <n v="2"/>
    <n v="1"/>
    <m/>
    <m/>
    <m/>
    <m/>
    <m/>
    <m/>
    <n v="3"/>
    <n v="14"/>
  </r>
  <r>
    <s v="FIAP 2024"/>
    <s v="FIAP 2024"/>
    <s v="SHERPA"/>
    <x v="287"/>
    <s v="ALCALDES IMPOSIBLES "/>
    <s v="ARRELS FUNDACIÓ"/>
    <s v=""/>
    <s v="ESPAÑA"/>
    <x v="1"/>
    <m/>
    <m/>
    <m/>
    <m/>
    <m/>
    <m/>
    <m/>
    <m/>
    <m/>
    <n v="1"/>
    <m/>
    <m/>
    <m/>
    <m/>
    <m/>
    <m/>
    <n v="1"/>
    <n v="2"/>
  </r>
  <r>
    <s v="FIAP 2024"/>
    <s v="FIAP 2024"/>
    <s v="SOULNET LLC"/>
    <x v="288"/>
    <s v="BACARDÍ NICKNAMES CAMPAIGN - MUCHOS NOMBRES UN SOLO BACARDÍ"/>
    <s v="BACARDÍ"/>
    <s v=""/>
    <s v="ESTADOS UNIDOS"/>
    <x v="7"/>
    <m/>
    <m/>
    <m/>
    <m/>
    <m/>
    <m/>
    <m/>
    <m/>
    <m/>
    <n v="1"/>
    <m/>
    <m/>
    <m/>
    <m/>
    <m/>
    <m/>
    <n v="1"/>
    <n v="2"/>
  </r>
  <r>
    <s v="FIAP 2024"/>
    <s v="FIAP 2024"/>
    <s v="STAR5 CREATIVE INC."/>
    <x v="289"/>
    <s v="THE QLTURE CODE"/>
    <s v="GOTUURI"/>
    <s v=""/>
    <s v="PANAMÁ"/>
    <x v="11"/>
    <m/>
    <m/>
    <m/>
    <m/>
    <m/>
    <m/>
    <m/>
    <n v="3"/>
    <m/>
    <m/>
    <m/>
    <m/>
    <m/>
    <m/>
    <m/>
    <m/>
    <n v="3"/>
    <n v="42"/>
  </r>
  <r>
    <s v="FIAP 2024"/>
    <s v="FIAP 2024"/>
    <s v="TBWA"/>
    <x v="206"/>
    <s v="DE GOLPE UN GRAN PROBLEMA"/>
    <s v="ASEGURADORA GENERAL"/>
    <s v=""/>
    <s v="GUATEMALA"/>
    <x v="14"/>
    <m/>
    <m/>
    <m/>
    <m/>
    <m/>
    <m/>
    <m/>
    <m/>
    <m/>
    <n v="1"/>
    <m/>
    <m/>
    <m/>
    <m/>
    <m/>
    <m/>
    <n v="1"/>
    <n v="2"/>
  </r>
  <r>
    <s v="FIAP 2024"/>
    <s v="FIAP 2024"/>
    <s v="TEAM REMOTO"/>
    <x v="290"/>
    <s v="CONTENT HUB - MAS DE 100 CONTENIDOS CREADOS POR USUARIOS EN UN DÍA "/>
    <s v="BANCOLOMBIA"/>
    <s v=""/>
    <s v="ESTADOS UNIDOS"/>
    <x v="7"/>
    <m/>
    <m/>
    <m/>
    <m/>
    <m/>
    <m/>
    <m/>
    <m/>
    <n v="1"/>
    <n v="1"/>
    <m/>
    <m/>
    <m/>
    <m/>
    <m/>
    <m/>
    <n v="2"/>
    <n v="8"/>
  </r>
  <r>
    <s v="FIAP 2024"/>
    <s v="FIAP 2024"/>
    <s v="TEAM REMOTO"/>
    <x v="290"/>
    <s v="CONTENT HUB - MAS DE 100 CONTENIDOS CREADOS POR USUARIOS EN UN DÍA  "/>
    <s v="BANCOLOMBIA"/>
    <s v=""/>
    <s v="ESTADOS UNIDOS"/>
    <x v="7"/>
    <m/>
    <m/>
    <m/>
    <m/>
    <m/>
    <m/>
    <m/>
    <m/>
    <m/>
    <n v="1"/>
    <m/>
    <m/>
    <m/>
    <m/>
    <m/>
    <m/>
    <n v="1"/>
    <n v="2"/>
  </r>
  <r>
    <s v="FIAP 2024"/>
    <s v="FIAP 2024"/>
    <s v="TELEFONICA BROADCAST SERVICES SL"/>
    <x v="291"/>
    <s v="LAS PUERTAS DEL INFIERNO"/>
    <s v="HBO MAX"/>
    <s v=""/>
    <s v="ESPAÑA"/>
    <x v="1"/>
    <m/>
    <m/>
    <m/>
    <m/>
    <m/>
    <m/>
    <m/>
    <m/>
    <m/>
    <n v="1"/>
    <m/>
    <m/>
    <m/>
    <m/>
    <m/>
    <m/>
    <n v="1"/>
    <n v="2"/>
  </r>
  <r>
    <s v="FIAP 2024"/>
    <s v="FIAP 2024"/>
    <s v="TELEFONICA BROADCAST SERVICES SL"/>
    <x v="291"/>
    <s v="LAS PUERTAS DEL INFIERNO "/>
    <s v="HBO MAX"/>
    <s v=""/>
    <s v="ESPAÑA"/>
    <x v="1"/>
    <m/>
    <m/>
    <m/>
    <m/>
    <m/>
    <m/>
    <m/>
    <m/>
    <m/>
    <n v="1"/>
    <m/>
    <m/>
    <m/>
    <m/>
    <m/>
    <m/>
    <n v="1"/>
    <n v="2"/>
  </r>
  <r>
    <s v="FIAP 2024"/>
    <s v="FIAP 2024"/>
    <s v="TBWA"/>
    <x v="14"/>
    <s v="¿ES FRAUDE?"/>
    <s v="BBVA"/>
    <s v=""/>
    <s v="MÉXICO"/>
    <x v="0"/>
    <m/>
    <m/>
    <m/>
    <m/>
    <m/>
    <m/>
    <m/>
    <m/>
    <n v="1"/>
    <m/>
    <m/>
    <m/>
    <m/>
    <m/>
    <m/>
    <m/>
    <n v="1"/>
    <n v="6"/>
  </r>
  <r>
    <s v="FIAP 2024"/>
    <s v="FIAP 2024"/>
    <s v="TBWA"/>
    <x v="14"/>
    <s v="¿ES FRAUDE?"/>
    <s v="BBVA "/>
    <s v=""/>
    <s v="MÉXICO"/>
    <x v="0"/>
    <m/>
    <m/>
    <m/>
    <m/>
    <m/>
    <m/>
    <m/>
    <m/>
    <m/>
    <n v="1"/>
    <m/>
    <m/>
    <m/>
    <m/>
    <m/>
    <m/>
    <n v="1"/>
    <n v="2"/>
  </r>
  <r>
    <s v="FIAP 2024"/>
    <s v="FIAP 2024"/>
    <s v="THE PUB SCHOOL"/>
    <x v="292"/>
    <s v="ANGERSENSE CONTROLLER"/>
    <s v="LEGO"/>
    <s v=""/>
    <s v="ECUADOR"/>
    <x v="3"/>
    <m/>
    <m/>
    <m/>
    <m/>
    <m/>
    <m/>
    <m/>
    <m/>
    <n v="1"/>
    <m/>
    <m/>
    <m/>
    <m/>
    <m/>
    <m/>
    <m/>
    <n v="1"/>
    <n v="6"/>
  </r>
  <r>
    <s v="FIAP 2024"/>
    <s v="FIAP 2024"/>
    <s v="THE PUB SCHOOL"/>
    <x v="292"/>
    <s v="LYRICOACH"/>
    <s v="SPOTIFY"/>
    <s v=""/>
    <s v="ECUADOR"/>
    <x v="3"/>
    <m/>
    <m/>
    <m/>
    <m/>
    <m/>
    <m/>
    <n v="1"/>
    <m/>
    <m/>
    <m/>
    <m/>
    <m/>
    <m/>
    <m/>
    <m/>
    <m/>
    <n v="1"/>
    <n v="30"/>
  </r>
  <r>
    <s v="FIAP 2024"/>
    <s v="FIAP 2024"/>
    <s v="THE TABLE BY DE FERRARI BORRELL"/>
    <x v="207"/>
    <s v="THE SKIN TEST SOAP"/>
    <s v="AMADITA POR TU SALUD"/>
    <s v=""/>
    <s v="REPÚBLICA DOMINICANA"/>
    <x v="17"/>
    <m/>
    <m/>
    <m/>
    <m/>
    <m/>
    <m/>
    <m/>
    <m/>
    <n v="2"/>
    <m/>
    <m/>
    <m/>
    <m/>
    <m/>
    <m/>
    <m/>
    <n v="2"/>
    <n v="12"/>
  </r>
  <r>
    <s v="FIAP 2024"/>
    <s v="FIAP 2024"/>
    <s v="THE TABLE BY DE FERRARI BORRELL"/>
    <x v="207"/>
    <s v="THE SKIN TEST SOAP "/>
    <s v="AMADITA POR TU SALUD"/>
    <s v=""/>
    <s v="REPÚBLICA DOMINICANA"/>
    <x v="17"/>
    <m/>
    <m/>
    <m/>
    <m/>
    <m/>
    <m/>
    <m/>
    <n v="2"/>
    <m/>
    <m/>
    <m/>
    <m/>
    <m/>
    <m/>
    <m/>
    <m/>
    <n v="2"/>
    <n v="28"/>
  </r>
  <r>
    <s v="FIAP 2024"/>
    <s v="FIAP 2024"/>
    <s v="THIS IS LIBRE"/>
    <x v="293"/>
    <s v="EL ANUNCIO DE CAMPOFRIA"/>
    <s v="CAMPOFRÍO"/>
    <s v=""/>
    <s v="ESPAÑA"/>
    <x v="1"/>
    <m/>
    <m/>
    <m/>
    <m/>
    <m/>
    <m/>
    <m/>
    <n v="1"/>
    <m/>
    <m/>
    <m/>
    <m/>
    <m/>
    <m/>
    <m/>
    <m/>
    <n v="1"/>
    <n v="14"/>
  </r>
  <r>
    <s v="FIAP 2024"/>
    <s v="FIAP 2024"/>
    <s v="THIS IS LIBRE"/>
    <x v="293"/>
    <s v="EL ANUNCIO DE CAMPOFRIA "/>
    <s v="CAMPOFRÍO"/>
    <s v=""/>
    <s v="ESPAÑA"/>
    <x v="1"/>
    <m/>
    <m/>
    <m/>
    <m/>
    <m/>
    <m/>
    <n v="1"/>
    <n v="2"/>
    <m/>
    <m/>
    <m/>
    <m/>
    <m/>
    <m/>
    <m/>
    <m/>
    <n v="3"/>
    <n v="58"/>
  </r>
  <r>
    <s v="FIAP 2024"/>
    <s v="FIAP 2024"/>
    <s v="THIS IS LIBRE"/>
    <x v="293"/>
    <s v="EL SABOR DEL HATE"/>
    <s v="GREFUSA"/>
    <s v=""/>
    <s v="ESPAÑA"/>
    <x v="1"/>
    <m/>
    <m/>
    <m/>
    <m/>
    <m/>
    <m/>
    <m/>
    <m/>
    <n v="1"/>
    <m/>
    <m/>
    <m/>
    <m/>
    <m/>
    <m/>
    <m/>
    <n v="1"/>
    <n v="6"/>
  </r>
  <r>
    <s v="FIAP 2024"/>
    <s v="FIAP 2024"/>
    <s v="THIS IS LIBRE"/>
    <x v="293"/>
    <s v="FINÉRRIMAS"/>
    <s v="CAMPOFRÍO"/>
    <s v=""/>
    <s v="ESPAÑA"/>
    <x v="1"/>
    <m/>
    <m/>
    <m/>
    <m/>
    <m/>
    <m/>
    <m/>
    <m/>
    <n v="1"/>
    <m/>
    <m/>
    <m/>
    <m/>
    <m/>
    <m/>
    <m/>
    <n v="1"/>
    <n v="6"/>
  </r>
  <r>
    <s v="FIAP 2024"/>
    <s v="FIAP 2024"/>
    <s v="THIS IS LIBRE"/>
    <x v="293"/>
    <s v="FINÍSSIMA LÍNEA "/>
    <s v="CAMPOFRÍO"/>
    <s v=""/>
    <s v="ESPAÑA"/>
    <x v="1"/>
    <m/>
    <m/>
    <m/>
    <m/>
    <m/>
    <m/>
    <m/>
    <m/>
    <n v="1"/>
    <m/>
    <m/>
    <m/>
    <m/>
    <m/>
    <m/>
    <m/>
    <n v="1"/>
    <n v="6"/>
  </r>
  <r>
    <s v="FIAP 2024"/>
    <s v="FIAP 2024"/>
    <s v="THIS IS LIBRE"/>
    <x v="293"/>
    <s v="EL SABOR DEL HATE"/>
    <s v="GREFUSA"/>
    <s v=""/>
    <s v="ESPAÑA"/>
    <x v="1"/>
    <m/>
    <m/>
    <m/>
    <m/>
    <m/>
    <m/>
    <m/>
    <m/>
    <n v="1"/>
    <m/>
    <m/>
    <m/>
    <m/>
    <m/>
    <m/>
    <m/>
    <n v="1"/>
    <n v="6"/>
  </r>
  <r>
    <s v="FIAP 2024"/>
    <s v="FIAP 2024"/>
    <s v="THIS IS LIBRE"/>
    <x v="293"/>
    <s v="LA MOCHILA"/>
    <s v="1906"/>
    <s v=""/>
    <s v="ESPAÑA"/>
    <x v="1"/>
    <m/>
    <m/>
    <m/>
    <m/>
    <m/>
    <m/>
    <m/>
    <m/>
    <m/>
    <n v="1"/>
    <m/>
    <m/>
    <m/>
    <m/>
    <m/>
    <m/>
    <n v="1"/>
    <n v="2"/>
  </r>
  <r>
    <s v="FIAP 2024"/>
    <s v="FIAP 2024"/>
    <s v="TRIBECA MEDIA"/>
    <x v="134"/>
    <s v="CIEN"/>
    <s v="PLAZAVEA"/>
    <s v=""/>
    <s v="PERÚ"/>
    <x v="10"/>
    <m/>
    <m/>
    <m/>
    <m/>
    <m/>
    <m/>
    <m/>
    <m/>
    <n v="1"/>
    <m/>
    <m/>
    <m/>
    <m/>
    <m/>
    <m/>
    <m/>
    <n v="1"/>
    <n v="6"/>
  </r>
  <r>
    <s v="FIAP 2024"/>
    <s v="FIAP 2024"/>
    <s v="TRIBECA MEDIA"/>
    <x v="134"/>
    <s v="CIEN "/>
    <s v="PLAZAVEA"/>
    <s v=""/>
    <s v="PERÚ"/>
    <x v="10"/>
    <m/>
    <m/>
    <m/>
    <m/>
    <m/>
    <m/>
    <m/>
    <m/>
    <n v="1"/>
    <m/>
    <m/>
    <m/>
    <m/>
    <m/>
    <m/>
    <m/>
    <n v="1"/>
    <n v="6"/>
  </r>
  <r>
    <s v="FIAP 2024"/>
    <s v="FIAP 2024"/>
    <s v="UNIVERSIDAD CASA GRANDE"/>
    <x v="294"/>
    <s v="EMBRACE YOUR NUMBER"/>
    <s v="BARBIE"/>
    <s v=""/>
    <s v="ECUADOR"/>
    <x v="3"/>
    <m/>
    <m/>
    <m/>
    <m/>
    <m/>
    <m/>
    <n v="1"/>
    <m/>
    <n v="1"/>
    <m/>
    <m/>
    <m/>
    <m/>
    <m/>
    <m/>
    <m/>
    <n v="2"/>
    <n v="36"/>
  </r>
  <r>
    <s v="FIAP 2024"/>
    <s v="FIAP 2024"/>
    <s v="VALOR"/>
    <x v="295"/>
    <s v="EL RANKING CULINARIO QUE ALIMENTÓ A MILLONES"/>
    <s v="OLLAS QUE DESARROLLAN"/>
    <s v=""/>
    <s v="PERÚ"/>
    <x v="10"/>
    <m/>
    <m/>
    <m/>
    <m/>
    <m/>
    <m/>
    <m/>
    <n v="1"/>
    <n v="1"/>
    <n v="2"/>
    <m/>
    <m/>
    <m/>
    <m/>
    <m/>
    <m/>
    <n v="4"/>
    <n v="24"/>
  </r>
  <r>
    <s v="FIAP 2024"/>
    <s v="FIAP 2024"/>
    <s v="VALOR"/>
    <x v="295"/>
    <s v="EL RANKING CULINARIO QUE ALIMENTÓ A MILLONES "/>
    <s v="OLLAS QUE DESARROLLAN"/>
    <s v=""/>
    <s v="PERÚ"/>
    <x v="10"/>
    <m/>
    <m/>
    <m/>
    <m/>
    <m/>
    <m/>
    <m/>
    <n v="1"/>
    <n v="1"/>
    <m/>
    <m/>
    <m/>
    <m/>
    <m/>
    <m/>
    <m/>
    <n v="2"/>
    <n v="20"/>
  </r>
  <r>
    <s v="FIAP 2024"/>
    <s v="FIAP 2024"/>
    <s v="VALOR"/>
    <x v="295"/>
    <s v="LA CAMISETA HUMANA"/>
    <s v="APUESTA TOTAL "/>
    <s v=""/>
    <s v="PERÚ"/>
    <x v="10"/>
    <m/>
    <m/>
    <m/>
    <m/>
    <m/>
    <m/>
    <m/>
    <m/>
    <m/>
    <n v="3"/>
    <m/>
    <m/>
    <m/>
    <m/>
    <m/>
    <m/>
    <n v="3"/>
    <n v="6"/>
  </r>
  <r>
    <s v="FIAP 2024"/>
    <s v="FIAP 2024"/>
    <s v="VALOR"/>
    <x v="295"/>
    <s v="LA CAMISETA HUMANA"/>
    <s v="APUESTA TOTAL. "/>
    <s v=""/>
    <s v="PERÚ"/>
    <x v="10"/>
    <m/>
    <m/>
    <m/>
    <m/>
    <m/>
    <m/>
    <m/>
    <m/>
    <m/>
    <n v="1"/>
    <m/>
    <m/>
    <m/>
    <m/>
    <m/>
    <m/>
    <n v="1"/>
    <n v="2"/>
  </r>
  <r>
    <s v="FIAP 2024"/>
    <s v="FIAP 2024"/>
    <s v="VALOR"/>
    <x v="295"/>
    <s v="RÁPIDOS Y LEGALES"/>
    <s v="CLARO"/>
    <s v=""/>
    <s v="PERÚ"/>
    <x v="10"/>
    <m/>
    <m/>
    <m/>
    <m/>
    <m/>
    <m/>
    <m/>
    <m/>
    <m/>
    <n v="1"/>
    <m/>
    <m/>
    <m/>
    <m/>
    <m/>
    <m/>
    <n v="1"/>
    <n v="2"/>
  </r>
  <r>
    <s v="FIAP 2024"/>
    <s v="FIAP 2024"/>
    <s v="VCCP"/>
    <x v="296"/>
    <s v="SPEEDY ROCK"/>
    <s v="ROCK FM"/>
    <s v=""/>
    <s v="ESPAÑA"/>
    <x v="1"/>
    <m/>
    <m/>
    <m/>
    <m/>
    <m/>
    <m/>
    <n v="1"/>
    <n v="1"/>
    <m/>
    <m/>
    <m/>
    <m/>
    <m/>
    <m/>
    <m/>
    <m/>
    <n v="2"/>
    <n v="44"/>
  </r>
  <r>
    <s v="FIAP 2024"/>
    <s v="FIAP 2024"/>
    <s v="VML"/>
    <x v="297"/>
    <s v="ANTI-LAG SQUAD"/>
    <s v="MOVISTAR"/>
    <s v=""/>
    <s v="ARGENTINA"/>
    <x v="2"/>
    <m/>
    <m/>
    <m/>
    <m/>
    <m/>
    <m/>
    <n v="1"/>
    <m/>
    <m/>
    <m/>
    <m/>
    <m/>
    <m/>
    <m/>
    <m/>
    <m/>
    <n v="1"/>
    <n v="30"/>
  </r>
  <r>
    <s v="FIAP 2024"/>
    <s v="FIAP 2024"/>
    <s v="VML"/>
    <x v="297"/>
    <s v="FACES OF THE FUTURE"/>
    <s v="REXONA"/>
    <s v=""/>
    <s v="ARGENTINA"/>
    <x v="2"/>
    <m/>
    <m/>
    <m/>
    <m/>
    <m/>
    <m/>
    <m/>
    <n v="1"/>
    <m/>
    <m/>
    <m/>
    <m/>
    <m/>
    <m/>
    <m/>
    <m/>
    <n v="1"/>
    <n v="14"/>
  </r>
  <r>
    <s v="FIAP 2024"/>
    <s v="FIAP 2024"/>
    <s v="VML"/>
    <x v="297"/>
    <s v="PROMESAS ABSURDAS"/>
    <s v="ASDRA"/>
    <s v=""/>
    <s v="ARGENTINA"/>
    <x v="2"/>
    <m/>
    <m/>
    <m/>
    <m/>
    <m/>
    <m/>
    <n v="1"/>
    <n v="1"/>
    <m/>
    <m/>
    <m/>
    <m/>
    <m/>
    <m/>
    <m/>
    <m/>
    <n v="2"/>
    <n v="44"/>
  </r>
  <r>
    <s v="FIAP 2024"/>
    <s v="FIAP 2024"/>
    <s v="VML"/>
    <x v="297"/>
    <s v="PROMESAS ABSURDAS "/>
    <s v="ASDRA"/>
    <s v=""/>
    <s v="ARGENTINA"/>
    <x v="2"/>
    <m/>
    <m/>
    <m/>
    <m/>
    <m/>
    <n v="1"/>
    <m/>
    <n v="2"/>
    <m/>
    <m/>
    <m/>
    <m/>
    <m/>
    <m/>
    <m/>
    <m/>
    <n v="3"/>
    <n v="88"/>
  </r>
  <r>
    <s v="FIAP 2024"/>
    <s v="FIAP 2024"/>
    <s v="VML"/>
    <x v="297"/>
    <s v="SHARENTING, EL MUSICAL"/>
    <s v="MOVISTAR"/>
    <s v=""/>
    <s v="ARGENTINA"/>
    <x v="2"/>
    <m/>
    <m/>
    <m/>
    <m/>
    <m/>
    <m/>
    <n v="1"/>
    <n v="2"/>
    <m/>
    <n v="1"/>
    <m/>
    <m/>
    <m/>
    <m/>
    <m/>
    <m/>
    <n v="4"/>
    <n v="60"/>
  </r>
  <r>
    <s v="FIAP 2024"/>
    <s v="FIAP 2024"/>
    <s v="WE"/>
    <x v="298"/>
    <s v="VOICE OF SILENCE"/>
    <s v="SBT DO BEM"/>
    <s v=""/>
    <s v="BRASIL"/>
    <x v="4"/>
    <m/>
    <m/>
    <m/>
    <m/>
    <m/>
    <m/>
    <m/>
    <n v="1"/>
    <n v="1"/>
    <m/>
    <m/>
    <m/>
    <m/>
    <m/>
    <m/>
    <m/>
    <n v="2"/>
    <n v="20"/>
  </r>
  <r>
    <s v="FIAP 2024"/>
    <s v="FIAP 2024"/>
    <s v="WMCCANN"/>
    <x v="299"/>
    <s v="GEOVITAMINATED OOH"/>
    <s v="HALEON"/>
    <s v=""/>
    <s v="BRASIL"/>
    <x v="4"/>
    <m/>
    <m/>
    <m/>
    <m/>
    <m/>
    <m/>
    <m/>
    <m/>
    <m/>
    <n v="1"/>
    <m/>
    <m/>
    <m/>
    <m/>
    <m/>
    <m/>
    <n v="1"/>
    <n v="2"/>
  </r>
  <r>
    <s v="FIAP 2024"/>
    <s v="FIAP 2024"/>
    <s v="WMCCANN"/>
    <x v="299"/>
    <s v="THE SILENT BUZZ"/>
    <s v="CHEVROLET "/>
    <s v=""/>
    <s v="BRASIL"/>
    <x v="4"/>
    <m/>
    <m/>
    <m/>
    <m/>
    <m/>
    <m/>
    <m/>
    <m/>
    <n v="1"/>
    <m/>
    <m/>
    <m/>
    <m/>
    <m/>
    <m/>
    <m/>
    <n v="1"/>
    <n v="6"/>
  </r>
  <r>
    <s v="FIAP 2024"/>
    <s v="FIAP 2024"/>
    <s v="ZUBI ADVERTISING"/>
    <x v="300"/>
    <s v="THE GLOBAL CALMING CRISIS"/>
    <s v="THE CLEO INSTITUTE"/>
    <s v=""/>
    <s v="ESTADOS UNIDOS"/>
    <x v="7"/>
    <m/>
    <m/>
    <m/>
    <m/>
    <m/>
    <m/>
    <m/>
    <n v="1"/>
    <m/>
    <m/>
    <m/>
    <m/>
    <m/>
    <m/>
    <m/>
    <m/>
    <n v="1"/>
    <n v="14"/>
  </r>
  <r>
    <s v="FIAP 2024"/>
    <s v="FIAP 2024"/>
    <s v="ZUBI ADVERTISING"/>
    <x v="300"/>
    <s v="THE UNDERCOVER NAMES"/>
    <s v="THE CLEO INSTITUTE"/>
    <s v=""/>
    <s v="ESTADOS UNIDOS"/>
    <x v="7"/>
    <m/>
    <m/>
    <m/>
    <m/>
    <m/>
    <m/>
    <m/>
    <m/>
    <n v="1"/>
    <n v="1"/>
    <m/>
    <m/>
    <m/>
    <m/>
    <m/>
    <m/>
    <n v="2"/>
    <n v="8"/>
  </r>
  <r>
    <s v="10. CANNES LIONS 2024 CREATIVE DATA WINNERS.XLSX"/>
    <s v="CANNES LIONS 2024"/>
    <s v="AREA 23"/>
    <x v="301"/>
    <s v="MAGNETIC STORIES"/>
    <s v="SIEMENS HEALTHINEERS"/>
    <s v="MAGNETIC RESONANCE IMAGING"/>
    <s v=""/>
    <x v="7"/>
    <m/>
    <m/>
    <m/>
    <m/>
    <m/>
    <m/>
    <m/>
    <m/>
    <m/>
    <m/>
    <m/>
    <m/>
    <m/>
    <n v="1"/>
    <m/>
    <m/>
    <n v="1"/>
    <n v="45"/>
  </r>
  <r>
    <s v="10. CANNES LIONS 2024 CREATIVE DATA WINNERS.XLSX"/>
    <s v="CANNES LIONS 2024"/>
    <s v="DM9"/>
    <x v="302"/>
    <s v="BLOOD AID"/>
    <s v="DASA INTEGRATED HEALTH SYSTEM"/>
    <s v="DASA HEALTH DIAGNOSTICS"/>
    <s v=""/>
    <x v="4"/>
    <m/>
    <m/>
    <m/>
    <m/>
    <m/>
    <m/>
    <m/>
    <m/>
    <m/>
    <m/>
    <m/>
    <m/>
    <m/>
    <m/>
    <m/>
    <n v="1"/>
    <n v="1"/>
    <n v="9"/>
  </r>
  <r>
    <s v="10. CANNES LIONS 2024 CREATIVE DATA WINNERS.XLSX"/>
    <s v="CANNES LIONS 2024"/>
    <s v="FCB"/>
    <x v="303"/>
    <s v="SPREADBEATS"/>
    <s v="SPOTIFY"/>
    <s v="SPOTIFY ADVERTISING"/>
    <s v=""/>
    <x v="7"/>
    <m/>
    <m/>
    <m/>
    <m/>
    <m/>
    <m/>
    <m/>
    <m/>
    <m/>
    <m/>
    <m/>
    <m/>
    <m/>
    <m/>
    <m/>
    <n v="1"/>
    <n v="1"/>
    <n v="9"/>
  </r>
  <r>
    <s v="10. CANNES LIONS 2024 CREATIVE DATA WINNERS.XLSX"/>
    <s v="CANNES LIONS 2024"/>
    <s v="GUT"/>
    <x v="304"/>
    <s v="NOTTURTLE"/>
    <s v="NOTCO"/>
    <s v="NOTTURTLE SOUP"/>
    <s v=""/>
    <x v="7"/>
    <m/>
    <m/>
    <m/>
    <m/>
    <m/>
    <m/>
    <m/>
    <m/>
    <m/>
    <m/>
    <m/>
    <m/>
    <m/>
    <m/>
    <m/>
    <n v="1"/>
    <n v="1"/>
    <n v="9"/>
  </r>
  <r>
    <s v="10. CANNES LIONS 2024 CREATIVE DATA WINNERS.XLSX"/>
    <s v="CANNES LIONS 2024"/>
    <s v="PARADAIS DDB"/>
    <x v="122"/>
    <s v="GAMER LOAN"/>
    <s v="BANCO DEL PACÍFICO"/>
    <s v="BANK LOAN"/>
    <s v=""/>
    <x v="3"/>
    <m/>
    <m/>
    <m/>
    <m/>
    <m/>
    <m/>
    <m/>
    <m/>
    <m/>
    <m/>
    <m/>
    <m/>
    <m/>
    <m/>
    <n v="1"/>
    <m/>
    <n v="1"/>
    <n v="21"/>
  </r>
  <r>
    <s v="10. CANNES LIONS 2024 CREATIVE DATA WINNERS.XLSX"/>
    <s v="CANNES LIONS 2024"/>
    <s v="VML"/>
    <x v="297"/>
    <s v="ABSURD PROMISES "/>
    <s v="ASDRA"/>
    <s v="DOWN SYNDROME ASSOCIATION OF ARGENTINA"/>
    <s v=""/>
    <x v="2"/>
    <m/>
    <m/>
    <m/>
    <m/>
    <m/>
    <m/>
    <m/>
    <m/>
    <m/>
    <m/>
    <m/>
    <m/>
    <m/>
    <n v="1"/>
    <m/>
    <m/>
    <n v="1"/>
    <n v="45"/>
  </r>
  <r>
    <s v="12. CANNES LIONS 2024 CREATIVE EFFECTIVENESS WINNERS.XLSX"/>
    <s v="CANNES LIONS 2024"/>
    <s v="DAVID"/>
    <x v="305"/>
    <s v="#TURNYOURBACK"/>
    <s v="DOVE"/>
    <s v="HEALTHCARE"/>
    <s v=""/>
    <x v="1"/>
    <m/>
    <m/>
    <m/>
    <m/>
    <m/>
    <m/>
    <m/>
    <m/>
    <m/>
    <m/>
    <m/>
    <m/>
    <m/>
    <n v="1"/>
    <m/>
    <m/>
    <n v="1"/>
    <n v="45"/>
  </r>
  <r>
    <s v="12. CANNES LIONS 2024 CREATIVE EFFECTIVENESS WINNERS.XLSX"/>
    <s v="CANNES LIONS 2024"/>
    <s v="GUT"/>
    <x v="306"/>
    <s v="WORLD CUP DELIVERY"/>
    <s v="PEDIDOSYA"/>
    <s v="PEDIDOSYA DELIVERY APP"/>
    <s v=""/>
    <x v="2"/>
    <m/>
    <m/>
    <m/>
    <m/>
    <m/>
    <m/>
    <m/>
    <m/>
    <m/>
    <m/>
    <m/>
    <m/>
    <m/>
    <n v="1"/>
    <m/>
    <m/>
    <n v="1"/>
    <n v="45"/>
  </r>
  <r>
    <s v="12. CANNES LIONS 2024 CREATIVE EFFECTIVENESS WINNERS.XLSX"/>
    <s v="CANNES LIONS 2024"/>
    <s v="L&amp;C"/>
    <x v="307"/>
    <s v="PIÑATEX"/>
    <s v="ANANAS ANAM + DOLE SUNSHINE COMPANY"/>
    <s v="ANANAS ANAM + DOLE SUNSHINE COMPANY"/>
    <s v=""/>
    <x v="7"/>
    <m/>
    <m/>
    <m/>
    <m/>
    <m/>
    <m/>
    <m/>
    <m/>
    <m/>
    <m/>
    <m/>
    <m/>
    <m/>
    <m/>
    <m/>
    <n v="1"/>
    <n v="1"/>
    <n v="9"/>
  </r>
  <r>
    <s v="12. CANNES LIONS 2024 CREATIVE EFFECTIVENESS WINNERS.XLSX"/>
    <s v="CANNES LIONS 2024"/>
    <s v="MCCANN"/>
    <x v="308"/>
    <s v="ADLAM: AN ALPHABET TO PRESERVE A CULTURE"/>
    <s v="MICROSOFT"/>
    <s v="MICROSOFT ADLAM DISPLAY FONT"/>
    <s v=""/>
    <x v="7"/>
    <m/>
    <m/>
    <m/>
    <m/>
    <m/>
    <m/>
    <m/>
    <m/>
    <m/>
    <m/>
    <m/>
    <m/>
    <m/>
    <m/>
    <n v="1"/>
    <m/>
    <n v="1"/>
    <n v="21"/>
  </r>
  <r>
    <s v="12. CANNES LIONS 2024 CREATIVE EFFECTIVENESS WINNERS.XLSX"/>
    <s v="CANNES LIONS 2024"/>
    <s v="MCCANN"/>
    <x v="308"/>
    <s v="INCLUSIVE BY DESIGN"/>
    <s v="MASTERCARD"/>
    <s v="MASTERCARD"/>
    <s v=""/>
    <x v="7"/>
    <m/>
    <m/>
    <m/>
    <m/>
    <m/>
    <m/>
    <m/>
    <m/>
    <m/>
    <m/>
    <m/>
    <m/>
    <m/>
    <m/>
    <m/>
    <n v="1"/>
    <n v="1"/>
    <n v="9"/>
  </r>
  <r>
    <s v="12. CANNES LIONS 2024 CREATIVE EFFECTIVENESS WINNERS.XLSX"/>
    <s v="CANNES LIONS 2024"/>
    <s v="OGILVY"/>
    <x v="309"/>
    <s v="ROCK STAR"/>
    <s v="WORKDAY"/>
    <s v="ENTERPRISE CLOUD MANAGEMENT"/>
    <s v=""/>
    <x v="7"/>
    <m/>
    <m/>
    <m/>
    <m/>
    <m/>
    <m/>
    <m/>
    <m/>
    <m/>
    <m/>
    <m/>
    <m/>
    <m/>
    <m/>
    <m/>
    <n v="1"/>
    <n v="1"/>
    <n v="9"/>
  </r>
  <r>
    <s v="12. CANNES LIONS 2024 CREATIVE EFFECTIVENESS WINNERS.XLSX"/>
    <s v="CANNES LIONS 2024"/>
    <s v="SPOTIFY"/>
    <x v="310"/>
    <s v="WRAPPED ON PLATFORM EXPERIENCE"/>
    <s v="SPOTIFY"/>
    <s v="SPOTIFY"/>
    <s v=""/>
    <x v="7"/>
    <m/>
    <m/>
    <m/>
    <m/>
    <m/>
    <m/>
    <m/>
    <m/>
    <m/>
    <m/>
    <m/>
    <m/>
    <m/>
    <m/>
    <m/>
    <n v="1"/>
    <n v="1"/>
    <n v="9"/>
  </r>
  <r>
    <s v="12. CANNES LIONS 2024 CREATIVE EFFECTIVENESS WINNERS.XLSX"/>
    <s v="CANNES LIONS 2024"/>
    <s v="WIEDEN+KENNEDY"/>
    <x v="311"/>
    <s v="BRING HOME THE BUD"/>
    <s v="BUDWEISER"/>
    <s v="BUDWEISER"/>
    <s v=""/>
    <x v="4"/>
    <m/>
    <m/>
    <m/>
    <m/>
    <m/>
    <m/>
    <m/>
    <m/>
    <m/>
    <m/>
    <m/>
    <m/>
    <m/>
    <m/>
    <n v="1"/>
    <m/>
    <n v="1"/>
    <n v="21"/>
  </r>
  <r>
    <s v="12. CANNES LIONS 2024 CREATIVE EFFECTIVENESS WINNERS.XLSX"/>
    <s v="CANNES LIONS 2024"/>
    <s v="WIEDEN+KENNEDY"/>
    <x v="312"/>
    <s v="BRING HOME THE BUD"/>
    <s v="BUDWEISER"/>
    <s v="BUDWEISER"/>
    <s v=""/>
    <x v="7"/>
    <m/>
    <m/>
    <m/>
    <m/>
    <m/>
    <m/>
    <m/>
    <m/>
    <m/>
    <m/>
    <m/>
    <m/>
    <m/>
    <m/>
    <n v="1"/>
    <m/>
    <n v="1"/>
    <n v="21"/>
  </r>
  <r>
    <s v="14. CANNES LIONS 2024 CREATIVE STRATEGY WINNERS.XLSX"/>
    <s v="CANNES LIONS 2024"/>
    <s v="ARTISTS EQUITY"/>
    <x v="313"/>
    <s v="AMERICA RUNS ON DUNKIN' [AND BEN]"/>
    <s v="DUNKIN'"/>
    <s v="DUNKIN'"/>
    <s v=""/>
    <x v="7"/>
    <m/>
    <m/>
    <m/>
    <m/>
    <m/>
    <m/>
    <m/>
    <m/>
    <m/>
    <m/>
    <m/>
    <m/>
    <m/>
    <m/>
    <m/>
    <n v="1"/>
    <n v="1"/>
    <n v="9"/>
  </r>
  <r>
    <s v="14. CANNES LIONS 2024 CREATIVE STRATEGY WINNERS.XLSX"/>
    <s v="CANNES LIONS 2024"/>
    <s v="BBDO"/>
    <x v="314"/>
    <s v="KNOW THE SIGNS"/>
    <s v="SANDY HOOK PROMISE"/>
    <s v="SANDY HOOK PROMISE"/>
    <s v=""/>
    <x v="7"/>
    <m/>
    <m/>
    <m/>
    <m/>
    <m/>
    <m/>
    <m/>
    <m/>
    <m/>
    <m/>
    <m/>
    <m/>
    <m/>
    <m/>
    <n v="1"/>
    <m/>
    <n v="1"/>
    <n v="21"/>
  </r>
  <r>
    <s v="14. CANNES LIONS 2024 CREATIVE STRATEGY WINNERS.XLSX"/>
    <s v="CANNES LIONS 2024"/>
    <s v="GSD&amp;M"/>
    <x v="315"/>
    <s v="THE STANLEY REFRESH"/>
    <s v="STANLEY 1913"/>
    <s v="STANLEY QUENCHER"/>
    <s v=""/>
    <x v="7"/>
    <m/>
    <m/>
    <m/>
    <m/>
    <m/>
    <m/>
    <m/>
    <m/>
    <m/>
    <m/>
    <m/>
    <m/>
    <m/>
    <m/>
    <n v="1"/>
    <m/>
    <n v="1"/>
    <n v="21"/>
  </r>
  <r>
    <s v="14. CANNES LIONS 2024 CREATIVE STRATEGY WINNERS.XLSX"/>
    <s v="CANNES LIONS 2024"/>
    <s v="MCCANN"/>
    <x v="308"/>
    <s v="ADLAM: AN ALPHABET TO PRESERVE A CULTURE"/>
    <s v="MICROSOFT"/>
    <s v="MICROSOFT ADLAM DISPLAY FONT"/>
    <s v=""/>
    <x v="7"/>
    <m/>
    <m/>
    <m/>
    <m/>
    <m/>
    <m/>
    <m/>
    <m/>
    <m/>
    <m/>
    <m/>
    <m/>
    <m/>
    <m/>
    <m/>
    <n v="1"/>
    <n v="1"/>
    <n v="9"/>
  </r>
  <r>
    <s v="14. CANNES LIONS 2024 CREATIVE STRATEGY WINNERS.XLSX"/>
    <s v="CANNES LIONS 2024"/>
    <s v="MCCANN"/>
    <x v="308"/>
    <s v="INCLUSIVE BY DESIGN"/>
    <s v="MASTERCARD"/>
    <s v="MASTERCARD"/>
    <s v=""/>
    <x v="7"/>
    <m/>
    <m/>
    <m/>
    <m/>
    <m/>
    <m/>
    <m/>
    <m/>
    <m/>
    <m/>
    <m/>
    <m/>
    <m/>
    <n v="1"/>
    <m/>
    <m/>
    <n v="1"/>
    <n v="45"/>
  </r>
  <r>
    <s v="15. CANNES LIONS 2024 DESIGN WINNERS.XLSX"/>
    <s v="CANNES LIONS 2024"/>
    <s v="AKQA BLOOM"/>
    <x v="316"/>
    <s v="LISTENING TO THE EARTH"/>
    <s v="PLANETARY GUARDIANS"/>
    <s v="NON-PROFIT ORGANIZATION"/>
    <s v=""/>
    <x v="7"/>
    <m/>
    <m/>
    <m/>
    <m/>
    <m/>
    <m/>
    <m/>
    <m/>
    <m/>
    <m/>
    <m/>
    <m/>
    <m/>
    <m/>
    <n v="1"/>
    <m/>
    <n v="1"/>
    <n v="21"/>
  </r>
  <r>
    <s v="15. CANNES LIONS 2024 DESIGN WINNERS.XLSX"/>
    <s v="CANNES LIONS 2024"/>
    <s v="ALMAPBBDO"/>
    <x v="250"/>
    <s v="BLACK LIGHTS"/>
    <s v="BRADESCO SEGUROS &amp; GOMA/EMPREGUE AFRO &amp; MUSEU AFRO-UFBA"/>
    <s v="BLACK LIGHTS"/>
    <s v=""/>
    <x v="4"/>
    <m/>
    <m/>
    <m/>
    <m/>
    <m/>
    <m/>
    <m/>
    <m/>
    <m/>
    <m/>
    <m/>
    <m/>
    <m/>
    <n v="1"/>
    <m/>
    <m/>
    <n v="1"/>
    <n v="45"/>
  </r>
  <r>
    <s v="15. CANNES LIONS 2024 DESIGN WINNERS.XLSX"/>
    <s v="CANNES LIONS 2024"/>
    <s v="ARTPLAN"/>
    <x v="317"/>
    <s v="ATACAMA FASHION WEEK"/>
    <s v="DESIERTO VESTIDO &amp; FASHION REVOLUTION"/>
    <s v="ENVIRONMENTAL STATEMENT"/>
    <s v=""/>
    <x v="4"/>
    <m/>
    <m/>
    <m/>
    <m/>
    <m/>
    <m/>
    <m/>
    <m/>
    <m/>
    <m/>
    <m/>
    <m/>
    <m/>
    <m/>
    <n v="1"/>
    <m/>
    <n v="1"/>
    <n v="21"/>
  </r>
  <r>
    <s v="15. CANNES LIONS 2024 DESIGN WINNERS.XLSX"/>
    <s v="CANNES LIONS 2024"/>
    <s v="BBDO"/>
    <x v="1"/>
    <s v="THE TWO FACES"/>
    <s v="ALEXIA ORTIZ"/>
    <s v="BOOKS"/>
    <s v=""/>
    <x v="0"/>
    <m/>
    <m/>
    <m/>
    <m/>
    <m/>
    <m/>
    <m/>
    <m/>
    <m/>
    <m/>
    <m/>
    <m/>
    <m/>
    <m/>
    <m/>
    <n v="1"/>
    <n v="1"/>
    <n v="9"/>
  </r>
  <r>
    <s v="15. CANNES LIONS 2024 DESIGN WINNERS.XLSX"/>
    <s v="CANNES LIONS 2024"/>
    <s v="BRANDS&amp;PEOPLE"/>
    <x v="318"/>
    <s v="ARA"/>
    <s v="STRAP TECH"/>
    <s v="ARA"/>
    <s v=""/>
    <x v="0"/>
    <m/>
    <m/>
    <m/>
    <m/>
    <m/>
    <m/>
    <m/>
    <m/>
    <m/>
    <m/>
    <m/>
    <m/>
    <m/>
    <m/>
    <n v="1"/>
    <m/>
    <n v="1"/>
    <n v="21"/>
  </r>
  <r>
    <s v="15. CANNES LIONS 2024 DESIGN WINNERS.XLSX"/>
    <s v="CANNES LIONS 2024"/>
    <s v="BRANDS&amp;PEOPLE"/>
    <x v="319"/>
    <s v="ARA"/>
    <s v="STRAP TECH"/>
    <s v="ARA"/>
    <s v=""/>
    <x v="7"/>
    <m/>
    <m/>
    <m/>
    <m/>
    <m/>
    <m/>
    <m/>
    <m/>
    <m/>
    <m/>
    <m/>
    <m/>
    <m/>
    <m/>
    <n v="1"/>
    <m/>
    <n v="1"/>
    <n v="21"/>
  </r>
  <r>
    <s v="15. CANNES LIONS 2024 DESIGN WINNERS.XLSX"/>
    <s v="CANNES LIONS 2024"/>
    <s v="BUENTIPO ANCHOR "/>
    <x v="45"/>
    <s v="IMAGINE WITH PETACOS"/>
    <s v="POKER BEER"/>
    <s v="POKER BEER"/>
    <s v=""/>
    <x v="9"/>
    <m/>
    <m/>
    <m/>
    <m/>
    <m/>
    <m/>
    <m/>
    <m/>
    <m/>
    <m/>
    <m/>
    <m/>
    <m/>
    <m/>
    <n v="1"/>
    <n v="1"/>
    <n v="2"/>
    <n v="30"/>
  </r>
  <r>
    <s v="15. CANNES LIONS 2024 DESIGN WINNERS.XLSX"/>
    <s v="CANNES LIONS 2024"/>
    <s v="CHEIL WORLDWIDE"/>
    <x v="320"/>
    <s v="SAMSUNG IMPULSE"/>
    <s v="SAMSUNG"/>
    <s v="SAMSUNG GALAXY WATCH6"/>
    <s v=""/>
    <x v="1"/>
    <m/>
    <m/>
    <m/>
    <m/>
    <m/>
    <m/>
    <m/>
    <m/>
    <m/>
    <m/>
    <m/>
    <m/>
    <m/>
    <n v="1"/>
    <m/>
    <m/>
    <n v="1"/>
    <n v="45"/>
  </r>
  <r>
    <s v="15. CANNES LIONS 2024 DESIGN WINNERS.XLSX"/>
    <s v="CANNES LIONS 2024"/>
    <s v="CIRCUS GREY"/>
    <x v="127"/>
    <s v="SIGHTWALKS"/>
    <s v="SOL CEMENT"/>
    <s v="SOL CEMENT"/>
    <s v=""/>
    <x v="10"/>
    <m/>
    <m/>
    <m/>
    <m/>
    <m/>
    <m/>
    <m/>
    <m/>
    <m/>
    <m/>
    <n v="1"/>
    <m/>
    <m/>
    <m/>
    <m/>
    <n v="1"/>
    <n v="2"/>
    <n v="99"/>
  </r>
  <r>
    <s v="15. CANNES LIONS 2024 DESIGN WINNERS.XLSX"/>
    <s v="CANNES LIONS 2024"/>
    <s v="DM9"/>
    <x v="302"/>
    <s v="BLOOD AID"/>
    <s v="DASA INTEGRATED HEALTH SYSTEM"/>
    <s v="DASA HEALTH DIAGNOSTICS"/>
    <s v=""/>
    <x v="4"/>
    <m/>
    <m/>
    <m/>
    <m/>
    <m/>
    <m/>
    <m/>
    <m/>
    <m/>
    <m/>
    <m/>
    <m/>
    <m/>
    <m/>
    <m/>
    <n v="1"/>
    <n v="1"/>
    <n v="9"/>
  </r>
  <r>
    <s v="15. CANNES LIONS 2024 DESIGN WINNERS.XLSX"/>
    <s v="CANNES LIONS 2024"/>
    <s v="LAFAYETTE AMERICAN"/>
    <x v="321"/>
    <s v="TOLEDO MUSEUM OF ART"/>
    <s v="TOLEDO MUSEUM OF ART"/>
    <s v="TOLEDO MUSEUM OF ART"/>
    <s v=""/>
    <x v="7"/>
    <m/>
    <m/>
    <m/>
    <m/>
    <m/>
    <m/>
    <m/>
    <m/>
    <m/>
    <m/>
    <m/>
    <m/>
    <m/>
    <m/>
    <m/>
    <n v="1"/>
    <n v="1"/>
    <n v="9"/>
  </r>
  <r>
    <s v="15. CANNES LIONS 2024 DESIGN WINNERS.XLSX"/>
    <s v="CANNES LIONS 2024"/>
    <s v="MULLENLOWE DELTA"/>
    <x v="322"/>
    <s v="MULLENLOWE GLOBAL REBRAND"/>
    <s v="MULLENLOWE GLOBAL"/>
    <s v="MULLENLOWE"/>
    <s v=""/>
    <x v="7"/>
    <m/>
    <m/>
    <m/>
    <m/>
    <m/>
    <m/>
    <m/>
    <m/>
    <m/>
    <m/>
    <m/>
    <m/>
    <m/>
    <n v="1"/>
    <m/>
    <m/>
    <n v="1"/>
    <n v="45"/>
  </r>
  <r>
    <s v="15. CANNES LIONS 2024 DESIGN WINNERS.XLSX"/>
    <s v="CANNES LIONS 2024"/>
    <s v="TBWA"/>
    <x v="323"/>
    <s v="THE BLACK GRAMMY"/>
    <s v="THE GRAMMY AWARDS"/>
    <s v="THE GRAMMY AWARDS"/>
    <s v=""/>
    <x v="7"/>
    <m/>
    <m/>
    <m/>
    <m/>
    <m/>
    <m/>
    <m/>
    <m/>
    <m/>
    <m/>
    <m/>
    <m/>
    <m/>
    <m/>
    <n v="1"/>
    <m/>
    <n v="1"/>
    <n v="21"/>
  </r>
  <r>
    <s v="16. CANNES LIONS 2024 DIGITAL CRAFT WINNERS.XLSX"/>
    <s v="CANNES LIONS 2024"/>
    <s v="APPLE"/>
    <x v="324"/>
    <s v="VISIONOS"/>
    <s v="APPLE, INC."/>
    <s v="VISIONPRO"/>
    <s v=""/>
    <x v="7"/>
    <m/>
    <m/>
    <m/>
    <m/>
    <m/>
    <m/>
    <m/>
    <m/>
    <m/>
    <m/>
    <m/>
    <m/>
    <m/>
    <m/>
    <n v="1"/>
    <m/>
    <n v="1"/>
    <n v="21"/>
  </r>
  <r>
    <s v="16. CANNES LIONS 2024 DIGITAL CRAFT WINNERS.XLSX"/>
    <s v="CANNES LIONS 2024"/>
    <s v="FCB"/>
    <x v="303"/>
    <s v="BANNED BOOK CLUB"/>
    <s v="DIGITAL PUBLIC LIBRARY OF AMERICA"/>
    <s v="DIGITAL PUBLIC LIBRARY OF AMERICA"/>
    <s v=""/>
    <x v="7"/>
    <m/>
    <m/>
    <m/>
    <m/>
    <m/>
    <m/>
    <m/>
    <m/>
    <m/>
    <m/>
    <m/>
    <m/>
    <m/>
    <m/>
    <m/>
    <n v="1"/>
    <n v="1"/>
    <n v="9"/>
  </r>
  <r>
    <s v="16. CANNES LIONS 2024 DIGITAL CRAFT WINNERS.XLSX"/>
    <s v="CANNES LIONS 2024"/>
    <s v="FCB"/>
    <x v="303"/>
    <s v="LAP OF LEGENDS"/>
    <s v="AB INBEV - MICHELOB ULTRA"/>
    <s v="MICHELOB ULTRA"/>
    <s v=""/>
    <x v="7"/>
    <m/>
    <m/>
    <m/>
    <m/>
    <m/>
    <m/>
    <m/>
    <m/>
    <m/>
    <m/>
    <m/>
    <m/>
    <m/>
    <n v="1"/>
    <n v="1"/>
    <m/>
    <n v="2"/>
    <n v="66"/>
  </r>
  <r>
    <s v="16. CANNES LIONS 2024 DIGITAL CRAFT WINNERS.XLSX"/>
    <s v="CANNES LIONS 2024"/>
    <s v="FCB"/>
    <x v="303"/>
    <s v="SPREADBEATS"/>
    <s v="SPOTIFY"/>
    <s v="SPOTIFY ADVERTISING"/>
    <s v=""/>
    <x v="7"/>
    <m/>
    <m/>
    <m/>
    <m/>
    <m/>
    <m/>
    <m/>
    <m/>
    <m/>
    <m/>
    <n v="1"/>
    <m/>
    <m/>
    <n v="1"/>
    <m/>
    <m/>
    <n v="2"/>
    <n v="135"/>
  </r>
  <r>
    <s v="16. CANNES LIONS 2024 DIGITAL CRAFT WINNERS.XLSX"/>
    <s v="CANNES LIONS 2024"/>
    <s v="MULLENLOWE DELTA"/>
    <x v="322"/>
    <s v="MULLENLOWE GLOBAL REBRAND"/>
    <s v="MULLENLOWE GLOBAL"/>
    <s v="MULLENLOWE"/>
    <s v=""/>
    <x v="7"/>
    <m/>
    <m/>
    <m/>
    <m/>
    <m/>
    <m/>
    <m/>
    <m/>
    <m/>
    <m/>
    <m/>
    <m/>
    <m/>
    <m/>
    <m/>
    <n v="1"/>
    <n v="1"/>
    <n v="9"/>
  </r>
  <r>
    <s v="16. CANNES LIONS 2024 DIGITAL CRAFT WINNERS.XLSX"/>
    <s v="CANNES LIONS 2024"/>
    <s v="MULLENLOWE DELTA"/>
    <x v="322"/>
    <s v="THE SHOTLINE"/>
    <s v="CHANGE THE REF &amp; MARCH FOR OUR LIVES "/>
    <s v="THE SHOTLINE"/>
    <s v=""/>
    <x v="7"/>
    <m/>
    <m/>
    <m/>
    <m/>
    <m/>
    <m/>
    <m/>
    <m/>
    <m/>
    <m/>
    <m/>
    <m/>
    <m/>
    <m/>
    <m/>
    <n v="1"/>
    <n v="1"/>
    <n v="9"/>
  </r>
  <r>
    <s v="17. CANNES LIONS 2024 DIRECT WINNERS.XLSX"/>
    <s v="CANNES LIONS 2024"/>
    <s v="AFRICA CREATIVE DDB"/>
    <x v="325"/>
    <s v="REVIEWS"/>
    <s v="HEINZ"/>
    <s v="HEINZ"/>
    <s v=""/>
    <x v="4"/>
    <m/>
    <m/>
    <m/>
    <m/>
    <m/>
    <m/>
    <m/>
    <m/>
    <m/>
    <m/>
    <m/>
    <m/>
    <m/>
    <m/>
    <n v="1"/>
    <m/>
    <n v="1"/>
    <n v="21"/>
  </r>
  <r>
    <s v="17. CANNES LIONS 2024 DIRECT WINNERS.XLSX"/>
    <s v="CANNES LIONS 2024"/>
    <s v="AFRICA CREATIVE DDB"/>
    <x v="325"/>
    <s v="UNINTERRUPTAD "/>
    <s v="BUDWEISER"/>
    <s v="BEER"/>
    <s v=""/>
    <x v="4"/>
    <m/>
    <m/>
    <m/>
    <m/>
    <m/>
    <m/>
    <m/>
    <m/>
    <m/>
    <m/>
    <m/>
    <m/>
    <m/>
    <m/>
    <n v="1"/>
    <m/>
    <n v="1"/>
    <n v="21"/>
  </r>
  <r>
    <s v="17. CANNES LIONS 2024 DIRECT WINNERS.XLSX"/>
    <s v="CANNES LIONS 2024"/>
    <s v="ALMAPBBDO"/>
    <x v="250"/>
    <s v="TRUCKER NAPP"/>
    <s v="VOLKSWAGEN &amp; LIVELO"/>
    <s v="VW METEOR"/>
    <s v=""/>
    <x v="4"/>
    <m/>
    <m/>
    <m/>
    <m/>
    <m/>
    <m/>
    <m/>
    <m/>
    <m/>
    <m/>
    <m/>
    <m/>
    <m/>
    <m/>
    <m/>
    <n v="1"/>
    <n v="1"/>
    <n v="9"/>
  </r>
  <r>
    <s v="17. CANNES LIONS 2024 DIRECT WINNERS.XLSX"/>
    <s v="CANNES LIONS 2024"/>
    <s v="BUENTIPO ANCHOR "/>
    <x v="45"/>
    <s v="IMAGINE WITH PETACOS"/>
    <s v="POKER BEER"/>
    <s v="POKER BEER"/>
    <s v=""/>
    <x v="9"/>
    <m/>
    <m/>
    <m/>
    <m/>
    <m/>
    <m/>
    <m/>
    <m/>
    <m/>
    <m/>
    <m/>
    <m/>
    <m/>
    <m/>
    <m/>
    <n v="1"/>
    <n v="1"/>
    <n v="9"/>
  </r>
  <r>
    <s v="17. CANNES LIONS 2024 DIRECT WINNERS.XLSX"/>
    <s v="CANNES LIONS 2024"/>
    <s v="CIRCUS GREY"/>
    <x v="127"/>
    <s v="SIGHTWALKS"/>
    <s v="SOL CEMENT"/>
    <s v="SOL CEMENT"/>
    <s v=""/>
    <x v="10"/>
    <m/>
    <m/>
    <m/>
    <m/>
    <m/>
    <m/>
    <m/>
    <m/>
    <m/>
    <m/>
    <m/>
    <m/>
    <m/>
    <m/>
    <n v="1"/>
    <m/>
    <n v="1"/>
    <n v="21"/>
  </r>
  <r>
    <s v="17. CANNES LIONS 2024 DIRECT WINNERS.XLSX"/>
    <s v="CANNES LIONS 2024"/>
    <s v="DAVID"/>
    <x v="305"/>
    <s v="ALCARAZ SIGNS"/>
    <s v="NETFLIX"/>
    <s v="TV PROGRAM"/>
    <s v=""/>
    <x v="1"/>
    <m/>
    <m/>
    <m/>
    <m/>
    <m/>
    <m/>
    <m/>
    <m/>
    <m/>
    <m/>
    <m/>
    <m/>
    <m/>
    <n v="1"/>
    <m/>
    <m/>
    <n v="1"/>
    <n v="45"/>
  </r>
  <r>
    <s v="17. CANNES LIONS 2024 DIRECT WINNERS.XLSX"/>
    <s v="CANNES LIONS 2024"/>
    <s v="DAVID"/>
    <x v="305"/>
    <s v="GHOST CAMPAIGN"/>
    <s v="BURGER KING"/>
    <s v="RESTAURANTS"/>
    <s v=""/>
    <x v="1"/>
    <m/>
    <m/>
    <m/>
    <m/>
    <m/>
    <m/>
    <m/>
    <m/>
    <m/>
    <m/>
    <m/>
    <m/>
    <m/>
    <m/>
    <m/>
    <n v="1"/>
    <n v="1"/>
    <n v="9"/>
  </r>
  <r>
    <s v="17. CANNES LIONS 2024 DIRECT WINNERS.XLSX"/>
    <s v="CANNES LIONS 2024"/>
    <s v="DAVID"/>
    <x v="305"/>
    <s v="LUPIN ON THE MOVE"/>
    <s v="NETFLIX"/>
    <s v="TV SERIE"/>
    <s v=""/>
    <x v="1"/>
    <m/>
    <m/>
    <m/>
    <m/>
    <m/>
    <m/>
    <m/>
    <m/>
    <m/>
    <m/>
    <m/>
    <m/>
    <m/>
    <m/>
    <m/>
    <n v="1"/>
    <n v="1"/>
    <n v="9"/>
  </r>
  <r>
    <s v="17. CANNES LIONS 2024 DIRECT WINNERS.XLSX"/>
    <s v="CANNES LIONS 2024"/>
    <s v="DAVID"/>
    <x v="326"/>
    <s v="THE BALD THRU"/>
    <s v="BURGER KING"/>
    <s v="BURGER KING"/>
    <s v=""/>
    <x v="4"/>
    <m/>
    <m/>
    <m/>
    <m/>
    <m/>
    <m/>
    <m/>
    <m/>
    <m/>
    <m/>
    <m/>
    <m/>
    <m/>
    <m/>
    <n v="1"/>
    <m/>
    <n v="1"/>
    <n v="21"/>
  </r>
  <r>
    <s v="17. CANNES LIONS 2024 DIRECT WINNERS.XLSX"/>
    <s v="CANNES LIONS 2024"/>
    <s v="DM9"/>
    <x v="302"/>
    <s v="AUDIENCE DELIVERY"/>
    <s v="IFOOD"/>
    <s v="IFOOD"/>
    <s v=""/>
    <x v="4"/>
    <m/>
    <m/>
    <m/>
    <m/>
    <m/>
    <m/>
    <m/>
    <m/>
    <m/>
    <m/>
    <m/>
    <m/>
    <m/>
    <m/>
    <m/>
    <n v="1"/>
    <n v="1"/>
    <n v="9"/>
  </r>
  <r>
    <s v="17. CANNES LIONS 2024 DIRECT WINNERS.XLSX"/>
    <s v="CANNES LIONS 2024"/>
    <s v="DM9"/>
    <x v="302"/>
    <s v="BLOOD AID"/>
    <s v="DASA INTEGRATED HEALTH SYSTEM"/>
    <s v="DASA HEALTH DIAGNOSTICS"/>
    <s v=""/>
    <x v="4"/>
    <m/>
    <m/>
    <m/>
    <m/>
    <m/>
    <m/>
    <m/>
    <m/>
    <m/>
    <m/>
    <m/>
    <m/>
    <m/>
    <m/>
    <m/>
    <n v="1"/>
    <n v="1"/>
    <n v="9"/>
  </r>
  <r>
    <s v="17. CANNES LIONS 2024 DIRECT WINNERS.XLSX"/>
    <s v="CANNES LIONS 2024"/>
    <s v="DM9"/>
    <x v="302"/>
    <s v="CLEAN SPONSORSHIP"/>
    <s v="CONSUL"/>
    <s v="WASHING MACHINES CONSUL"/>
    <s v=""/>
    <x v="4"/>
    <m/>
    <m/>
    <m/>
    <m/>
    <m/>
    <m/>
    <m/>
    <m/>
    <m/>
    <m/>
    <m/>
    <m/>
    <m/>
    <m/>
    <n v="1"/>
    <m/>
    <n v="1"/>
    <n v="21"/>
  </r>
  <r>
    <s v="17. CANNES LIONS 2024 DIRECT WINNERS.XLSX"/>
    <s v="CANNES LIONS 2024"/>
    <s v="FCB"/>
    <x v="303"/>
    <s v="HVRXHVR"/>
    <s v="HIDDEN VALLEY RANCH"/>
    <s v="HIDDEN VALLEY RANCH"/>
    <s v=""/>
    <x v="7"/>
    <m/>
    <m/>
    <m/>
    <m/>
    <m/>
    <m/>
    <m/>
    <m/>
    <m/>
    <m/>
    <m/>
    <m/>
    <m/>
    <m/>
    <m/>
    <n v="1"/>
    <n v="1"/>
    <n v="9"/>
  </r>
  <r>
    <s v="17. CANNES LIONS 2024 DIRECT WINNERS.XLSX"/>
    <s v="CANNES LIONS 2024"/>
    <s v="FCB"/>
    <x v="303"/>
    <s v="SPREADBEATS"/>
    <s v="SPOTIFY"/>
    <s v="SPOTIFY ADVERTISING"/>
    <s v=""/>
    <x v="7"/>
    <m/>
    <m/>
    <m/>
    <m/>
    <m/>
    <m/>
    <m/>
    <m/>
    <m/>
    <m/>
    <m/>
    <m/>
    <m/>
    <n v="1"/>
    <n v="1"/>
    <m/>
    <n v="2"/>
    <n v="66"/>
  </r>
  <r>
    <s v="17. CANNES LIONS 2024 DIRECT WINNERS.XLSX"/>
    <s v="CANNES LIONS 2024"/>
    <s v="GUT"/>
    <x v="327"/>
    <s v="BALLBOARDS"/>
    <s v="MERCADO LIBRE"/>
    <s v="MERCADO LIBRE RETAIL"/>
    <s v=""/>
    <x v="4"/>
    <m/>
    <m/>
    <m/>
    <m/>
    <m/>
    <m/>
    <m/>
    <m/>
    <m/>
    <m/>
    <m/>
    <m/>
    <m/>
    <m/>
    <n v="1"/>
    <m/>
    <n v="1"/>
    <n v="21"/>
  </r>
  <r>
    <s v="17. CANNES LIONS 2024 DIRECT WINNERS.XLSX"/>
    <s v="CANNES LIONS 2024"/>
    <s v="MARURI"/>
    <x v="328"/>
    <s v="RICE OF GLORY"/>
    <s v="SUPER EXTRA"/>
    <s v="SUPER EXTRA"/>
    <s v=""/>
    <x v="2"/>
    <m/>
    <m/>
    <m/>
    <m/>
    <m/>
    <m/>
    <m/>
    <m/>
    <m/>
    <m/>
    <m/>
    <m/>
    <m/>
    <m/>
    <m/>
    <n v="1"/>
    <n v="1"/>
    <n v="9"/>
  </r>
  <r>
    <s v="17. CANNES LIONS 2024 DIRECT WINNERS.XLSX"/>
    <s v="CANNES LIONS 2024"/>
    <s v="MARURI"/>
    <x v="329"/>
    <s v="RICE OF GLORY"/>
    <s v="SUPER EXTRA"/>
    <s v="SUPER EXTRA"/>
    <s v=""/>
    <x v="4"/>
    <m/>
    <m/>
    <m/>
    <m/>
    <m/>
    <m/>
    <m/>
    <m/>
    <m/>
    <m/>
    <m/>
    <m/>
    <m/>
    <m/>
    <m/>
    <n v="1"/>
    <n v="1"/>
    <n v="9"/>
  </r>
  <r>
    <s v="17. CANNES LIONS 2024 DIRECT WINNERS.XLSX"/>
    <s v="CANNES LIONS 2024"/>
    <s v="MARURI"/>
    <x v="330"/>
    <s v="RICE OF GLORY"/>
    <s v="SUPER EXTRA"/>
    <s v="SUPER EXTRA"/>
    <s v=""/>
    <x v="3"/>
    <m/>
    <m/>
    <m/>
    <m/>
    <m/>
    <m/>
    <m/>
    <m/>
    <m/>
    <m/>
    <m/>
    <m/>
    <m/>
    <m/>
    <m/>
    <n v="1"/>
    <n v="1"/>
    <n v="9"/>
  </r>
  <r>
    <s v="17. CANNES LIONS 2024 DIRECT WINNERS.XLSX"/>
    <s v="CANNES LIONS 2024"/>
    <s v="MOJO SUPERMARKET"/>
    <x v="331"/>
    <s v="YES, COUCH!"/>
    <s v="FACEBOOK"/>
    <s v="FACEBOOK MARKETPLACE"/>
    <s v=""/>
    <x v="7"/>
    <m/>
    <m/>
    <m/>
    <m/>
    <m/>
    <m/>
    <m/>
    <m/>
    <m/>
    <m/>
    <m/>
    <m/>
    <m/>
    <m/>
    <m/>
    <n v="1"/>
    <n v="1"/>
    <n v="9"/>
  </r>
  <r>
    <s v="17. CANNES LIONS 2024 DIRECT WINNERS.XLSX"/>
    <s v="CANNES LIONS 2024"/>
    <s v="PARADAIS DDB"/>
    <x v="122"/>
    <s v="GAMER LOAN"/>
    <s v="BANCO DEL PACÍFICO"/>
    <s v="BANK LOAN"/>
    <s v=""/>
    <x v="3"/>
    <m/>
    <m/>
    <m/>
    <m/>
    <m/>
    <m/>
    <m/>
    <m/>
    <m/>
    <m/>
    <m/>
    <m/>
    <m/>
    <m/>
    <n v="1"/>
    <m/>
    <n v="1"/>
    <n v="21"/>
  </r>
  <r>
    <s v="17. CANNES LIONS 2024 DIRECT WINNERS.XLSX"/>
    <s v="CANNES LIONS 2024"/>
    <s v="RETHINK"/>
    <x v="332"/>
    <s v="EPIDEMIC SOUND - FEEL IT FIND IT "/>
    <s v="EPIDEMIC SOUND"/>
    <s v="EPIDEMIC SOUND"/>
    <s v=""/>
    <x v="7"/>
    <m/>
    <m/>
    <m/>
    <m/>
    <m/>
    <m/>
    <m/>
    <m/>
    <m/>
    <m/>
    <m/>
    <m/>
    <m/>
    <m/>
    <n v="1"/>
    <m/>
    <n v="1"/>
    <n v="21"/>
  </r>
  <r>
    <s v="17. CANNES LIONS 2024 DIRECT WINNERS.XLSX"/>
    <s v="CANNES LIONS 2024"/>
    <s v="RETHINK"/>
    <x v="332"/>
    <s v="UBER EATS HORROR CODES"/>
    <s v="UBER EATS"/>
    <s v="UBER EATS"/>
    <s v=""/>
    <x v="7"/>
    <m/>
    <m/>
    <m/>
    <m/>
    <m/>
    <m/>
    <m/>
    <m/>
    <m/>
    <m/>
    <m/>
    <m/>
    <m/>
    <m/>
    <m/>
    <n v="1"/>
    <n v="1"/>
    <n v="9"/>
  </r>
  <r>
    <s v="17. CANNES LIONS 2024 DIRECT WINNERS.XLSX"/>
    <s v="CANNES LIONS 2024"/>
    <s v="VML"/>
    <x v="297"/>
    <s v="DON'T DELETE MENU"/>
    <s v="WENDY'S"/>
    <s v="WENDY'S"/>
    <s v=""/>
    <x v="2"/>
    <m/>
    <m/>
    <m/>
    <m/>
    <m/>
    <m/>
    <m/>
    <m/>
    <m/>
    <m/>
    <m/>
    <m/>
    <m/>
    <m/>
    <n v="1"/>
    <m/>
    <n v="1"/>
    <n v="21"/>
  </r>
  <r>
    <s v="17. CANNES LIONS 2024 DIRECT WINNERS.XLSX"/>
    <s v="CANNES LIONS 2024"/>
    <s v="VML"/>
    <x v="333"/>
    <s v="DON'T DELETE MENU"/>
    <s v="WENDY'S"/>
    <s v="WENDY'S"/>
    <s v=""/>
    <x v="7"/>
    <m/>
    <m/>
    <m/>
    <m/>
    <m/>
    <m/>
    <m/>
    <m/>
    <m/>
    <m/>
    <m/>
    <m/>
    <m/>
    <m/>
    <n v="1"/>
    <m/>
    <n v="1"/>
    <n v="21"/>
  </r>
  <r>
    <s v="17. CANNES LIONS 2024 DIRECT WINNERS.XLSX"/>
    <s v="CANNES LIONS 2024"/>
    <s v="VML"/>
    <x v="334"/>
    <s v="THANKS FOR COKE-CREATING"/>
    <s v="COCA-COLA"/>
    <s v="COCA-COLA"/>
    <s v=""/>
    <x v="4"/>
    <m/>
    <m/>
    <m/>
    <m/>
    <m/>
    <m/>
    <m/>
    <m/>
    <m/>
    <m/>
    <m/>
    <m/>
    <m/>
    <m/>
    <n v="1"/>
    <n v="1"/>
    <n v="2"/>
    <n v="30"/>
  </r>
  <r>
    <s v="17. CANNES LIONS 2024 DIRECT WINNERS.XLSX"/>
    <s v="CANNES LIONS 2024"/>
    <s v="VML"/>
    <x v="333"/>
    <s v="THANKS FOR COKE-CREATING"/>
    <s v="COCA-COLA"/>
    <s v="COCA-COLA"/>
    <s v=""/>
    <x v="7"/>
    <m/>
    <m/>
    <m/>
    <m/>
    <m/>
    <m/>
    <m/>
    <m/>
    <m/>
    <m/>
    <m/>
    <m/>
    <m/>
    <m/>
    <n v="1"/>
    <n v="1"/>
    <n v="2"/>
    <n v="30"/>
  </r>
  <r>
    <s v="17. CANNES LIONS 2024 DIRECT WINNERS.XLSX"/>
    <s v="CANNES LIONS 2024"/>
    <s v="VML"/>
    <x v="184"/>
    <s v="BETIS PREGNANCY TEST"/>
    <s v="REAL BETIS"/>
    <s v="PREGNANCY TEST"/>
    <s v=""/>
    <x v="1"/>
    <m/>
    <m/>
    <m/>
    <m/>
    <m/>
    <m/>
    <m/>
    <m/>
    <m/>
    <m/>
    <m/>
    <m/>
    <m/>
    <m/>
    <n v="1"/>
    <m/>
    <n v="1"/>
    <n v="21"/>
  </r>
  <r>
    <s v="17. CANNES LIONS 2024 DIRECT WINNERS.XLSX"/>
    <s v="CANNES LIONS 2024"/>
    <s v="WIEDEN+KENNEDY"/>
    <x v="312"/>
    <s v="DOORDASH-ALL-THE-ADS"/>
    <s v="DOORDASH"/>
    <s v="DOORDASH"/>
    <s v=""/>
    <x v="7"/>
    <m/>
    <m/>
    <m/>
    <m/>
    <m/>
    <m/>
    <m/>
    <m/>
    <m/>
    <m/>
    <m/>
    <m/>
    <m/>
    <n v="1"/>
    <m/>
    <n v="1"/>
    <n v="2"/>
    <n v="54"/>
  </r>
  <r>
    <s v="18. CANNES LIONS 2024 ENTERTAINMENT LIONS FOR GAMING WINNERS.XLSX"/>
    <s v="CANNES LIONS 2024"/>
    <s v="72ANDSUNNY"/>
    <x v="335"/>
    <s v="DIABLO ANTHEM"/>
    <s v="DIABLO"/>
    <s v="DIABLO IV"/>
    <s v=""/>
    <x v="7"/>
    <m/>
    <m/>
    <m/>
    <m/>
    <m/>
    <m/>
    <m/>
    <m/>
    <m/>
    <m/>
    <m/>
    <m/>
    <m/>
    <m/>
    <m/>
    <n v="1"/>
    <n v="1"/>
    <n v="9"/>
  </r>
  <r>
    <s v="18. CANNES LIONS 2024 ENTERTAINMENT LIONS FOR GAMING WINNERS.XLSX"/>
    <s v="CANNES LIONS 2024"/>
    <s v="LEPUB"/>
    <x v="336"/>
    <s v="THE GAMING FRIDGE"/>
    <s v="HEINEKEN"/>
    <s v="HEINEKEN"/>
    <s v=""/>
    <x v="4"/>
    <m/>
    <m/>
    <m/>
    <m/>
    <m/>
    <m/>
    <m/>
    <m/>
    <m/>
    <m/>
    <m/>
    <m/>
    <m/>
    <m/>
    <n v="1"/>
    <n v="1"/>
    <n v="2"/>
    <n v="30"/>
  </r>
  <r>
    <s v="18. CANNES LIONS 2024 ENTERTAINMENT LIONS FOR GAMING WINNERS.XLSX"/>
    <s v="CANNES LIONS 2024"/>
    <s v="PARADAIS DDB"/>
    <x v="122"/>
    <s v="GAMER LOAN"/>
    <s v="BANCO DEL PACÍFICO"/>
    <s v="BANK LOAN"/>
    <s v=""/>
    <x v="3"/>
    <m/>
    <m/>
    <m/>
    <m/>
    <m/>
    <m/>
    <m/>
    <m/>
    <m/>
    <m/>
    <m/>
    <m/>
    <m/>
    <n v="1"/>
    <n v="1"/>
    <m/>
    <n v="2"/>
    <n v="66"/>
  </r>
  <r>
    <s v="18. CANNES LIONS 2024 ENTERTAINMENT LIONS FOR GAMING WINNERS.XLSX"/>
    <s v="CANNES LIONS 2024"/>
    <s v="VML"/>
    <x v="22"/>
    <s v="THIS IS NOT A GAME"/>
    <s v="MOVISTAR "/>
    <s v="MOVISTAR "/>
    <s v=""/>
    <x v="0"/>
    <m/>
    <m/>
    <m/>
    <m/>
    <m/>
    <m/>
    <m/>
    <m/>
    <m/>
    <m/>
    <m/>
    <m/>
    <m/>
    <n v="1"/>
    <m/>
    <m/>
    <n v="1"/>
    <n v="45"/>
  </r>
  <r>
    <s v="19. CANNES LIONS 2024 ENTERTAINMENT LIONS FOR MUSIC WINNERS.XLSX"/>
    <s v="CANNES LIONS 2024"/>
    <s v="ACADEMICOS DO SALGUEIRO"/>
    <x v="337"/>
    <s v="HUTUKARA"/>
    <s v="SALGUEIRO &amp; URIHI YANOMAMI"/>
    <s v="THE YANOMAMI PEOPLE"/>
    <s v=""/>
    <x v="4"/>
    <m/>
    <m/>
    <m/>
    <m/>
    <m/>
    <m/>
    <m/>
    <m/>
    <m/>
    <m/>
    <m/>
    <m/>
    <m/>
    <m/>
    <m/>
    <n v="1"/>
    <n v="1"/>
    <n v="9"/>
  </r>
  <r>
    <s v="19. CANNES LIONS 2024 ENTERTAINMENT LIONS FOR MUSIC WINNERS.XLSX"/>
    <s v="CANNES LIONS 2024"/>
    <s v="ALMAPBBDO"/>
    <x v="250"/>
    <s v="ERRATA AT 88"/>
    <s v="DIAGEO"/>
    <s v="JOHNNIE WALKER"/>
    <s v=""/>
    <x v="4"/>
    <m/>
    <m/>
    <m/>
    <m/>
    <m/>
    <m/>
    <m/>
    <m/>
    <m/>
    <m/>
    <n v="1"/>
    <m/>
    <m/>
    <m/>
    <m/>
    <m/>
    <n v="1"/>
    <n v="90"/>
  </r>
  <r>
    <s v="19. CANNES LIONS 2024 ENTERTAINMENT LIONS FOR MUSIC WINNERS.XLSX"/>
    <s v="CANNES LIONS 2024"/>
    <s v="ALMAPBBDO"/>
    <x v="250"/>
    <s v="VW 70 YEARS CAMPAIGN"/>
    <s v="VOLKSWAGEN"/>
    <s v="VOLKSWAGEN"/>
    <s v=""/>
    <x v="4"/>
    <m/>
    <m/>
    <m/>
    <m/>
    <m/>
    <m/>
    <m/>
    <m/>
    <m/>
    <m/>
    <m/>
    <m/>
    <m/>
    <m/>
    <m/>
    <n v="1"/>
    <n v="1"/>
    <n v="9"/>
  </r>
  <r>
    <s v="19. CANNES LIONS 2024 ENTERTAINMENT LIONS FOR MUSIC WINNERS.XLSX"/>
    <s v="CANNES LIONS 2024"/>
    <s v="FAHRENHEIT DDB"/>
    <x v="129"/>
    <s v="CANCER BEFORE CANCER"/>
    <s v="PERUVIAN CANCER FOUNDATION"/>
    <s v="PONLE CORAZON"/>
    <s v=""/>
    <x v="10"/>
    <m/>
    <m/>
    <m/>
    <m/>
    <m/>
    <m/>
    <m/>
    <m/>
    <m/>
    <m/>
    <m/>
    <m/>
    <m/>
    <m/>
    <n v="1"/>
    <m/>
    <n v="1"/>
    <n v="21"/>
  </r>
  <r>
    <s v="19. CANNES LIONS 2024 ENTERTAINMENT LIONS FOR MUSIC WINNERS.XLSX"/>
    <s v="CANNES LIONS 2024"/>
    <s v="FCB"/>
    <x v="303"/>
    <s v="SPREADBEATS"/>
    <s v="SPOTIFY"/>
    <s v="SPOTIFY ADVERTISING"/>
    <s v=""/>
    <x v="7"/>
    <m/>
    <m/>
    <m/>
    <m/>
    <m/>
    <m/>
    <m/>
    <m/>
    <m/>
    <m/>
    <m/>
    <m/>
    <m/>
    <m/>
    <n v="1"/>
    <m/>
    <n v="1"/>
    <n v="21"/>
  </r>
  <r>
    <s v="19. CANNES LIONS 2024 ENTERTAINMENT LIONS FOR MUSIC WINNERS.XLSX"/>
    <s v="CANNES LIONS 2024"/>
    <s v="GOOGLE"/>
    <x v="338"/>
    <s v="BLACK-OWNED FRIDAY 2023"/>
    <s v="GOOGLE"/>
    <s v="GOOGLE"/>
    <s v=""/>
    <x v="7"/>
    <m/>
    <m/>
    <m/>
    <m/>
    <m/>
    <m/>
    <m/>
    <m/>
    <m/>
    <m/>
    <m/>
    <m/>
    <m/>
    <m/>
    <m/>
    <n v="1"/>
    <n v="1"/>
    <n v="9"/>
  </r>
  <r>
    <s v="19. CANNES LIONS 2024 ENTERTAINMENT LIONS FOR MUSIC WINNERS.XLSX"/>
    <s v="CANNES LIONS 2024"/>
    <s v="GUT"/>
    <x v="327"/>
    <s v="THE FORBIDDEN GIFT SHOP"/>
    <s v="MERCADO LIBRE"/>
    <s v="RETAIL"/>
    <s v=""/>
    <x v="4"/>
    <m/>
    <m/>
    <m/>
    <m/>
    <m/>
    <m/>
    <m/>
    <m/>
    <m/>
    <m/>
    <m/>
    <m/>
    <m/>
    <m/>
    <n v="1"/>
    <m/>
    <n v="1"/>
    <n v="21"/>
  </r>
  <r>
    <s v="19. CANNES LIONS 2024 ENTERTAINMENT LIONS FOR MUSIC WINNERS.XLSX"/>
    <s v="CANNES LIONS 2024"/>
    <s v="OGILVY"/>
    <x v="309"/>
    <s v="CAN'T B BROKEN"/>
    <s v="VERIZON"/>
    <s v="VERIZON NETWORK"/>
    <s v=""/>
    <x v="7"/>
    <m/>
    <m/>
    <m/>
    <m/>
    <m/>
    <m/>
    <m/>
    <m/>
    <m/>
    <m/>
    <m/>
    <m/>
    <m/>
    <n v="1"/>
    <m/>
    <m/>
    <n v="1"/>
    <n v="45"/>
  </r>
  <r>
    <s v="19. CANNES LIONS 2024 ENTERTAINMENT LIONS FOR MUSIC WINNERS.XLSX"/>
    <s v="CANNES LIONS 2024"/>
    <s v="REAL CLUB CELTA"/>
    <x v="339"/>
    <s v="OLIVEIRA DOS CEN ANOS"/>
    <s v="REAL CLUB CELTA"/>
    <s v="MUSIC"/>
    <s v=""/>
    <x v="1"/>
    <m/>
    <m/>
    <m/>
    <m/>
    <m/>
    <m/>
    <m/>
    <m/>
    <m/>
    <m/>
    <m/>
    <m/>
    <m/>
    <n v="1"/>
    <m/>
    <m/>
    <n v="1"/>
    <n v="45"/>
  </r>
  <r>
    <s v="19. CANNES LIONS 2024 ENTERTAINMENT LIONS FOR MUSIC WINNERS.XLSX"/>
    <s v="CANNES LIONS 2024"/>
    <s v="SOMESUCH"/>
    <x v="340"/>
    <s v="TANTO"/>
    <s v="CASSIE MARIN"/>
    <s v="MUSIC VIDEO"/>
    <s v=""/>
    <x v="7"/>
    <m/>
    <m/>
    <m/>
    <m/>
    <m/>
    <m/>
    <m/>
    <m/>
    <m/>
    <m/>
    <m/>
    <m/>
    <m/>
    <m/>
    <m/>
    <n v="1"/>
    <n v="1"/>
    <n v="9"/>
  </r>
  <r>
    <s v="2. CANNES LIONS 2024 AUDIO &amp;AMP_ RADIO WINNERS.XLSX"/>
    <s v="CANNES LIONS 2024"/>
    <s v="AFRICA CREATIVE DDB"/>
    <x v="325"/>
    <s v="UNINTERRUPTAD "/>
    <s v="BUDWEISER"/>
    <s v="BEER"/>
    <s v=""/>
    <x v="4"/>
    <m/>
    <m/>
    <m/>
    <m/>
    <m/>
    <m/>
    <m/>
    <m/>
    <m/>
    <m/>
    <m/>
    <m/>
    <m/>
    <n v="1"/>
    <n v="1"/>
    <m/>
    <n v="2"/>
    <n v="66"/>
  </r>
  <r>
    <s v="2. CANNES LIONS 2024 AUDIO &amp;AMP_ RADIO WINNERS.XLSX"/>
    <s v="CANNES LIONS 2024"/>
    <s v="ALMAPBBDO"/>
    <x v="250"/>
    <s v="ROCK DNA"/>
    <s v="BILLBOARD"/>
    <s v="ROCK DNA APP"/>
    <s v=""/>
    <x v="4"/>
    <m/>
    <m/>
    <m/>
    <m/>
    <m/>
    <m/>
    <m/>
    <m/>
    <m/>
    <m/>
    <m/>
    <m/>
    <m/>
    <m/>
    <m/>
    <n v="1"/>
    <n v="1"/>
    <n v="9"/>
  </r>
  <r>
    <s v="2. CANNES LIONS 2024 AUDIO &amp;AMP_ RADIO WINNERS.XLSX"/>
    <s v="CANNES LIONS 2024"/>
    <s v="AREA 23"/>
    <x v="301"/>
    <s v="MAGNETIC STORIES"/>
    <s v="SIEMENS HEALTHINEERS"/>
    <s v="MAGNETIC RESONANCE IMAGING"/>
    <s v=""/>
    <x v="7"/>
    <m/>
    <m/>
    <m/>
    <m/>
    <m/>
    <m/>
    <m/>
    <m/>
    <m/>
    <m/>
    <m/>
    <m/>
    <m/>
    <m/>
    <m/>
    <n v="1"/>
    <n v="1"/>
    <n v="9"/>
  </r>
  <r>
    <s v="2. CANNES LIONS 2024 AUDIO &amp;AMP_ RADIO WINNERS.XLSX"/>
    <s v="CANNES LIONS 2024"/>
    <s v="BBDO"/>
    <x v="314"/>
    <s v="TAIL ORCHESTRA"/>
    <s v="PEDIGREE"/>
    <s v="PEDIGREE DOGFOOD"/>
    <s v=""/>
    <x v="7"/>
    <m/>
    <m/>
    <m/>
    <m/>
    <m/>
    <m/>
    <m/>
    <m/>
    <m/>
    <m/>
    <m/>
    <m/>
    <m/>
    <m/>
    <m/>
    <n v="1"/>
    <n v="1"/>
    <n v="9"/>
  </r>
  <r>
    <s v="2. CANNES LIONS 2024 AUDIO &amp;AMP_ RADIO WINNERS.XLSX"/>
    <s v="CANNES LIONS 2024"/>
    <s v="DAVID"/>
    <x v="305"/>
    <s v="BREATHE THROUGH IT"/>
    <s v="HALLS"/>
    <s v="CANDY"/>
    <s v=""/>
    <x v="1"/>
    <m/>
    <m/>
    <m/>
    <m/>
    <m/>
    <m/>
    <m/>
    <m/>
    <m/>
    <m/>
    <m/>
    <m/>
    <m/>
    <n v="1"/>
    <m/>
    <n v="1"/>
    <n v="2"/>
    <n v="54"/>
  </r>
  <r>
    <s v="2. CANNES LIONS 2024 AUDIO &amp;AMP_ RADIO WINNERS.XLSX"/>
    <s v="CANNES LIONS 2024"/>
    <s v="ENERGY BBDO"/>
    <x v="341"/>
    <s v="THE SOUND STUDIO"/>
    <s v="THE GENERAL INSURANCE"/>
    <s v="THE GENERAL INSURANCE"/>
    <s v=""/>
    <x v="7"/>
    <m/>
    <m/>
    <m/>
    <m/>
    <m/>
    <m/>
    <m/>
    <m/>
    <m/>
    <m/>
    <m/>
    <m/>
    <m/>
    <m/>
    <n v="1"/>
    <n v="1"/>
    <n v="2"/>
    <n v="30"/>
  </r>
  <r>
    <s v="2. CANNES LIONS 2024 AUDIO &amp;AMP_ RADIO WINNERS.XLSX"/>
    <s v="CANNES LIONS 2024"/>
    <s v="GUT"/>
    <x v="306"/>
    <s v="THE UNIVERSAL LANGUAGE OF COCA-COLA"/>
    <s v="COCA-COLA"/>
    <s v="COCA-COLA"/>
    <s v=""/>
    <x v="2"/>
    <m/>
    <m/>
    <m/>
    <m/>
    <m/>
    <m/>
    <m/>
    <m/>
    <m/>
    <m/>
    <m/>
    <m/>
    <m/>
    <m/>
    <m/>
    <n v="1"/>
    <n v="1"/>
    <n v="9"/>
  </r>
  <r>
    <s v="20. CANNES LIONS 2024 ENTERTAINMENT LIONS FOR SPORT WINNERS (1).XLSX"/>
    <s v="CANNES LIONS 2024"/>
    <s v="72ANDSUNNY"/>
    <x v="335"/>
    <s v="THE TABLE READ"/>
    <s v="NFL"/>
    <s v="NFL"/>
    <s v=""/>
    <x v="7"/>
    <m/>
    <m/>
    <m/>
    <m/>
    <m/>
    <m/>
    <m/>
    <m/>
    <m/>
    <m/>
    <m/>
    <m/>
    <m/>
    <m/>
    <m/>
    <n v="1"/>
    <n v="1"/>
    <n v="9"/>
  </r>
  <r>
    <s v="20. CANNES LIONS 2024 ENTERTAINMENT LIONS FOR SPORT WINNERS (1).XLSX"/>
    <s v="CANNES LIONS 2024"/>
    <s v="CREATIVE X"/>
    <x v="342"/>
    <s v="WE ARE AYENDA"/>
    <s v="WHATSAPP"/>
    <s v="WHATSAPP"/>
    <s v=""/>
    <x v="7"/>
    <m/>
    <m/>
    <m/>
    <m/>
    <m/>
    <m/>
    <m/>
    <m/>
    <m/>
    <m/>
    <m/>
    <m/>
    <m/>
    <n v="1"/>
    <m/>
    <n v="1"/>
    <n v="2"/>
    <n v="54"/>
  </r>
  <r>
    <s v="20. CANNES LIONS 2024 ENTERTAINMENT LIONS FOR SPORT WINNERS (1).XLSX"/>
    <s v="CANNES LIONS 2024"/>
    <s v="DENTSU CREATIVE"/>
    <x v="343"/>
    <s v="ALWAYS OPEN"/>
    <s v="7-ELEVEN"/>
    <s v="7-ELEVEN"/>
    <s v=""/>
    <x v="7"/>
    <m/>
    <m/>
    <m/>
    <m/>
    <m/>
    <m/>
    <m/>
    <m/>
    <m/>
    <m/>
    <m/>
    <m/>
    <m/>
    <m/>
    <n v="1"/>
    <m/>
    <n v="1"/>
    <n v="21"/>
  </r>
  <r>
    <s v="20. CANNES LIONS 2024 ENTERTAINMENT LIONS FOR SPORT WINNERS (1).XLSX"/>
    <s v="CANNES LIONS 2024"/>
    <s v="DM9"/>
    <x v="302"/>
    <s v="AUDIENCE DELIVERY"/>
    <s v="IFOOD"/>
    <s v="IFOOD"/>
    <s v=""/>
    <x v="4"/>
    <m/>
    <m/>
    <m/>
    <m/>
    <m/>
    <m/>
    <m/>
    <m/>
    <m/>
    <m/>
    <m/>
    <m/>
    <m/>
    <m/>
    <n v="1"/>
    <m/>
    <n v="1"/>
    <n v="21"/>
  </r>
  <r>
    <s v="20. CANNES LIONS 2024 ENTERTAINMENT LIONS FOR SPORT WINNERS (1).XLSX"/>
    <s v="CANNES LIONS 2024"/>
    <s v="FCB"/>
    <x v="303"/>
    <s v="LAP OF LEGENDS"/>
    <s v="AB INBEV - MICHELOB ULTRA"/>
    <s v="MICHELOB ULTRA"/>
    <s v=""/>
    <x v="7"/>
    <m/>
    <m/>
    <m/>
    <m/>
    <m/>
    <m/>
    <m/>
    <m/>
    <m/>
    <m/>
    <m/>
    <m/>
    <m/>
    <n v="1"/>
    <n v="1"/>
    <m/>
    <n v="2"/>
    <n v="66"/>
  </r>
  <r>
    <s v="20. CANNES LIONS 2024 ENTERTAINMENT LIONS FOR SPORT WINNERS (1).XLSX"/>
    <s v="CANNES LIONS 2024"/>
    <s v="GALERIA"/>
    <x v="269"/>
    <s v="IMAGINARY SQUADS"/>
    <s v="ITAÚ UNIBANCO"/>
    <s v="INSTITUCIONAL"/>
    <s v=""/>
    <x v="4"/>
    <m/>
    <m/>
    <m/>
    <m/>
    <m/>
    <m/>
    <m/>
    <m/>
    <m/>
    <m/>
    <m/>
    <m/>
    <m/>
    <m/>
    <m/>
    <n v="1"/>
    <n v="1"/>
    <n v="9"/>
  </r>
  <r>
    <s v="20. CANNES LIONS 2024 ENTERTAINMENT LIONS FOR SPORT WINNERS (1).XLSX"/>
    <s v="CANNES LIONS 2024"/>
    <s v="ISLA REPÚBLICA"/>
    <x v="344"/>
    <s v="THE SWEAT SIDE OF SPONSORSHIP"/>
    <s v="GATORADE"/>
    <s v="GATORADE"/>
    <s v=""/>
    <x v="4"/>
    <m/>
    <m/>
    <m/>
    <m/>
    <m/>
    <m/>
    <m/>
    <m/>
    <m/>
    <m/>
    <m/>
    <m/>
    <m/>
    <m/>
    <m/>
    <n v="1"/>
    <n v="1"/>
    <n v="9"/>
  </r>
  <r>
    <s v="20. CANNES LIONS 2024 ENTERTAINMENT LIONS FOR SPORT WINNERS (1).XLSX"/>
    <s v="CANNES LIONS 2024"/>
    <s v="MERCADO MCCANN"/>
    <x v="345"/>
    <s v="LA ARGENTINA HOTEL"/>
    <s v="TYC SPORTS"/>
    <s v="TYC SPORTS"/>
    <s v=""/>
    <x v="2"/>
    <m/>
    <m/>
    <m/>
    <m/>
    <m/>
    <m/>
    <m/>
    <m/>
    <m/>
    <m/>
    <m/>
    <m/>
    <m/>
    <m/>
    <m/>
    <n v="1"/>
    <n v="1"/>
    <n v="9"/>
  </r>
  <r>
    <s v="20. CANNES LIONS 2024 ENTERTAINMENT LIONS FOR SPORT WINNERS (1).XLSX"/>
    <s v="CANNES LIONS 2024"/>
    <s v="REAL CLUB CELTA"/>
    <x v="339"/>
    <s v="OLIVEIRA DOS CEN ANOS"/>
    <s v="REAL CLUB CELTA"/>
    <s v="MUSIC"/>
    <s v=""/>
    <x v="1"/>
    <m/>
    <m/>
    <m/>
    <m/>
    <m/>
    <m/>
    <m/>
    <m/>
    <m/>
    <m/>
    <m/>
    <m/>
    <m/>
    <n v="1"/>
    <m/>
    <m/>
    <n v="1"/>
    <n v="45"/>
  </r>
  <r>
    <s v="20. CANNES LIONS 2024 ENTERTAINMENT LIONS FOR SPORT WINNERS (1).XLSX"/>
    <s v="CANNES LIONS 2024"/>
    <s v="SLAP GLOBAL"/>
    <x v="346"/>
    <s v="LAY'S CHIP CAM"/>
    <s v="PEPSICO PURCHASE"/>
    <s v="LAY'S"/>
    <s v=""/>
    <x v="2"/>
    <m/>
    <m/>
    <m/>
    <m/>
    <m/>
    <m/>
    <m/>
    <m/>
    <m/>
    <m/>
    <m/>
    <m/>
    <m/>
    <m/>
    <m/>
    <n v="1"/>
    <n v="1"/>
    <n v="9"/>
  </r>
  <r>
    <s v="20. CANNES LIONS 2024 ENTERTAINMENT LIONS FOR SPORT WINNERS (1).XLSX"/>
    <s v="CANNES LIONS 2024"/>
    <s v="TRANSLATION"/>
    <x v="347"/>
    <s v="AT&amp;T 5G HELMET"/>
    <s v="AT&amp;T"/>
    <s v="FOOTBALL HELMET"/>
    <s v=""/>
    <x v="7"/>
    <m/>
    <m/>
    <m/>
    <m/>
    <m/>
    <m/>
    <m/>
    <m/>
    <m/>
    <m/>
    <m/>
    <m/>
    <m/>
    <m/>
    <n v="1"/>
    <m/>
    <n v="1"/>
    <n v="21"/>
  </r>
  <r>
    <s v="20. CANNES LIONS 2024 ENTERTAINMENT LIONS FOR SPORT WINNERS (1).XLSX"/>
    <s v="CANNES LIONS 2024"/>
    <s v="WIEDEN+KENNEDY"/>
    <x v="312"/>
    <s v="WHAT THE FOOTBALL"/>
    <s v="NIKE"/>
    <s v="NIKE"/>
    <s v=""/>
    <x v="7"/>
    <m/>
    <m/>
    <m/>
    <m/>
    <m/>
    <m/>
    <m/>
    <m/>
    <m/>
    <m/>
    <m/>
    <m/>
    <m/>
    <m/>
    <n v="1"/>
    <m/>
    <n v="1"/>
    <n v="21"/>
  </r>
  <r>
    <s v="21. CANNES LIONS 2024 ENTERTAINMENT LIONS FOR SPORT WINNERS.XLSX"/>
    <s v="CANNES LIONS 2024"/>
    <s v="72ANDSUNNY"/>
    <x v="335"/>
    <s v="THE TABLE READ"/>
    <s v="NFL"/>
    <s v="NFL"/>
    <s v=""/>
    <x v="7"/>
    <m/>
    <m/>
    <m/>
    <m/>
    <m/>
    <m/>
    <m/>
    <m/>
    <m/>
    <m/>
    <m/>
    <m/>
    <m/>
    <m/>
    <m/>
    <n v="1"/>
    <n v="1"/>
    <n v="9"/>
  </r>
  <r>
    <s v="21. CANNES LIONS 2024 ENTERTAINMENT LIONS FOR SPORT WINNERS.XLSX"/>
    <s v="CANNES LIONS 2024"/>
    <s v="CREATIVE X"/>
    <x v="342"/>
    <s v="WE ARE AYENDA"/>
    <s v="WHATSAPP"/>
    <s v="WHATSAPP"/>
    <s v=""/>
    <x v="7"/>
    <m/>
    <m/>
    <m/>
    <m/>
    <m/>
    <m/>
    <m/>
    <m/>
    <m/>
    <m/>
    <m/>
    <m/>
    <m/>
    <n v="1"/>
    <m/>
    <n v="1"/>
    <n v="2"/>
    <n v="54"/>
  </r>
  <r>
    <s v="21. CANNES LIONS 2024 ENTERTAINMENT LIONS FOR SPORT WINNERS.XLSX"/>
    <s v="CANNES LIONS 2024"/>
    <s v="DENTSU CREATIVE"/>
    <x v="343"/>
    <s v="ALWAYS OPEN"/>
    <s v="7-ELEVEN"/>
    <s v="7-ELEVEN"/>
    <s v=""/>
    <x v="7"/>
    <m/>
    <m/>
    <m/>
    <m/>
    <m/>
    <m/>
    <m/>
    <m/>
    <m/>
    <m/>
    <m/>
    <m/>
    <m/>
    <m/>
    <n v="1"/>
    <m/>
    <n v="1"/>
    <n v="21"/>
  </r>
  <r>
    <s v="21. CANNES LIONS 2024 ENTERTAINMENT LIONS FOR SPORT WINNERS.XLSX"/>
    <s v="CANNES LIONS 2024"/>
    <s v="DM9"/>
    <x v="302"/>
    <s v="AUDIENCE DELIVERY"/>
    <s v="IFOOD"/>
    <s v="IFOOD"/>
    <s v=""/>
    <x v="4"/>
    <m/>
    <m/>
    <m/>
    <m/>
    <m/>
    <m/>
    <m/>
    <m/>
    <m/>
    <m/>
    <m/>
    <m/>
    <m/>
    <m/>
    <n v="1"/>
    <m/>
    <n v="1"/>
    <n v="21"/>
  </r>
  <r>
    <s v="21. CANNES LIONS 2024 ENTERTAINMENT LIONS FOR SPORT WINNERS.XLSX"/>
    <s v="CANNES LIONS 2024"/>
    <s v="FCB"/>
    <x v="303"/>
    <s v="LAP OF LEGENDS"/>
    <s v="AB INBEV - MICHELOB ULTRA"/>
    <s v="MICHELOB ULTRA"/>
    <s v=""/>
    <x v="7"/>
    <m/>
    <m/>
    <m/>
    <m/>
    <m/>
    <m/>
    <m/>
    <m/>
    <m/>
    <m/>
    <m/>
    <m/>
    <m/>
    <n v="1"/>
    <m/>
    <m/>
    <n v="1"/>
    <n v="45"/>
  </r>
  <r>
    <s v="21. CANNES LIONS 2024 ENTERTAINMENT LIONS FOR SPORT WINNERS.XLSX"/>
    <s v="CANNES LIONS 2024"/>
    <s v="GALERIA"/>
    <x v="269"/>
    <s v="IMAGINARY SQUADS"/>
    <s v="ITAÚ UNIBANCO"/>
    <s v="INSTITUCIONAL"/>
    <s v=""/>
    <x v="4"/>
    <m/>
    <m/>
    <m/>
    <m/>
    <m/>
    <m/>
    <m/>
    <m/>
    <m/>
    <m/>
    <m/>
    <m/>
    <m/>
    <m/>
    <m/>
    <n v="1"/>
    <n v="1"/>
    <n v="9"/>
  </r>
  <r>
    <s v="21. CANNES LIONS 2024 ENTERTAINMENT LIONS FOR SPORT WINNERS.XLSX"/>
    <s v="CANNES LIONS 2024"/>
    <s v="ISLA REPÚBLICA"/>
    <x v="344"/>
    <s v="THE SWEAT SIDE OF SPONSORSHIP"/>
    <s v="GATORADE"/>
    <s v="GATORADE"/>
    <s v=""/>
    <x v="4"/>
    <m/>
    <m/>
    <m/>
    <m/>
    <m/>
    <m/>
    <m/>
    <m/>
    <m/>
    <m/>
    <m/>
    <m/>
    <m/>
    <m/>
    <m/>
    <n v="1"/>
    <n v="1"/>
    <n v="9"/>
  </r>
  <r>
    <s v="21. CANNES LIONS 2024 ENTERTAINMENT LIONS FOR SPORT WINNERS.XLSX"/>
    <s v="CANNES LIONS 2024"/>
    <s v="MERCADO MCCANN"/>
    <x v="345"/>
    <s v="LA ARGENTINA HOTEL"/>
    <s v="TYC SPORTS"/>
    <s v="TYC SPORTS"/>
    <s v=""/>
    <x v="2"/>
    <m/>
    <m/>
    <m/>
    <m/>
    <m/>
    <m/>
    <m/>
    <m/>
    <m/>
    <m/>
    <m/>
    <m/>
    <m/>
    <m/>
    <m/>
    <n v="1"/>
    <n v="1"/>
    <n v="9"/>
  </r>
  <r>
    <s v="21. CANNES LIONS 2024 ENTERTAINMENT LIONS FOR SPORT WINNERS.XLSX"/>
    <s v="CANNES LIONS 2024"/>
    <s v="REAL CLUB CELTA"/>
    <x v="339"/>
    <s v="OLIVEIRA DOS CEN ANOS"/>
    <s v="REAL CLUB CELTA"/>
    <s v="MUSIC"/>
    <s v=""/>
    <x v="1"/>
    <m/>
    <m/>
    <m/>
    <m/>
    <m/>
    <m/>
    <m/>
    <m/>
    <m/>
    <m/>
    <m/>
    <m/>
    <m/>
    <n v="1"/>
    <m/>
    <m/>
    <n v="1"/>
    <n v="45"/>
  </r>
  <r>
    <s v="21. CANNES LIONS 2024 ENTERTAINMENT LIONS FOR SPORT WINNERS.XLSX"/>
    <s v="CANNES LIONS 2024"/>
    <s v="SLAP GLOBAL"/>
    <x v="346"/>
    <s v="LAY'S CHIP CAM"/>
    <s v="PEPSICO PURCHASE"/>
    <s v="LAY'S"/>
    <s v=""/>
    <x v="2"/>
    <m/>
    <m/>
    <m/>
    <m/>
    <m/>
    <m/>
    <m/>
    <m/>
    <m/>
    <m/>
    <m/>
    <m/>
    <m/>
    <m/>
    <m/>
    <n v="1"/>
    <n v="1"/>
    <n v="9"/>
  </r>
  <r>
    <s v="21. CANNES LIONS 2024 ENTERTAINMENT LIONS FOR SPORT WINNERS.XLSX"/>
    <s v="CANNES LIONS 2024"/>
    <s v="TRANSLATION"/>
    <x v="347"/>
    <s v="AT&amp;T 5G HELMET"/>
    <s v="AT&amp;T"/>
    <s v="FOOTBALL HELMET"/>
    <s v=""/>
    <x v="7"/>
    <m/>
    <m/>
    <m/>
    <m/>
    <m/>
    <m/>
    <m/>
    <m/>
    <m/>
    <m/>
    <m/>
    <m/>
    <m/>
    <m/>
    <n v="1"/>
    <m/>
    <n v="1"/>
    <n v="21"/>
  </r>
  <r>
    <s v="21. CANNES LIONS 2024 ENTERTAINMENT LIONS FOR SPORT WINNERS.XLSX"/>
    <s v="CANNES LIONS 2024"/>
    <s v="WIEDEN+KENNEDY"/>
    <x v="312"/>
    <s v="WHAT THE FOOTBALL"/>
    <s v="NIKE"/>
    <s v="NIKE"/>
    <s v=""/>
    <x v="7"/>
    <m/>
    <m/>
    <m/>
    <m/>
    <m/>
    <m/>
    <m/>
    <m/>
    <m/>
    <m/>
    <m/>
    <m/>
    <m/>
    <m/>
    <n v="1"/>
    <m/>
    <n v="1"/>
    <n v="21"/>
  </r>
  <r>
    <s v="22. CANNES LIONS 2024 ENTERTAINMENT WINNERS.XLSX"/>
    <s v="CANNES LIONS 2024"/>
    <s v="ACADEMICOS DO SALGUEIRO"/>
    <x v="337"/>
    <s v="HUTUKARA"/>
    <s v="SALGUEIRO &amp; URIHI YANOMAMI"/>
    <s v="THE YANOMAMI PEOPLE"/>
    <s v=""/>
    <x v="4"/>
    <m/>
    <m/>
    <m/>
    <m/>
    <m/>
    <m/>
    <m/>
    <m/>
    <m/>
    <m/>
    <m/>
    <m/>
    <m/>
    <m/>
    <m/>
    <n v="1"/>
    <n v="1"/>
    <n v="9"/>
  </r>
  <r>
    <s v="22. CANNES LIONS 2024 ENTERTAINMENT WINNERS.XLSX"/>
    <s v="CANNES LIONS 2024"/>
    <s v="AREA 23"/>
    <x v="301"/>
    <s v="THE FLYING TRAIN, A MAGNETIC STORY"/>
    <s v="SIEMENS HEALTHINEERS"/>
    <s v="MAGNETIC RESONANCE IMAGING"/>
    <s v=""/>
    <x v="7"/>
    <m/>
    <m/>
    <m/>
    <m/>
    <m/>
    <m/>
    <m/>
    <m/>
    <m/>
    <m/>
    <m/>
    <m/>
    <m/>
    <m/>
    <m/>
    <n v="1"/>
    <n v="1"/>
    <n v="9"/>
  </r>
  <r>
    <s v="22. CANNES LIONS 2024 ENTERTAINMENT WINNERS.XLSX"/>
    <s v="CANNES LIONS 2024"/>
    <s v="BBDO"/>
    <x v="314"/>
    <s v="TAIL ORCHESTRA"/>
    <s v="PEDIGREE"/>
    <s v="PEDIGREE DOGFOOD"/>
    <s v=""/>
    <x v="7"/>
    <m/>
    <m/>
    <m/>
    <m/>
    <m/>
    <m/>
    <m/>
    <m/>
    <m/>
    <m/>
    <m/>
    <m/>
    <m/>
    <m/>
    <m/>
    <n v="1"/>
    <n v="1"/>
    <n v="9"/>
  </r>
  <r>
    <s v="22. CANNES LIONS 2024 ENTERTAINMENT WINNERS.XLSX"/>
    <s v="CANNES LIONS 2024"/>
    <s v="CREATIVE X"/>
    <x v="342"/>
    <s v="WE ARE AYENDA"/>
    <s v="WHATSAPP"/>
    <s v="WHATSAPP"/>
    <s v=""/>
    <x v="7"/>
    <m/>
    <m/>
    <m/>
    <m/>
    <m/>
    <m/>
    <m/>
    <m/>
    <m/>
    <m/>
    <n v="1"/>
    <m/>
    <m/>
    <n v="1"/>
    <m/>
    <m/>
    <n v="2"/>
    <n v="135"/>
  </r>
  <r>
    <s v="22. CANNES LIONS 2024 ENTERTAINMENT WINNERS.XLSX"/>
    <s v="CANNES LIONS 2024"/>
    <s v="DAVID"/>
    <x v="305"/>
    <s v="ALCARAZ SIGNS"/>
    <s v="NETFLIX"/>
    <s v="TV PROGRAM"/>
    <s v=""/>
    <x v="1"/>
    <m/>
    <m/>
    <m/>
    <m/>
    <m/>
    <m/>
    <m/>
    <m/>
    <m/>
    <m/>
    <m/>
    <m/>
    <m/>
    <m/>
    <m/>
    <n v="1"/>
    <n v="1"/>
    <n v="9"/>
  </r>
  <r>
    <s v="22. CANNES LIONS 2024 ENTERTAINMENT WINNERS.XLSX"/>
    <s v="CANNES LIONS 2024"/>
    <s v="FCB"/>
    <x v="303"/>
    <s v="DREAMCASTER"/>
    <s v="AB INBEV - MICHELOB ULTRA"/>
    <s v="MICHELOB ULTRA"/>
    <s v=""/>
    <x v="7"/>
    <m/>
    <m/>
    <m/>
    <m/>
    <m/>
    <m/>
    <m/>
    <m/>
    <m/>
    <m/>
    <m/>
    <m/>
    <m/>
    <m/>
    <m/>
    <n v="1"/>
    <n v="1"/>
    <n v="9"/>
  </r>
  <r>
    <s v="22. CANNES LIONS 2024 ENTERTAINMENT WINNERS.XLSX"/>
    <s v="CANNES LIONS 2024"/>
    <s v="LANDIA"/>
    <x v="348"/>
    <s v="THE STORIES THAT KILLED US"/>
    <s v="PROPUESTA CÍVICA"/>
    <s v="PROPUESTA CÍVICA"/>
    <s v=""/>
    <x v="0"/>
    <m/>
    <m/>
    <m/>
    <m/>
    <m/>
    <m/>
    <m/>
    <m/>
    <m/>
    <m/>
    <m/>
    <m/>
    <m/>
    <m/>
    <m/>
    <n v="1"/>
    <n v="1"/>
    <n v="9"/>
  </r>
  <r>
    <s v="22. CANNES LIONS 2024 ENTERTAINMENT WINNERS.XLSX"/>
    <s v="CANNES LIONS 2024"/>
    <s v="MCCANN"/>
    <x v="308"/>
    <s v="TRANSLATORS"/>
    <s v="U.S. BANK"/>
    <s v="U.S. BANK - BANKING / FINANCIAL SERVICES"/>
    <s v=""/>
    <x v="7"/>
    <m/>
    <m/>
    <m/>
    <m/>
    <m/>
    <m/>
    <m/>
    <m/>
    <m/>
    <m/>
    <m/>
    <m/>
    <m/>
    <m/>
    <n v="1"/>
    <m/>
    <n v="1"/>
    <n v="21"/>
  </r>
  <r>
    <s v="22. CANNES LIONS 2024 ENTERTAINMENT WINNERS.XLSX"/>
    <s v="CANNES LIONS 2024"/>
    <s v="OGILVY"/>
    <x v="309"/>
    <s v="MICHAEL CERAVE"/>
    <s v="CERAVE"/>
    <s v="CERAVE MOISTURIZING CREAM"/>
    <s v=""/>
    <x v="7"/>
    <m/>
    <m/>
    <m/>
    <m/>
    <m/>
    <m/>
    <m/>
    <m/>
    <m/>
    <m/>
    <m/>
    <m/>
    <m/>
    <m/>
    <m/>
    <n v="1"/>
    <n v="1"/>
    <n v="9"/>
  </r>
  <r>
    <s v="22. CANNES LIONS 2024 ENTERTAINMENT WINNERS.XLSX"/>
    <s v="CANNES LIONS 2024"/>
    <s v="SLAP GLOBAL"/>
    <x v="346"/>
    <s v="LAY'S CHIP CAM"/>
    <s v="PEPSICO PURCHASE"/>
    <s v="LAY'S"/>
    <s v=""/>
    <x v="2"/>
    <m/>
    <m/>
    <m/>
    <m/>
    <m/>
    <m/>
    <m/>
    <m/>
    <m/>
    <m/>
    <m/>
    <m/>
    <m/>
    <m/>
    <n v="2"/>
    <m/>
    <n v="2"/>
    <n v="42"/>
  </r>
  <r>
    <s v="22. CANNES LIONS 2024 ENTERTAINMENT WINNERS.XLSX"/>
    <s v="CANNES LIONS 2024"/>
    <s v="SOKO"/>
    <x v="349"/>
    <s v="THE PRINCESS AND THE CROWN"/>
    <s v="SUNSILK"/>
    <s v="SEDA"/>
    <s v=""/>
    <x v="4"/>
    <m/>
    <m/>
    <m/>
    <m/>
    <m/>
    <m/>
    <m/>
    <m/>
    <m/>
    <m/>
    <m/>
    <m/>
    <m/>
    <m/>
    <m/>
    <n v="1"/>
    <n v="1"/>
    <n v="9"/>
  </r>
  <r>
    <s v="22. CANNES LIONS 2024 ENTERTAINMENT WINNERS.XLSX"/>
    <s v="CANNES LIONS 2024"/>
    <s v="TBWA"/>
    <x v="323"/>
    <s v="ANOTHER BIRTHDAY"/>
    <s v="APPLE"/>
    <s v="APPLE WATCH AND IPHONE"/>
    <s v=""/>
    <x v="7"/>
    <m/>
    <m/>
    <m/>
    <m/>
    <m/>
    <m/>
    <m/>
    <m/>
    <m/>
    <m/>
    <m/>
    <m/>
    <m/>
    <m/>
    <m/>
    <n v="1"/>
    <n v="1"/>
    <n v="9"/>
  </r>
  <r>
    <s v="22. CANNES LIONS 2024 ENTERTAINMENT WINNERS.XLSX"/>
    <s v="CANNES LIONS 2024"/>
    <s v="TBWA"/>
    <x v="323"/>
    <s v="FUZZY FEELINGS"/>
    <s v="APPLE"/>
    <s v="IPAD AND IPHONE"/>
    <s v=""/>
    <x v="7"/>
    <m/>
    <m/>
    <m/>
    <m/>
    <m/>
    <m/>
    <m/>
    <m/>
    <m/>
    <m/>
    <m/>
    <m/>
    <m/>
    <m/>
    <m/>
    <n v="1"/>
    <n v="1"/>
    <n v="9"/>
  </r>
  <r>
    <s v="22. CANNES LIONS 2024 ENTERTAINMENT WINNERS.XLSX"/>
    <s v="CANNES LIONS 2024"/>
    <s v="VML"/>
    <x v="22"/>
    <s v="THIS IS NOT A GAME"/>
    <s v="MOVISTAR "/>
    <s v="MOVISTAR "/>
    <s v=""/>
    <x v="0"/>
    <m/>
    <m/>
    <m/>
    <m/>
    <m/>
    <m/>
    <m/>
    <m/>
    <m/>
    <m/>
    <m/>
    <m/>
    <m/>
    <m/>
    <n v="1"/>
    <m/>
    <n v="1"/>
    <n v="21"/>
  </r>
  <r>
    <s v="24. CANNES LIONS 2024 FILM CRAFT WINNERS.XLSX"/>
    <s v="CANNES LIONS 2024"/>
    <s v="APPLE"/>
    <x v="324"/>
    <s v="ALBUM COVER (LONGFORM)"/>
    <s v="APPLE"/>
    <s v="IPHONE"/>
    <s v=""/>
    <x v="7"/>
    <m/>
    <m/>
    <m/>
    <m/>
    <m/>
    <m/>
    <m/>
    <m/>
    <m/>
    <m/>
    <m/>
    <m/>
    <m/>
    <m/>
    <n v="2"/>
    <m/>
    <n v="2"/>
    <n v="42"/>
  </r>
  <r>
    <s v="24. CANNES LIONS 2024 FILM CRAFT WINNERS.XLSX"/>
    <s v="CANNES LIONS 2024"/>
    <s v="APPLE"/>
    <x v="324"/>
    <s v="DON'T LET ME GO"/>
    <s v="APPLE"/>
    <s v="IPHONE"/>
    <s v=""/>
    <x v="7"/>
    <m/>
    <m/>
    <m/>
    <m/>
    <m/>
    <m/>
    <m/>
    <m/>
    <m/>
    <m/>
    <m/>
    <m/>
    <m/>
    <m/>
    <m/>
    <n v="1"/>
    <n v="1"/>
    <n v="9"/>
  </r>
  <r>
    <s v="24. CANNES LIONS 2024 FILM CRAFT WINNERS.XLSX"/>
    <s v="CANNES LIONS 2024"/>
    <s v="APPLE"/>
    <x v="324"/>
    <s v="RELAX: TRACTOR"/>
    <s v="APPLE"/>
    <s v="IPHONE"/>
    <s v=""/>
    <x v="7"/>
    <m/>
    <m/>
    <m/>
    <m/>
    <m/>
    <m/>
    <m/>
    <m/>
    <m/>
    <m/>
    <m/>
    <m/>
    <m/>
    <m/>
    <n v="1"/>
    <m/>
    <n v="1"/>
    <n v="21"/>
  </r>
  <r>
    <s v="24. CANNES LIONS 2024 FILM CRAFT WINNERS.XLSX"/>
    <s v="CANNES LIONS 2024"/>
    <s v="DAVID"/>
    <x v="350"/>
    <s v="SUCCESSION"/>
    <s v="HSBC"/>
    <s v="HSBC"/>
    <s v=""/>
    <x v="2"/>
    <m/>
    <m/>
    <m/>
    <m/>
    <m/>
    <m/>
    <m/>
    <m/>
    <m/>
    <m/>
    <m/>
    <m/>
    <m/>
    <m/>
    <m/>
    <n v="1"/>
    <n v="1"/>
    <n v="9"/>
  </r>
  <r>
    <s v="24. CANNES LIONS 2024 FILM CRAFT WINNERS.XLSX"/>
    <s v="CANNES LIONS 2024"/>
    <s v="DROGA5"/>
    <x v="351"/>
    <s v="RUMBLE"/>
    <s v="GENERAL ENTERTAINMENT AUTHORITY"/>
    <s v="RIYADH SEASON"/>
    <s v=""/>
    <x v="7"/>
    <m/>
    <m/>
    <m/>
    <m/>
    <m/>
    <m/>
    <m/>
    <m/>
    <m/>
    <m/>
    <m/>
    <m/>
    <m/>
    <m/>
    <m/>
    <n v="2"/>
    <n v="2"/>
    <n v="18"/>
  </r>
  <r>
    <s v="24. CANNES LIONS 2024 FILM CRAFT WINNERS.XLSX"/>
    <s v="CANNES LIONS 2024"/>
    <s v="ICONOCLAST"/>
    <x v="23"/>
    <s v="BARÇA, PATTA &amp; NIKE BRING TOGETHER THAT BLAUGRANA FEELING"/>
    <s v="NIKE; PATTA"/>
    <s v="CULERS DEL MÓN"/>
    <s v=""/>
    <x v="7"/>
    <m/>
    <m/>
    <m/>
    <m/>
    <m/>
    <m/>
    <m/>
    <m/>
    <m/>
    <m/>
    <m/>
    <m/>
    <m/>
    <m/>
    <m/>
    <n v="1"/>
    <n v="1"/>
    <n v="9"/>
  </r>
  <r>
    <s v="24. CANNES LIONS 2024 FILM CRAFT WINNERS.XLSX"/>
    <s v="CANNES LIONS 2024"/>
    <s v="LOLA MULLENLOWE"/>
    <x v="171"/>
    <s v="FIND YOUR SUMMER"/>
    <s v="MAGNUM"/>
    <s v="MAGNUM ICE CREAM"/>
    <s v=""/>
    <x v="1"/>
    <m/>
    <m/>
    <m/>
    <m/>
    <m/>
    <m/>
    <m/>
    <m/>
    <m/>
    <m/>
    <m/>
    <m/>
    <m/>
    <m/>
    <n v="1"/>
    <m/>
    <n v="1"/>
    <n v="21"/>
  </r>
  <r>
    <s v="24. CANNES LIONS 2024 FILM CRAFT WINNERS.XLSX"/>
    <s v="CANNES LIONS 2024"/>
    <s v="LOLA MULLENLOWE"/>
    <x v="171"/>
    <s v="ROBBERY"/>
    <s v="AXE/LYNX"/>
    <s v="LYNX DEODORANT"/>
    <s v=""/>
    <x v="1"/>
    <m/>
    <m/>
    <m/>
    <m/>
    <m/>
    <m/>
    <m/>
    <m/>
    <m/>
    <m/>
    <m/>
    <m/>
    <m/>
    <m/>
    <m/>
    <n v="1"/>
    <n v="1"/>
    <n v="9"/>
  </r>
  <r>
    <s v="24. CANNES LIONS 2024 FILM CRAFT WINNERS.XLSX"/>
    <s v="CANNES LIONS 2024"/>
    <s v="O POSITIVE"/>
    <x v="352"/>
    <s v="MUSEUM-WORTHY"/>
    <s v="AICP"/>
    <s v="AICP AWARDS"/>
    <s v=""/>
    <x v="7"/>
    <m/>
    <m/>
    <m/>
    <m/>
    <m/>
    <m/>
    <m/>
    <m/>
    <m/>
    <m/>
    <m/>
    <m/>
    <m/>
    <m/>
    <n v="1"/>
    <m/>
    <n v="1"/>
    <n v="21"/>
  </r>
  <r>
    <s v="24. CANNES LIONS 2024 FILM CRAFT WINNERS.XLSX"/>
    <s v="CANNES LIONS 2024"/>
    <s v="REAL CLUB CELTA"/>
    <x v="339"/>
    <s v="OLIVEIRA DOS CEN ANOS"/>
    <s v="REAL CLUB CELTA"/>
    <s v="MUSIC"/>
    <s v=""/>
    <x v="1"/>
    <m/>
    <m/>
    <m/>
    <m/>
    <m/>
    <m/>
    <m/>
    <m/>
    <m/>
    <m/>
    <m/>
    <m/>
    <m/>
    <n v="1"/>
    <m/>
    <m/>
    <n v="1"/>
    <n v="45"/>
  </r>
  <r>
    <s v="24. CANNES LIONS 2024 FILM CRAFT WINNERS.XLSX"/>
    <s v="CANNES LIONS 2024"/>
    <s v="SMUGGLER"/>
    <x v="353"/>
    <s v="THE UNDERDOGS: SWIPED MAC  "/>
    <s v="APPLE"/>
    <s v="APPLE SECURITY FEATURES"/>
    <s v=""/>
    <x v="7"/>
    <m/>
    <m/>
    <m/>
    <m/>
    <m/>
    <m/>
    <m/>
    <m/>
    <m/>
    <m/>
    <m/>
    <m/>
    <m/>
    <m/>
    <n v="1"/>
    <m/>
    <n v="1"/>
    <n v="21"/>
  </r>
  <r>
    <s v="24. CANNES LIONS 2024 FILM CRAFT WINNERS.XLSX"/>
    <s v="CANNES LIONS 2024"/>
    <s v="SOMESUCH"/>
    <x v="340"/>
    <s v="A LIFE IN SOUND"/>
    <s v="SIRIUS XM"/>
    <s v="MUSIC STREAMING"/>
    <s v=""/>
    <x v="7"/>
    <m/>
    <m/>
    <m/>
    <m/>
    <m/>
    <m/>
    <m/>
    <m/>
    <m/>
    <m/>
    <m/>
    <m/>
    <m/>
    <m/>
    <m/>
    <n v="1"/>
    <n v="1"/>
    <n v="9"/>
  </r>
  <r>
    <s v="24. CANNES LIONS 2024 FILM CRAFT WINNERS.XLSX"/>
    <s v="CANNES LIONS 2024"/>
    <s v="TBWA"/>
    <x v="323"/>
    <s v="ANOTHER BIRTHDAY"/>
    <s v="APPLE"/>
    <s v="APPLE WATCH AND IPHONE"/>
    <s v=""/>
    <x v="7"/>
    <m/>
    <m/>
    <m/>
    <m/>
    <m/>
    <m/>
    <m/>
    <m/>
    <m/>
    <m/>
    <m/>
    <m/>
    <m/>
    <m/>
    <n v="1"/>
    <m/>
    <n v="1"/>
    <n v="21"/>
  </r>
  <r>
    <s v="24. CANNES LIONS 2024 FILM CRAFT WINNERS.XLSX"/>
    <s v="CANNES LIONS 2024"/>
    <s v="TBWA"/>
    <x v="323"/>
    <s v="FUZZY FEELINGS"/>
    <s v="APPLE"/>
    <s v="IPAD AND IPHONE"/>
    <s v=""/>
    <x v="7"/>
    <m/>
    <m/>
    <m/>
    <m/>
    <m/>
    <m/>
    <m/>
    <m/>
    <m/>
    <m/>
    <m/>
    <m/>
    <m/>
    <m/>
    <m/>
    <n v="2"/>
    <n v="2"/>
    <n v="18"/>
  </r>
  <r>
    <s v="24. CANNES LIONS 2024 FILM CRAFT WINNERS.XLSX"/>
    <s v="CANNES LIONS 2024"/>
    <s v="TBWA"/>
    <x v="323"/>
    <s v="WAITING ROOM"/>
    <s v="APPLE"/>
    <s v="IPHONE"/>
    <s v=""/>
    <x v="7"/>
    <m/>
    <m/>
    <m/>
    <m/>
    <m/>
    <m/>
    <m/>
    <m/>
    <m/>
    <m/>
    <m/>
    <m/>
    <m/>
    <m/>
    <m/>
    <n v="1"/>
    <n v="1"/>
    <n v="9"/>
  </r>
  <r>
    <s v="24. CANNES LIONS 2024 FILM CRAFT WINNERS.XLSX"/>
    <s v="CANNES LIONS 2024"/>
    <s v="THE YOUTH"/>
    <x v="354"/>
    <s v="ASHE VERSUS"/>
    <s v="MODERNA, INC."/>
    <s v="MODERNA, INC."/>
    <s v=""/>
    <x v="4"/>
    <m/>
    <m/>
    <m/>
    <m/>
    <m/>
    <m/>
    <m/>
    <m/>
    <m/>
    <m/>
    <m/>
    <m/>
    <m/>
    <n v="1"/>
    <m/>
    <n v="1"/>
    <n v="2"/>
    <n v="54"/>
  </r>
  <r>
    <s v="24. CANNES LIONS 2024 FILM CRAFT WINNERS.XLSX"/>
    <s v="CANNES LIONS 2024"/>
    <s v="THE YOUTH"/>
    <x v="355"/>
    <s v="ASHE VERSUS"/>
    <s v="MODERNA, INC."/>
    <s v="MODERNA, INC."/>
    <s v=""/>
    <x v="7"/>
    <m/>
    <m/>
    <m/>
    <m/>
    <m/>
    <m/>
    <m/>
    <m/>
    <m/>
    <m/>
    <m/>
    <m/>
    <m/>
    <n v="1"/>
    <m/>
    <n v="1"/>
    <n v="2"/>
    <n v="54"/>
  </r>
  <r>
    <s v="26. CANNES LIONS 2024 FILM WINNERS.XLSX"/>
    <s v="CANNES LIONS 2024"/>
    <s v="APPLE"/>
    <x v="324"/>
    <s v="ALBUM COVER (LONGFORM)"/>
    <s v="APPLE"/>
    <s v="IPHONE"/>
    <s v=""/>
    <x v="7"/>
    <m/>
    <m/>
    <m/>
    <m/>
    <m/>
    <m/>
    <m/>
    <m/>
    <m/>
    <m/>
    <m/>
    <m/>
    <m/>
    <m/>
    <n v="1"/>
    <m/>
    <n v="1"/>
    <n v="21"/>
  </r>
  <r>
    <s v="26. CANNES LIONS 2024 FILM WINNERS.XLSX"/>
    <s v="CANNES LIONS 2024"/>
    <s v="APPLE"/>
    <x v="324"/>
    <s v="RELAX: TRACTOR"/>
    <s v="APPLE"/>
    <s v="IPHONE"/>
    <s v=""/>
    <x v="7"/>
    <m/>
    <m/>
    <m/>
    <m/>
    <m/>
    <m/>
    <m/>
    <m/>
    <m/>
    <m/>
    <m/>
    <m/>
    <m/>
    <n v="1"/>
    <m/>
    <m/>
    <n v="1"/>
    <n v="45"/>
  </r>
  <r>
    <s v="26. CANNES LIONS 2024 FILM WINNERS.XLSX"/>
    <s v="CANNES LIONS 2024"/>
    <s v="APPLE"/>
    <x v="324"/>
    <s v="THE LOST VOICE"/>
    <s v="APPLE"/>
    <s v="PERSONAL VOICE ON IPHONE"/>
    <s v=""/>
    <x v="7"/>
    <m/>
    <m/>
    <m/>
    <m/>
    <m/>
    <m/>
    <m/>
    <m/>
    <m/>
    <m/>
    <m/>
    <m/>
    <m/>
    <m/>
    <n v="1"/>
    <m/>
    <n v="1"/>
    <n v="21"/>
  </r>
  <r>
    <s v="26. CANNES LIONS 2024 FILM WINNERS.XLSX"/>
    <s v="CANNES LIONS 2024"/>
    <s v="APPLE"/>
    <x v="324"/>
    <s v="THE UNDERDOGS: SWIPED MAC"/>
    <s v="APPLE"/>
    <s v="MAC"/>
    <s v=""/>
    <x v="7"/>
    <m/>
    <m/>
    <m/>
    <m/>
    <m/>
    <m/>
    <m/>
    <m/>
    <m/>
    <m/>
    <m/>
    <m/>
    <m/>
    <m/>
    <n v="1"/>
    <m/>
    <n v="1"/>
    <n v="21"/>
  </r>
  <r>
    <s v="26. CANNES LIONS 2024 FILM WINNERS.XLSX"/>
    <s v="CANNES LIONS 2024"/>
    <s v="ARNOLD WORLDWIDE"/>
    <x v="356"/>
    <s v="SOCIAL LISTENING"/>
    <s v="PROGRESSIVE INSURANCE"/>
    <s v="INSURANCE"/>
    <s v=""/>
    <x v="7"/>
    <m/>
    <m/>
    <m/>
    <m/>
    <m/>
    <m/>
    <m/>
    <m/>
    <m/>
    <m/>
    <m/>
    <m/>
    <m/>
    <m/>
    <m/>
    <n v="1"/>
    <n v="1"/>
    <n v="9"/>
  </r>
  <r>
    <s v="26. CANNES LIONS 2024 FILM WINNERS.XLSX"/>
    <s v="CANNES LIONS 2024"/>
    <s v="BBDO"/>
    <x v="314"/>
    <s v="JUST JOKING"/>
    <s v="SANDY HOOK PROMISE"/>
    <s v="SANDY HOOK PROMISE"/>
    <s v=""/>
    <x v="7"/>
    <m/>
    <m/>
    <m/>
    <m/>
    <m/>
    <m/>
    <m/>
    <m/>
    <m/>
    <m/>
    <m/>
    <m/>
    <m/>
    <m/>
    <n v="1"/>
    <m/>
    <n v="1"/>
    <n v="21"/>
  </r>
  <r>
    <s v="26. CANNES LIONS 2024 FILM WINNERS.XLSX"/>
    <s v="CANNES LIONS 2024"/>
    <s v="BBDO"/>
    <x v="314"/>
    <s v="MUSEUM-WORTHY"/>
    <s v="AICP"/>
    <s v="AICP CALL FOR ENTRIES"/>
    <s v=""/>
    <x v="7"/>
    <m/>
    <m/>
    <m/>
    <m/>
    <m/>
    <m/>
    <m/>
    <m/>
    <m/>
    <m/>
    <m/>
    <m/>
    <m/>
    <m/>
    <m/>
    <n v="1"/>
    <n v="1"/>
    <n v="9"/>
  </r>
  <r>
    <s v="26. CANNES LIONS 2024 FILM WINNERS.XLSX"/>
    <s v="CANNES LIONS 2024"/>
    <s v="CREATIVE X"/>
    <x v="342"/>
    <s v="WE ARE AYENDA"/>
    <s v="WHATSAPP"/>
    <s v="WHATSAPP"/>
    <s v=""/>
    <x v="7"/>
    <m/>
    <m/>
    <m/>
    <m/>
    <m/>
    <m/>
    <m/>
    <m/>
    <m/>
    <m/>
    <m/>
    <m/>
    <m/>
    <m/>
    <n v="1"/>
    <m/>
    <n v="1"/>
    <n v="21"/>
  </r>
  <r>
    <s v="26. CANNES LIONS 2024 FILM WINNERS.XLSX"/>
    <s v="CANNES LIONS 2024"/>
    <s v="DROGA5"/>
    <x v="351"/>
    <s v="RUMBLE"/>
    <s v="GENERAL ENTERTAINMENT AUTHORITY"/>
    <s v="RIYADH SEASON"/>
    <s v=""/>
    <x v="7"/>
    <m/>
    <m/>
    <m/>
    <m/>
    <m/>
    <m/>
    <m/>
    <m/>
    <m/>
    <m/>
    <m/>
    <m/>
    <m/>
    <m/>
    <n v="1"/>
    <m/>
    <n v="1"/>
    <n v="21"/>
  </r>
  <r>
    <s v="26. CANNES LIONS 2024 FILM WINNERS.XLSX"/>
    <s v="CANNES LIONS 2024"/>
    <s v="FCB"/>
    <x v="303"/>
    <s v="THE LAST BARF BAG"/>
    <s v="DRAMAMINE"/>
    <s v="DRAMAMINE"/>
    <s v=""/>
    <x v="7"/>
    <m/>
    <m/>
    <m/>
    <m/>
    <m/>
    <m/>
    <m/>
    <m/>
    <m/>
    <m/>
    <m/>
    <m/>
    <m/>
    <m/>
    <m/>
    <n v="1"/>
    <n v="1"/>
    <n v="9"/>
  </r>
  <r>
    <s v="26. CANNES LIONS 2024 FILM WINNERS.XLSX"/>
    <s v="CANNES LIONS 2024"/>
    <s v="GREY"/>
    <x v="5"/>
    <s v="THE LAST TRIP"/>
    <s v="LA UNION NEWSPAPER - ARTICULO 19"/>
    <s v="LA UNION NEWSPAPER - ARTICULO 19"/>
    <s v=""/>
    <x v="0"/>
    <m/>
    <m/>
    <m/>
    <m/>
    <m/>
    <m/>
    <m/>
    <m/>
    <m/>
    <m/>
    <m/>
    <m/>
    <m/>
    <m/>
    <m/>
    <n v="1"/>
    <n v="1"/>
    <n v="9"/>
  </r>
  <r>
    <s v="26. CANNES LIONS 2024 FILM WINNERS.XLSX"/>
    <s v="CANNES LIONS 2024"/>
    <s v="ISLA REPÚBLICA"/>
    <x v="357"/>
    <s v="GESTICULATORS"/>
    <s v="H2OH"/>
    <s v="H2OH STILL"/>
    <s v=""/>
    <x v="2"/>
    <m/>
    <m/>
    <m/>
    <m/>
    <m/>
    <m/>
    <m/>
    <m/>
    <m/>
    <m/>
    <m/>
    <m/>
    <m/>
    <m/>
    <n v="1"/>
    <m/>
    <n v="1"/>
    <n v="21"/>
  </r>
  <r>
    <s v="26. CANNES LIONS 2024 FILM WINNERS.XLSX"/>
    <s v="CANNES LIONS 2024"/>
    <s v="JACKSONVILLE JAGUARS / ASHER GRODMAN"/>
    <x v="358"/>
    <s v="JACKSONVILLE JAGUARS SCHEDULE RELEASE VIDEO"/>
    <s v="JACKSONVILLE JAGUARS"/>
    <s v="JACKSONVILLE JAGUARS"/>
    <s v=""/>
    <x v="7"/>
    <m/>
    <m/>
    <m/>
    <m/>
    <m/>
    <m/>
    <m/>
    <m/>
    <m/>
    <m/>
    <m/>
    <m/>
    <m/>
    <m/>
    <m/>
    <n v="1"/>
    <n v="1"/>
    <n v="9"/>
  </r>
  <r>
    <s v="26. CANNES LIONS 2024 FILM WINNERS.XLSX"/>
    <s v="CANNES LIONS 2024"/>
    <s v="JOHANNES LEONARDO"/>
    <x v="359"/>
    <s v="WE GAVE THE WORLD AN ORIGINAL, YOU GAVE US A THOUSAND BACK."/>
    <s v="ADIDAS ORIGINALS"/>
    <s v="ADIDAS ORIGINALS"/>
    <s v=""/>
    <x v="7"/>
    <m/>
    <m/>
    <m/>
    <m/>
    <m/>
    <m/>
    <m/>
    <m/>
    <m/>
    <m/>
    <m/>
    <m/>
    <m/>
    <m/>
    <m/>
    <n v="1"/>
    <n v="1"/>
    <n v="9"/>
  </r>
  <r>
    <s v="26. CANNES LIONS 2024 FILM WINNERS.XLSX"/>
    <s v="CANNES LIONS 2024"/>
    <s v="LOLA MULLENLOWE"/>
    <x v="171"/>
    <s v="FIND YOUR SUMMER"/>
    <s v="MAGNUM"/>
    <s v="MAGNUM ICE CREAM"/>
    <s v=""/>
    <x v="1"/>
    <m/>
    <m/>
    <m/>
    <m/>
    <m/>
    <m/>
    <m/>
    <m/>
    <m/>
    <m/>
    <m/>
    <m/>
    <m/>
    <m/>
    <m/>
    <n v="1"/>
    <n v="1"/>
    <n v="9"/>
  </r>
  <r>
    <s v="26. CANNES LIONS 2024 FILM WINNERS.XLSX"/>
    <s v="CANNES LIONS 2024"/>
    <s v="LOLA MULLENLOWE"/>
    <x v="171"/>
    <s v="ROBBERY"/>
    <s v="AXE/LYNX"/>
    <s v="LYNX DEODORANT"/>
    <s v=""/>
    <x v="1"/>
    <m/>
    <m/>
    <m/>
    <m/>
    <m/>
    <m/>
    <m/>
    <m/>
    <m/>
    <m/>
    <m/>
    <m/>
    <m/>
    <n v="1"/>
    <m/>
    <m/>
    <n v="1"/>
    <n v="45"/>
  </r>
  <r>
    <s v="26. CANNES LIONS 2024 FILM WINNERS.XLSX"/>
    <s v="CANNES LIONS 2024"/>
    <s v="MERCADO MCCANN"/>
    <x v="345"/>
    <s v="LA ARGENTINA HOTEL (FILM)"/>
    <s v="TYC SPORTS"/>
    <s v="TYC SPORTS"/>
    <s v=""/>
    <x v="2"/>
    <m/>
    <m/>
    <m/>
    <m/>
    <m/>
    <m/>
    <m/>
    <m/>
    <m/>
    <m/>
    <m/>
    <m/>
    <m/>
    <m/>
    <m/>
    <n v="1"/>
    <n v="1"/>
    <n v="9"/>
  </r>
  <r>
    <s v="26. CANNES LIONS 2024 FILM WINNERS.XLSX"/>
    <s v="CANNES LIONS 2024"/>
    <s v="OGILVY"/>
    <x v="309"/>
    <s v="THE VAULT"/>
    <s v="POWERADE"/>
    <s v="POWERADE"/>
    <s v=""/>
    <x v="7"/>
    <m/>
    <m/>
    <m/>
    <m/>
    <m/>
    <m/>
    <m/>
    <m/>
    <m/>
    <m/>
    <m/>
    <m/>
    <m/>
    <m/>
    <n v="1"/>
    <m/>
    <n v="1"/>
    <n v="21"/>
  </r>
  <r>
    <s v="26. CANNES LIONS 2024 FILM WINNERS.XLSX"/>
    <s v="CANNES LIONS 2024"/>
    <s v="OGILVY"/>
    <x v="309"/>
    <s v="MICHAEL CERAVE"/>
    <s v="CERAVE"/>
    <s v="CERAVE MOISTURIZING CREAM"/>
    <s v=""/>
    <x v="7"/>
    <m/>
    <m/>
    <m/>
    <m/>
    <m/>
    <m/>
    <m/>
    <m/>
    <m/>
    <m/>
    <m/>
    <m/>
    <m/>
    <m/>
    <m/>
    <n v="1"/>
    <n v="1"/>
    <n v="9"/>
  </r>
  <r>
    <s v="26. CANNES LIONS 2024 FILM WINNERS.XLSX"/>
    <s v="CANNES LIONS 2024"/>
    <s v="TBWA"/>
    <x v="323"/>
    <s v="FUZZY FEELINGS"/>
    <s v="APPLE"/>
    <s v="IPAD AND IPHONE"/>
    <s v=""/>
    <x v="7"/>
    <m/>
    <m/>
    <m/>
    <m/>
    <m/>
    <m/>
    <m/>
    <m/>
    <m/>
    <m/>
    <m/>
    <m/>
    <m/>
    <n v="1"/>
    <m/>
    <m/>
    <n v="1"/>
    <n v="45"/>
  </r>
  <r>
    <s v="26. CANNES LIONS 2024 FILM WINNERS.XLSX"/>
    <s v="CANNES LIONS 2024"/>
    <s v="TBWA"/>
    <x v="14"/>
    <s v="SHOT ON IPHONE | HURACÁN RAMÍREZ VS. LA PIÑATA ENCHILADA"/>
    <s v="APPLE"/>
    <s v="IPHONE"/>
    <s v=""/>
    <x v="0"/>
    <m/>
    <m/>
    <m/>
    <m/>
    <m/>
    <m/>
    <m/>
    <m/>
    <m/>
    <m/>
    <m/>
    <m/>
    <m/>
    <m/>
    <m/>
    <n v="1"/>
    <n v="1"/>
    <n v="9"/>
  </r>
  <r>
    <s v="26. CANNES LIONS 2024 FILM WINNERS.XLSX"/>
    <s v="CANNES LIONS 2024"/>
    <s v="TBWA"/>
    <x v="323"/>
    <s v="SHOT ON IPHONE | HURACÁN RAMÍREZ VS. LA PIÑATA ENCHILADA"/>
    <s v="APPLE"/>
    <s v="IPHONE"/>
    <s v=""/>
    <x v="7"/>
    <m/>
    <m/>
    <m/>
    <m/>
    <m/>
    <m/>
    <m/>
    <m/>
    <m/>
    <m/>
    <m/>
    <m/>
    <m/>
    <m/>
    <m/>
    <n v="1"/>
    <n v="1"/>
    <n v="9"/>
  </r>
  <r>
    <s v="26. CANNES LIONS 2024 FILM WINNERS.XLSX"/>
    <s v="CANNES LIONS 2024"/>
    <s v="VML"/>
    <x v="22"/>
    <s v="THIS IS NOT A GAME"/>
    <s v="MOVISTAR "/>
    <s v="MOVISTAR "/>
    <s v=""/>
    <x v="0"/>
    <m/>
    <m/>
    <m/>
    <m/>
    <m/>
    <m/>
    <m/>
    <m/>
    <m/>
    <m/>
    <m/>
    <m/>
    <m/>
    <n v="1"/>
    <m/>
    <n v="1"/>
    <n v="2"/>
    <n v="54"/>
  </r>
  <r>
    <s v="27. CANNES LIONS 2024 GLASS THE LION FOR CHANGE WINNERS.XLSX"/>
    <s v="CANNES LIONS 2024"/>
    <s v="ALMAPBBDO"/>
    <x v="250"/>
    <s v="5 DAYS? GIVE ME A BREAK."/>
    <s v="O BOTICÁRIO"/>
    <s v="FATHER'S DAY"/>
    <s v=""/>
    <x v="4"/>
    <m/>
    <m/>
    <m/>
    <m/>
    <m/>
    <m/>
    <m/>
    <m/>
    <m/>
    <m/>
    <m/>
    <m/>
    <m/>
    <m/>
    <m/>
    <n v="1"/>
    <n v="1"/>
    <n v="9"/>
  </r>
  <r>
    <s v="27. CANNES LIONS 2024 GLASS THE LION FOR CHANGE WINNERS.XLSX"/>
    <s v="CANNES LIONS 2024"/>
    <s v="PHD"/>
    <x v="360"/>
    <s v="WELCOME TO THE GROUP"/>
    <s v="CAMBIEMOS LA REGLA"/>
    <s v="LAW PROJECT 22,421"/>
    <s v=""/>
    <x v="8"/>
    <m/>
    <m/>
    <m/>
    <m/>
    <m/>
    <m/>
    <m/>
    <m/>
    <m/>
    <m/>
    <m/>
    <m/>
    <m/>
    <m/>
    <m/>
    <n v="1"/>
    <n v="1"/>
    <n v="9"/>
  </r>
  <r>
    <s v="29. CANNES LIONS 2024 HEALTH &amp;AMP_ WELLNESS WINNERS.XLSX"/>
    <s v="CANNES LIONS 2024"/>
    <s v="BRAND EXPERIENCE &amp; ACTIVATION"/>
    <x v="361"/>
    <s v="ADOPT YOUR ALLERGIES"/>
    <s v="ALLEGRA"/>
    <s v="ALLEGRA"/>
    <s v=""/>
    <x v="9"/>
    <m/>
    <m/>
    <m/>
    <m/>
    <m/>
    <m/>
    <m/>
    <m/>
    <m/>
    <m/>
    <m/>
    <m/>
    <m/>
    <m/>
    <m/>
    <n v="1"/>
    <n v="1"/>
    <n v="9"/>
  </r>
  <r>
    <s v="29. CANNES LIONS 2024 HEALTH &amp;AMP_ WELLNESS WINNERS.XLSX"/>
    <s v="CANNES LIONS 2024"/>
    <s v="BRAND EXPERIENCE &amp; ACTIVATION"/>
    <x v="362"/>
    <s v="ADOPT YOUR ALLERGIES"/>
    <s v="ALLEGRA"/>
    <s v="ALLEGRA"/>
    <s v=""/>
    <x v="18"/>
    <m/>
    <m/>
    <m/>
    <m/>
    <m/>
    <m/>
    <m/>
    <m/>
    <m/>
    <m/>
    <m/>
    <m/>
    <m/>
    <m/>
    <m/>
    <n v="1"/>
    <n v="1"/>
    <n v="9"/>
  </r>
  <r>
    <s v="29. CANNES LIONS 2024 HEALTH &amp;AMP_ WELLNESS WINNERS.XLSX"/>
    <s v="CANNES LIONS 2024"/>
    <s v="BRAND EXPERIENCE &amp; ACTIVATION"/>
    <x v="363"/>
    <s v="ADOPT YOUR ALLERGIES"/>
    <s v="ALLEGRA"/>
    <s v="ALLEGRA"/>
    <s v=""/>
    <x v="1"/>
    <m/>
    <m/>
    <m/>
    <m/>
    <m/>
    <m/>
    <m/>
    <m/>
    <m/>
    <m/>
    <m/>
    <m/>
    <m/>
    <m/>
    <m/>
    <n v="1"/>
    <n v="1"/>
    <n v="9"/>
  </r>
  <r>
    <s v="29. CANNES LIONS 2024 HEALTH &amp;AMP_ WELLNESS WINNERS.XLSX"/>
    <s v="CANNES LIONS 2024"/>
    <s v="ENTERTAINMENT"/>
    <x v="364"/>
    <s v="SOLO: THERE'S MAGIC IN ALL OF US"/>
    <s v="MONTEFIORE EINSTEIN"/>
    <s v="MONTEFIORE EINSTEIN"/>
    <s v=""/>
    <x v="7"/>
    <m/>
    <m/>
    <m/>
    <m/>
    <m/>
    <m/>
    <m/>
    <m/>
    <m/>
    <m/>
    <m/>
    <m/>
    <m/>
    <m/>
    <m/>
    <n v="1"/>
    <n v="1"/>
    <n v="9"/>
  </r>
  <r>
    <s v="29. CANNES LIONS 2024 HEALTH &amp;AMP_ WELLNESS WINNERS.XLSX"/>
    <s v="CANNES LIONS 2024"/>
    <s v="FILM CRAFT"/>
    <x v="365"/>
    <s v="ASHE VERSUS"/>
    <s v="MODERNA, INC."/>
    <s v="MODERNA, INC."/>
    <s v=""/>
    <x v="7"/>
    <m/>
    <m/>
    <m/>
    <m/>
    <m/>
    <m/>
    <m/>
    <m/>
    <m/>
    <m/>
    <m/>
    <m/>
    <m/>
    <m/>
    <m/>
    <n v="1"/>
    <n v="1"/>
    <n v="9"/>
  </r>
  <r>
    <s v="29. CANNES LIONS 2024 HEALTH &amp;AMP_ WELLNESS WINNERS.XLSX"/>
    <s v="CANNES LIONS 2024"/>
    <s v="FILM CRAFT"/>
    <x v="366"/>
    <s v="TRES"/>
    <s v="REINSERTA"/>
    <s v="REINSERTA"/>
    <s v=""/>
    <x v="0"/>
    <m/>
    <m/>
    <m/>
    <m/>
    <m/>
    <m/>
    <m/>
    <m/>
    <m/>
    <m/>
    <m/>
    <m/>
    <m/>
    <m/>
    <n v="1"/>
    <m/>
    <n v="1"/>
    <n v="21"/>
  </r>
  <r>
    <s v="29. CANNES LIONS 2024 HEALTH &amp;AMP_ WELLNESS WINNERS.XLSX"/>
    <s v="CANNES LIONS 2024"/>
    <s v="FILM CRAFT"/>
    <x v="365"/>
    <s v="SOLO: THERE'S MAGIC IN ALL OF US"/>
    <s v="MONTEFIORE EINSTEIN"/>
    <s v="MONTEFIORE EINSTEIN"/>
    <s v=""/>
    <x v="7"/>
    <m/>
    <m/>
    <m/>
    <m/>
    <m/>
    <m/>
    <m/>
    <m/>
    <m/>
    <m/>
    <m/>
    <m/>
    <m/>
    <m/>
    <m/>
    <n v="1"/>
    <n v="1"/>
    <n v="9"/>
  </r>
  <r>
    <s v="29. CANNES LIONS 2024 HEALTH &amp;AMP_ WELLNESS WINNERS.XLSX"/>
    <s v="CANNES LIONS 2024"/>
    <s v="FILM: CINEMA"/>
    <x v="367"/>
    <s v="SOLO: THERE'S MAGIC IN ALL OF US"/>
    <s v="MONTEFIORE EINSTEIN"/>
    <s v="MONTEFIORE EINSTEIN"/>
    <s v=""/>
    <x v="7"/>
    <m/>
    <m/>
    <m/>
    <m/>
    <m/>
    <m/>
    <m/>
    <m/>
    <m/>
    <m/>
    <m/>
    <m/>
    <m/>
    <m/>
    <n v="1"/>
    <m/>
    <n v="1"/>
    <n v="21"/>
  </r>
  <r>
    <s v="29. CANNES LIONS 2024 HEALTH &amp;AMP_ WELLNESS WINNERS.XLSX"/>
    <s v="CANNES LIONS 2024"/>
    <s v="INDUSTRY CRAFT: ILLUSTRATION"/>
    <x v="368"/>
    <s v="IMPOSSIBLE JOURNEY"/>
    <s v="ASTER"/>
    <s v="DOULA SERVICES AND COMMUNITY-BASED HEALTHCARE"/>
    <s v=""/>
    <x v="7"/>
    <m/>
    <m/>
    <m/>
    <m/>
    <m/>
    <m/>
    <m/>
    <m/>
    <m/>
    <m/>
    <m/>
    <m/>
    <m/>
    <m/>
    <n v="1"/>
    <m/>
    <n v="1"/>
    <n v="21"/>
  </r>
  <r>
    <s v="29. CANNES LIONS 2024 HEALTH &amp;AMP_ WELLNESS WINNERS.XLSX"/>
    <s v="CANNES LIONS 2024"/>
    <s v="INTEGRATED"/>
    <x v="369"/>
    <s v="TEST-ICLES"/>
    <s v="FUNDACIÓN DE ALBA, A.C."/>
    <s v="CANCER FOUNDATION"/>
    <s v=""/>
    <x v="0"/>
    <m/>
    <m/>
    <m/>
    <m/>
    <m/>
    <m/>
    <m/>
    <m/>
    <m/>
    <m/>
    <m/>
    <m/>
    <m/>
    <m/>
    <m/>
    <n v="1"/>
    <n v="1"/>
    <n v="9"/>
  </r>
  <r>
    <s v="29. CANNES LIONS 2024 HEALTH &amp;AMP_ WELLNESS WINNERS.XLSX"/>
    <s v="CANNES LIONS 2024"/>
    <s v="INTEGRATED"/>
    <x v="370"/>
    <s v="TEST-ICLES"/>
    <s v="FUNDACIÓN DE ALBA, A.C."/>
    <s v="CANCER FOUNDATION"/>
    <s v=""/>
    <x v="7"/>
    <m/>
    <m/>
    <m/>
    <m/>
    <m/>
    <m/>
    <m/>
    <m/>
    <m/>
    <m/>
    <m/>
    <m/>
    <m/>
    <m/>
    <m/>
    <n v="1"/>
    <n v="1"/>
    <n v="9"/>
  </r>
  <r>
    <s v="29. CANNES LIONS 2024 HEALTH &amp;AMP_ WELLNESS WINNERS.XLSX"/>
    <s v="CANNES LIONS 2024"/>
    <s v="PR"/>
    <x v="371"/>
    <s v="MICHAEL CERAVE"/>
    <s v="CERAVE"/>
    <s v="CERAVE MOISTURIZING CREAM"/>
    <s v=""/>
    <x v="7"/>
    <m/>
    <m/>
    <m/>
    <m/>
    <m/>
    <m/>
    <m/>
    <m/>
    <m/>
    <m/>
    <m/>
    <m/>
    <m/>
    <n v="1"/>
    <m/>
    <m/>
    <n v="1"/>
    <n v="45"/>
  </r>
  <r>
    <s v="29. CANNES LIONS 2024 HEALTH &amp;AMP_ WELLNESS WINNERS.XLSX"/>
    <s v="CANNES LIONS 2024"/>
    <s v="PR"/>
    <x v="372"/>
    <s v="THE SHAMELESS PAD"/>
    <s v="INTIMUS"/>
    <s v="INTIMUS PAD"/>
    <s v=""/>
    <x v="4"/>
    <m/>
    <m/>
    <m/>
    <m/>
    <m/>
    <m/>
    <m/>
    <m/>
    <m/>
    <m/>
    <m/>
    <m/>
    <m/>
    <m/>
    <m/>
    <n v="1"/>
    <n v="1"/>
    <n v="9"/>
  </r>
  <r>
    <s v="29. CANNES LIONS 2024 HEALTH &amp;AMP_ WELLNESS WINNERS.XLSX"/>
    <s v="CANNES LIONS 2024"/>
    <s v="SOCIAL &amp; INFLUENCER"/>
    <x v="373"/>
    <s v="MICHAEL CERAVE"/>
    <s v="CERAVE"/>
    <s v="CERAVE MOISTURIZING CREAM"/>
    <s v=""/>
    <x v="7"/>
    <m/>
    <m/>
    <m/>
    <m/>
    <m/>
    <m/>
    <m/>
    <m/>
    <m/>
    <m/>
    <m/>
    <m/>
    <m/>
    <m/>
    <n v="1"/>
    <m/>
    <n v="1"/>
    <n v="21"/>
  </r>
  <r>
    <s v="29. CANNES LIONS 2024 HEALTH &amp;AMP_ WELLNESS WINNERS.XLSX"/>
    <s v="CANNES LIONS 2024"/>
    <s v="USE OF TECHNOLOGY"/>
    <x v="374"/>
    <s v="SAMSUNG IMPULSE"/>
    <s v="SAMSUNG"/>
    <s v="SAMSUNG GALAXY WATCH6"/>
    <s v=""/>
    <x v="1"/>
    <m/>
    <m/>
    <m/>
    <m/>
    <m/>
    <m/>
    <m/>
    <m/>
    <m/>
    <m/>
    <m/>
    <m/>
    <m/>
    <m/>
    <n v="1"/>
    <m/>
    <n v="1"/>
    <n v="21"/>
  </r>
  <r>
    <s v="3. CANNES LIONS 2024 BRAND EXPERIENCE &amp;AMP_ ACTIVATION WINNERS.XLSX"/>
    <s v="CANNES LIONS 2024"/>
    <s v="AFRICA CREATIVE DDB"/>
    <x v="325"/>
    <s v="REVIEWS"/>
    <s v="HEINZ"/>
    <s v="HEINZ"/>
    <s v=""/>
    <x v="4"/>
    <m/>
    <m/>
    <m/>
    <m/>
    <m/>
    <m/>
    <m/>
    <m/>
    <m/>
    <m/>
    <m/>
    <m/>
    <m/>
    <m/>
    <n v="1"/>
    <m/>
    <n v="1"/>
    <n v="21"/>
  </r>
  <r>
    <s v="3. CANNES LIONS 2024 BRAND EXPERIENCE &amp;AMP_ ACTIVATION WINNERS.XLSX"/>
    <s v="CANNES LIONS 2024"/>
    <s v="ALMAPBBDO"/>
    <x v="250"/>
    <s v="FLYING GUARDIANS"/>
    <s v="PLANET LABS PBC &amp; GREENPEACE"/>
    <s v="INSTITUCIONAL"/>
    <s v=""/>
    <x v="4"/>
    <m/>
    <m/>
    <m/>
    <m/>
    <m/>
    <m/>
    <m/>
    <m/>
    <m/>
    <m/>
    <m/>
    <m/>
    <m/>
    <m/>
    <m/>
    <n v="1"/>
    <n v="1"/>
    <n v="9"/>
  </r>
  <r>
    <s v="3. CANNES LIONS 2024 BRAND EXPERIENCE &amp;AMP_ ACTIVATION WINNERS.XLSX"/>
    <s v="CANNES LIONS 2024"/>
    <s v="APPLE"/>
    <x v="324"/>
    <s v="TED LASSO: FAKE TEAM. REAL PARTNERS."/>
    <s v="APPLE"/>
    <s v="TED LASSO"/>
    <s v=""/>
    <x v="7"/>
    <m/>
    <m/>
    <m/>
    <m/>
    <m/>
    <m/>
    <m/>
    <m/>
    <m/>
    <m/>
    <m/>
    <m/>
    <m/>
    <m/>
    <n v="1"/>
    <m/>
    <n v="1"/>
    <n v="21"/>
  </r>
  <r>
    <s v="3. CANNES LIONS 2024 BRAND EXPERIENCE &amp;AMP_ ACTIVATION WINNERS.XLSX"/>
    <s v="CANNES LIONS 2024"/>
    <s v="AREA 23"/>
    <x v="301"/>
    <s v="MAGNETIC STORIES"/>
    <s v="SIEMENS HEALTHINEERS"/>
    <s v="MAGNETIC RESONANCE IMAGING"/>
    <s v=""/>
    <x v="7"/>
    <m/>
    <m/>
    <m/>
    <m/>
    <m/>
    <m/>
    <m/>
    <m/>
    <m/>
    <m/>
    <m/>
    <m/>
    <m/>
    <m/>
    <m/>
    <n v="1"/>
    <n v="1"/>
    <n v="9"/>
  </r>
  <r>
    <s v="3. CANNES LIONS 2024 BRAND EXPERIENCE &amp;AMP_ ACTIVATION WINNERS.XLSX"/>
    <s v="CANNES LIONS 2024"/>
    <s v="BUENTIPO ANCHOR "/>
    <x v="45"/>
    <s v="IMAGINE WITH PETACOS"/>
    <s v="ABINBEV"/>
    <s v="POKER BEER"/>
    <s v=""/>
    <x v="9"/>
    <m/>
    <m/>
    <m/>
    <m/>
    <m/>
    <m/>
    <m/>
    <m/>
    <m/>
    <m/>
    <m/>
    <m/>
    <m/>
    <m/>
    <m/>
    <n v="1"/>
    <n v="1"/>
    <n v="9"/>
  </r>
  <r>
    <s v="3. CANNES LIONS 2024 BRAND EXPERIENCE &amp;AMP_ ACTIVATION WINNERS.XLSX"/>
    <s v="CANNES LIONS 2024"/>
    <s v="CHEIL WORLDWIDE"/>
    <x v="320"/>
    <s v="SAMSUNG IMPULSE"/>
    <s v="SAMSUNG"/>
    <s v="SAMSUNG GALAXY WATCH6"/>
    <s v=""/>
    <x v="1"/>
    <m/>
    <m/>
    <m/>
    <m/>
    <m/>
    <m/>
    <m/>
    <m/>
    <m/>
    <m/>
    <m/>
    <m/>
    <m/>
    <m/>
    <m/>
    <n v="1"/>
    <n v="1"/>
    <n v="9"/>
  </r>
  <r>
    <s v="3. CANNES LIONS 2024 BRAND EXPERIENCE &amp;AMP_ ACTIVATION WINNERS.XLSX"/>
    <s v="CANNES LIONS 2024"/>
    <s v="CIRCUS GREY"/>
    <x v="127"/>
    <s v="SIGHTWALKS"/>
    <s v="SOL CEMENT"/>
    <s v="SOL CEMENT"/>
    <s v=""/>
    <x v="10"/>
    <m/>
    <m/>
    <m/>
    <m/>
    <m/>
    <m/>
    <m/>
    <m/>
    <m/>
    <m/>
    <m/>
    <m/>
    <m/>
    <n v="1"/>
    <m/>
    <m/>
    <n v="1"/>
    <n v="45"/>
  </r>
  <r>
    <s v="3. CANNES LIONS 2024 BRAND EXPERIENCE &amp;AMP_ ACTIVATION WINNERS.XLSX"/>
    <s v="CANNES LIONS 2024"/>
    <s v="DAVID"/>
    <x v="305"/>
    <s v="GHOST CAMPAIGN"/>
    <s v="BURGER KING"/>
    <s v="RESTAURANTS"/>
    <s v=""/>
    <x v="1"/>
    <m/>
    <m/>
    <m/>
    <m/>
    <m/>
    <m/>
    <m/>
    <m/>
    <m/>
    <m/>
    <m/>
    <m/>
    <m/>
    <m/>
    <m/>
    <n v="1"/>
    <n v="1"/>
    <n v="9"/>
  </r>
  <r>
    <s v="3. CANNES LIONS 2024 BRAND EXPERIENCE &amp;AMP_ ACTIVATION WINNERS.XLSX"/>
    <s v="CANNES LIONS 2024"/>
    <s v="DAVID"/>
    <x v="375"/>
    <s v="IPAGER"/>
    <s v="GOOGLE"/>
    <s v="GOOGLE - #GET THE MESSAGE"/>
    <s v=""/>
    <x v="7"/>
    <m/>
    <m/>
    <m/>
    <m/>
    <m/>
    <m/>
    <m/>
    <m/>
    <m/>
    <m/>
    <m/>
    <m/>
    <m/>
    <m/>
    <n v="1"/>
    <n v="1"/>
    <n v="2"/>
    <n v="30"/>
  </r>
  <r>
    <s v="3. CANNES LIONS 2024 BRAND EXPERIENCE &amp;AMP_ ACTIVATION WINNERS.XLSX"/>
    <s v="CANNES LIONS 2024"/>
    <s v="DAVID"/>
    <x v="375"/>
    <s v="LOOT FOR GOOD"/>
    <s v="CALL OF DUTY ENDOWMENT"/>
    <s v="CALL OF DUTY ENDOWMENT"/>
    <s v=""/>
    <x v="7"/>
    <m/>
    <m/>
    <m/>
    <m/>
    <m/>
    <m/>
    <m/>
    <m/>
    <m/>
    <m/>
    <m/>
    <m/>
    <m/>
    <m/>
    <m/>
    <n v="1"/>
    <n v="1"/>
    <n v="9"/>
  </r>
  <r>
    <s v="3. CANNES LIONS 2024 BRAND EXPERIENCE &amp;AMP_ ACTIVATION WINNERS.XLSX"/>
    <s v="CANNES LIONS 2024"/>
    <s v="DELOITTE DIGITAL"/>
    <x v="376"/>
    <s v="ILLUSTRATE CHANGE"/>
    <s v="JOHNSON &amp; JOHNSON"/>
    <s v="ILLUSTRATE CHANGE"/>
    <s v=""/>
    <x v="7"/>
    <m/>
    <m/>
    <m/>
    <m/>
    <m/>
    <m/>
    <m/>
    <m/>
    <m/>
    <m/>
    <m/>
    <m/>
    <m/>
    <m/>
    <m/>
    <n v="1"/>
    <n v="1"/>
    <n v="9"/>
  </r>
  <r>
    <s v="3. CANNES LIONS 2024 BRAND EXPERIENCE &amp;AMP_ ACTIVATION WINNERS.XLSX"/>
    <s v="CANNES LIONS 2024"/>
    <s v="DENTSU CREATIVE"/>
    <x v="343"/>
    <s v="ALWAYS OPEN"/>
    <s v="7-ELEVEN"/>
    <s v="7-ELEVEN"/>
    <s v=""/>
    <x v="7"/>
    <m/>
    <m/>
    <m/>
    <m/>
    <m/>
    <m/>
    <m/>
    <m/>
    <m/>
    <m/>
    <m/>
    <m/>
    <m/>
    <m/>
    <m/>
    <n v="1"/>
    <n v="1"/>
    <n v="9"/>
  </r>
  <r>
    <s v="3. CANNES LIONS 2024 BRAND EXPERIENCE &amp;AMP_ ACTIVATION WINNERS.XLSX"/>
    <s v="CANNES LIONS 2024"/>
    <s v="DEUTSCH"/>
    <x v="377"/>
    <s v="FREEING TACO T***DAY"/>
    <s v="TACO BELL"/>
    <s v="BRAND CAMPAIGN"/>
    <s v=""/>
    <x v="7"/>
    <m/>
    <m/>
    <m/>
    <m/>
    <m/>
    <m/>
    <m/>
    <m/>
    <m/>
    <m/>
    <m/>
    <m/>
    <m/>
    <m/>
    <m/>
    <n v="1"/>
    <n v="1"/>
    <n v="9"/>
  </r>
  <r>
    <s v="3. CANNES LIONS 2024 BRAND EXPERIENCE &amp;AMP_ ACTIVATION WINNERS.XLSX"/>
    <s v="CANNES LIONS 2024"/>
    <s v="DM9"/>
    <x v="302"/>
    <s v="CLEAN SPONSORSHIP"/>
    <s v="CONSUL"/>
    <s v="WASHING MACHINES CONSUL"/>
    <s v=""/>
    <x v="4"/>
    <m/>
    <m/>
    <m/>
    <m/>
    <m/>
    <m/>
    <m/>
    <m/>
    <m/>
    <m/>
    <m/>
    <m/>
    <m/>
    <n v="1"/>
    <m/>
    <m/>
    <n v="1"/>
    <n v="45"/>
  </r>
  <r>
    <s v="3. CANNES LIONS 2024 BRAND EXPERIENCE &amp;AMP_ ACTIVATION WINNERS.XLSX"/>
    <s v="CANNES LIONS 2024"/>
    <s v="FCB"/>
    <x v="303"/>
    <s v="THE LAST BARF BAG"/>
    <s v="DRAMAMINE"/>
    <s v="DRAMAMINE"/>
    <s v=""/>
    <x v="7"/>
    <m/>
    <m/>
    <m/>
    <m/>
    <m/>
    <m/>
    <m/>
    <m/>
    <m/>
    <m/>
    <m/>
    <m/>
    <m/>
    <n v="1"/>
    <n v="1"/>
    <m/>
    <n v="2"/>
    <n v="66"/>
  </r>
  <r>
    <s v="3. CANNES LIONS 2024 BRAND EXPERIENCE &amp;AMP_ ACTIVATION WINNERS.XLSX"/>
    <s v="CANNES LIONS 2024"/>
    <s v="FCB"/>
    <x v="303"/>
    <s v="DREAMCASTER"/>
    <s v="AB INBEV - MICHELOB ULTRA"/>
    <s v="MICHELOB ULTRA"/>
    <s v=""/>
    <x v="7"/>
    <m/>
    <m/>
    <m/>
    <m/>
    <m/>
    <m/>
    <m/>
    <m/>
    <m/>
    <m/>
    <m/>
    <m/>
    <m/>
    <m/>
    <n v="1"/>
    <m/>
    <n v="1"/>
    <n v="21"/>
  </r>
  <r>
    <s v="3. CANNES LIONS 2024 BRAND EXPERIENCE &amp;AMP_ ACTIVATION WINNERS.XLSX"/>
    <s v="CANNES LIONS 2024"/>
    <s v="GUT"/>
    <x v="327"/>
    <s v="BALLBOARDS"/>
    <s v="MERCADO LIBRE"/>
    <s v="MERCADO LIBRE RETAIL"/>
    <s v=""/>
    <x v="4"/>
    <m/>
    <m/>
    <m/>
    <m/>
    <m/>
    <m/>
    <m/>
    <m/>
    <m/>
    <m/>
    <m/>
    <m/>
    <m/>
    <m/>
    <m/>
    <n v="1"/>
    <n v="1"/>
    <n v="9"/>
  </r>
  <r>
    <s v="3. CANNES LIONS 2024 BRAND EXPERIENCE &amp;AMP_ ACTIVATION WINNERS.XLSX"/>
    <s v="CANNES LIONS 2024"/>
    <s v="GUT"/>
    <x v="304"/>
    <s v="BLOOD HARVEST"/>
    <s v="DIABLO"/>
    <s v="DIABLO IV"/>
    <s v=""/>
    <x v="7"/>
    <m/>
    <m/>
    <m/>
    <m/>
    <m/>
    <m/>
    <m/>
    <m/>
    <m/>
    <m/>
    <m/>
    <m/>
    <m/>
    <m/>
    <m/>
    <n v="1"/>
    <n v="1"/>
    <n v="9"/>
  </r>
  <r>
    <s v="3. CANNES LIONS 2024 BRAND EXPERIENCE &amp;AMP_ ACTIVATION WINNERS.XLSX"/>
    <s v="CANNES LIONS 2024"/>
    <s v="GUT"/>
    <x v="304"/>
    <s v="BOUQUETS FOR LIVING MEN"/>
    <s v="DOORDASH"/>
    <s v="DOORDASH"/>
    <s v=""/>
    <x v="7"/>
    <m/>
    <m/>
    <m/>
    <m/>
    <m/>
    <m/>
    <m/>
    <m/>
    <m/>
    <m/>
    <m/>
    <m/>
    <m/>
    <m/>
    <m/>
    <n v="1"/>
    <n v="1"/>
    <n v="9"/>
  </r>
  <r>
    <s v="3. CANNES LIONS 2024 BRAND EXPERIENCE &amp;AMP_ ACTIVATION WINNERS.XLSX"/>
    <s v="CANNES LIONS 2024"/>
    <s v="GUT"/>
    <x v="327"/>
    <s v="GRAD IN BLACK"/>
    <s v="VULT"/>
    <s v="COSMETICS RETAIL"/>
    <s v=""/>
    <x v="4"/>
    <m/>
    <m/>
    <m/>
    <m/>
    <m/>
    <m/>
    <m/>
    <m/>
    <m/>
    <m/>
    <m/>
    <m/>
    <m/>
    <m/>
    <m/>
    <n v="1"/>
    <n v="1"/>
    <n v="9"/>
  </r>
  <r>
    <s v="3. CANNES LIONS 2024 BRAND EXPERIENCE &amp;AMP_ ACTIVATION WINNERS.XLSX"/>
    <s v="CANNES LIONS 2024"/>
    <s v="GUT"/>
    <x v="327"/>
    <s v="HANDSHAKE HUNT"/>
    <s v="MERCADO LIBRE"/>
    <s v="MERCADO LIBRE RETAIL"/>
    <s v=""/>
    <x v="4"/>
    <m/>
    <m/>
    <m/>
    <m/>
    <m/>
    <m/>
    <m/>
    <m/>
    <m/>
    <m/>
    <m/>
    <m/>
    <m/>
    <m/>
    <n v="1"/>
    <m/>
    <n v="1"/>
    <n v="21"/>
  </r>
  <r>
    <s v="3. CANNES LIONS 2024 BRAND EXPERIENCE &amp;AMP_ ACTIVATION WINNERS.XLSX"/>
    <s v="CANNES LIONS 2024"/>
    <s v="GUT"/>
    <x v="304"/>
    <s v="MAYO HATERS"/>
    <s v="NOTCO"/>
    <s v="NOTMAYO"/>
    <s v=""/>
    <x v="7"/>
    <m/>
    <m/>
    <m/>
    <m/>
    <m/>
    <m/>
    <m/>
    <m/>
    <m/>
    <m/>
    <m/>
    <m/>
    <m/>
    <n v="1"/>
    <m/>
    <m/>
    <n v="1"/>
    <n v="45"/>
  </r>
  <r>
    <s v="3. CANNES LIONS 2024 BRAND EXPERIENCE &amp;AMP_ ACTIVATION WINNERS.XLSX"/>
    <s v="CANNES LIONS 2024"/>
    <s v="GUT"/>
    <x v="304"/>
    <s v="NOTTURTLE"/>
    <s v="NOTCO"/>
    <s v="NOTTURTLE SOUP"/>
    <s v=""/>
    <x v="7"/>
    <m/>
    <m/>
    <m/>
    <m/>
    <m/>
    <m/>
    <m/>
    <m/>
    <m/>
    <m/>
    <m/>
    <m/>
    <m/>
    <m/>
    <m/>
    <n v="1"/>
    <n v="1"/>
    <n v="9"/>
  </r>
  <r>
    <s v="3. CANNES LIONS 2024 BRAND EXPERIENCE &amp;AMP_ ACTIVATION WINNERS.XLSX"/>
    <s v="CANNES LIONS 2024"/>
    <s v="LEO BURNETT"/>
    <x v="378"/>
    <s v="NAKED TRAILS"/>
    <s v="BEAR NAKED GRANOLA (KELLOGG CEREAL COMPANY)"/>
    <s v="BEAR NAKED GRANOLA"/>
    <s v=""/>
    <x v="7"/>
    <m/>
    <m/>
    <m/>
    <m/>
    <m/>
    <m/>
    <m/>
    <m/>
    <m/>
    <m/>
    <m/>
    <m/>
    <m/>
    <m/>
    <n v="1"/>
    <m/>
    <n v="1"/>
    <n v="21"/>
  </r>
  <r>
    <s v="3. CANNES LIONS 2024 BRAND EXPERIENCE &amp;AMP_ ACTIVATION WINNERS.XLSX"/>
    <s v="CANNES LIONS 2024"/>
    <s v="LEPUB"/>
    <x v="336"/>
    <s v="THE HEAVIEST JERSEY"/>
    <s v="NEW BALANCE"/>
    <s v="NEW BALANCE"/>
    <s v=""/>
    <x v="4"/>
    <m/>
    <m/>
    <m/>
    <m/>
    <m/>
    <m/>
    <m/>
    <m/>
    <m/>
    <m/>
    <m/>
    <m/>
    <m/>
    <m/>
    <n v="1"/>
    <m/>
    <n v="1"/>
    <n v="21"/>
  </r>
  <r>
    <s v="3. CANNES LIONS 2024 BRAND EXPERIENCE &amp;AMP_ ACTIVATION WINNERS.XLSX"/>
    <s v="CANNES LIONS 2024"/>
    <s v="MARURI"/>
    <x v="328"/>
    <s v="RICE OF GLORY"/>
    <s v="SUPER EXTRA"/>
    <s v="SUPER EXTRA"/>
    <s v=""/>
    <x v="2"/>
    <m/>
    <m/>
    <m/>
    <m/>
    <m/>
    <m/>
    <m/>
    <m/>
    <m/>
    <m/>
    <m/>
    <m/>
    <m/>
    <n v="1"/>
    <m/>
    <m/>
    <n v="1"/>
    <n v="45"/>
  </r>
  <r>
    <s v="3. CANNES LIONS 2024 BRAND EXPERIENCE &amp;AMP_ ACTIVATION WINNERS.XLSX"/>
    <s v="CANNES LIONS 2024"/>
    <s v="MARURI"/>
    <x v="329"/>
    <s v="RICE OF GLORY"/>
    <s v="SUPER EXTRA"/>
    <s v="SUPER EXTRA"/>
    <s v=""/>
    <x v="4"/>
    <m/>
    <m/>
    <m/>
    <m/>
    <m/>
    <m/>
    <m/>
    <m/>
    <m/>
    <m/>
    <m/>
    <m/>
    <m/>
    <n v="1"/>
    <m/>
    <m/>
    <n v="1"/>
    <n v="45"/>
  </r>
  <r>
    <s v="3. CANNES LIONS 2024 BRAND EXPERIENCE &amp;AMP_ ACTIVATION WINNERS.XLSX"/>
    <s v="CANNES LIONS 2024"/>
    <s v="MARURI"/>
    <x v="330"/>
    <s v="RICE OF GLORY"/>
    <s v="SUPER EXTRA"/>
    <s v="SUPER EXTRA"/>
    <s v=""/>
    <x v="3"/>
    <m/>
    <m/>
    <m/>
    <m/>
    <m/>
    <m/>
    <m/>
    <m/>
    <m/>
    <m/>
    <m/>
    <m/>
    <m/>
    <n v="1"/>
    <m/>
    <m/>
    <n v="1"/>
    <n v="45"/>
  </r>
  <r>
    <s v="3. CANNES LIONS 2024 BRAND EXPERIENCE &amp;AMP_ ACTIVATION WINNERS.XLSX"/>
    <s v="CANNES LIONS 2024"/>
    <s v="OGILVY"/>
    <x v="379"/>
    <s v="FILTER CAPS"/>
    <s v="FILSA COLOMBIA"/>
    <s v="FILTER CAPS"/>
    <s v=""/>
    <x v="9"/>
    <m/>
    <m/>
    <m/>
    <m/>
    <m/>
    <m/>
    <m/>
    <m/>
    <m/>
    <m/>
    <m/>
    <m/>
    <m/>
    <m/>
    <m/>
    <n v="1"/>
    <n v="1"/>
    <n v="9"/>
  </r>
  <r>
    <s v="3. CANNES LIONS 2024 BRAND EXPERIENCE &amp;AMP_ ACTIVATION WINNERS.XLSX"/>
    <s v="CANNES LIONS 2024"/>
    <s v="TBWA"/>
    <x v="323"/>
    <s v="THE INVINCIBLES / IPHONE "/>
    <s v="APPLE"/>
    <s v="IPHONE"/>
    <s v=""/>
    <x v="7"/>
    <m/>
    <m/>
    <m/>
    <m/>
    <m/>
    <m/>
    <m/>
    <m/>
    <m/>
    <m/>
    <m/>
    <m/>
    <m/>
    <m/>
    <n v="1"/>
    <m/>
    <n v="1"/>
    <n v="21"/>
  </r>
  <r>
    <s v="3. CANNES LIONS 2024 BRAND EXPERIENCE &amp;AMP_ ACTIVATION WINNERS.XLSX"/>
    <s v="CANNES LIONS 2024"/>
    <s v="TOMBRAS"/>
    <x v="380"/>
    <s v="SWEETHEARTS SITUATIONSHIPS"/>
    <s v="SWEETHEARTS"/>
    <s v="SWEETHEARTS"/>
    <s v=""/>
    <x v="7"/>
    <m/>
    <m/>
    <m/>
    <m/>
    <m/>
    <m/>
    <m/>
    <m/>
    <m/>
    <m/>
    <m/>
    <m/>
    <m/>
    <n v="1"/>
    <m/>
    <m/>
    <n v="1"/>
    <n v="45"/>
  </r>
  <r>
    <s v="3. CANNES LIONS 2024 BRAND EXPERIENCE &amp;AMP_ ACTIVATION WINNERS.XLSX"/>
    <s v="CANNES LIONS 2024"/>
    <s v="VML"/>
    <x v="333"/>
    <s v="CHARMOLOGY"/>
    <s v="LUCKY CHARMS"/>
    <s v="LUCKY CHARMS"/>
    <s v=""/>
    <x v="7"/>
    <m/>
    <m/>
    <m/>
    <m/>
    <m/>
    <m/>
    <m/>
    <m/>
    <m/>
    <m/>
    <m/>
    <m/>
    <m/>
    <m/>
    <n v="1"/>
    <m/>
    <n v="1"/>
    <n v="21"/>
  </r>
  <r>
    <s v="3. CANNES LIONS 2024 BRAND EXPERIENCE &amp;AMP_ ACTIVATION WINNERS.XLSX"/>
    <s v="CANNES LIONS 2024"/>
    <s v="VML"/>
    <x v="333"/>
    <s v="OREO MENU"/>
    <s v="OREO"/>
    <s v="OREO"/>
    <s v=""/>
    <x v="7"/>
    <m/>
    <m/>
    <m/>
    <m/>
    <m/>
    <m/>
    <m/>
    <m/>
    <m/>
    <m/>
    <m/>
    <m/>
    <m/>
    <m/>
    <m/>
    <n v="1"/>
    <n v="1"/>
    <n v="9"/>
  </r>
  <r>
    <s v="3. CANNES LIONS 2024 BRAND EXPERIENCE &amp;AMP_ ACTIVATION WINNERS.XLSX"/>
    <s v="CANNES LIONS 2024"/>
    <s v="WEBER SHANDWICK"/>
    <x v="381"/>
    <s v="THE FIRST EDIBLE MASCOT"/>
    <s v="POP-TARTS"/>
    <s v="POP-TARTS"/>
    <s v=""/>
    <x v="7"/>
    <m/>
    <m/>
    <m/>
    <m/>
    <m/>
    <m/>
    <m/>
    <m/>
    <m/>
    <m/>
    <n v="1"/>
    <m/>
    <m/>
    <m/>
    <m/>
    <m/>
    <n v="1"/>
    <n v="90"/>
  </r>
  <r>
    <s v="3. CANNES LIONS 2024 BRAND EXPERIENCE &amp;AMP_ ACTIVATION WINNERS.XLSX"/>
    <s v="CANNES LIONS 2024"/>
    <s v="WIEDEN+KENNEDY"/>
    <x v="312"/>
    <s v="DOORDASH-ALL-THE-ADS"/>
    <s v="DOORDASH"/>
    <s v="DOORDASH"/>
    <s v=""/>
    <x v="7"/>
    <m/>
    <m/>
    <m/>
    <m/>
    <m/>
    <m/>
    <m/>
    <m/>
    <m/>
    <m/>
    <m/>
    <m/>
    <m/>
    <n v="1"/>
    <n v="1"/>
    <m/>
    <n v="2"/>
    <n v="66"/>
  </r>
  <r>
    <s v="30. CANNES LIONS 2024 INDUSTRY CRAFT WINNERS.XLSX"/>
    <s v="CANNES LIONS 2024"/>
    <s v="ACADEMICOS DO SALGUEIRO"/>
    <x v="337"/>
    <s v="HUTUKARA"/>
    <s v="SALGUEIRO &amp; URIHI YANOMAMI"/>
    <s v="THE YANOMAMI PEOPLE"/>
    <s v=""/>
    <x v="4"/>
    <m/>
    <m/>
    <m/>
    <m/>
    <m/>
    <m/>
    <m/>
    <m/>
    <m/>
    <m/>
    <m/>
    <m/>
    <m/>
    <m/>
    <m/>
    <n v="1"/>
    <n v="1"/>
    <n v="9"/>
  </r>
  <r>
    <s v="30. CANNES LIONS 2024 INDUSTRY CRAFT WINNERS.XLSX"/>
    <s v="CANNES LIONS 2024"/>
    <s v="ALMAPBBDO"/>
    <x v="250"/>
    <s v="BLACK LIGHTS"/>
    <s v="BRADESCO SEGUROS &amp; GOMA/EMPREGUE AFRO &amp; MUSEU AFRO-UFBA"/>
    <s v="BLACK LIGHTS"/>
    <s v=""/>
    <x v="4"/>
    <m/>
    <m/>
    <m/>
    <m/>
    <m/>
    <m/>
    <m/>
    <m/>
    <m/>
    <m/>
    <m/>
    <m/>
    <m/>
    <m/>
    <m/>
    <n v="1"/>
    <n v="1"/>
    <n v="9"/>
  </r>
  <r>
    <s v="30. CANNES LIONS 2024 INDUSTRY CRAFT WINNERS.XLSX"/>
    <s v="CANNES LIONS 2024"/>
    <s v="APPLE"/>
    <x v="324"/>
    <s v="THE LOST VOICE"/>
    <s v="APPLE"/>
    <s v="PERSONAL VOICE ON IPHONE"/>
    <s v=""/>
    <x v="7"/>
    <m/>
    <m/>
    <m/>
    <m/>
    <m/>
    <m/>
    <m/>
    <m/>
    <m/>
    <m/>
    <m/>
    <m/>
    <m/>
    <m/>
    <m/>
    <n v="1"/>
    <n v="1"/>
    <n v="9"/>
  </r>
  <r>
    <s v="30. CANNES LIONS 2024 INDUSTRY CRAFT WINNERS.XLSX"/>
    <s v="CANNES LIONS 2024"/>
    <s v="AREA 23"/>
    <x v="301"/>
    <s v="IMPOSSIBLE JOURNEY"/>
    <s v="ASTER"/>
    <s v="DOULA SERVICES AND COMMUNITY-BASED HEALTHCARE"/>
    <s v=""/>
    <x v="7"/>
    <m/>
    <m/>
    <m/>
    <m/>
    <m/>
    <m/>
    <m/>
    <m/>
    <m/>
    <m/>
    <m/>
    <m/>
    <m/>
    <m/>
    <n v="1"/>
    <m/>
    <n v="1"/>
    <n v="21"/>
  </r>
  <r>
    <s v="30. CANNES LIONS 2024 INDUSTRY CRAFT WINNERS.XLSX"/>
    <s v="CANNES LIONS 2024"/>
    <s v="LOLA MULLENLOWE"/>
    <x v="171"/>
    <s v="FIND YOUR SUMMER"/>
    <s v="MAGNUM"/>
    <s v="MAGNUM ICE CREAM"/>
    <s v=""/>
    <x v="1"/>
    <m/>
    <m/>
    <m/>
    <m/>
    <m/>
    <m/>
    <m/>
    <m/>
    <m/>
    <m/>
    <m/>
    <m/>
    <m/>
    <m/>
    <m/>
    <n v="1"/>
    <n v="1"/>
    <n v="9"/>
  </r>
  <r>
    <s v="30. CANNES LIONS 2024 INDUSTRY CRAFT WINNERS.XLSX"/>
    <s v="CANNES LIONS 2024"/>
    <s v="MULLENLOWE DELTA"/>
    <x v="322"/>
    <s v="MULLENLOWE GLOBAL REBRAND"/>
    <s v="MULLENLOWE GLOBAL"/>
    <s v="MULLENLOWE"/>
    <s v=""/>
    <x v="7"/>
    <m/>
    <m/>
    <m/>
    <m/>
    <m/>
    <m/>
    <m/>
    <m/>
    <m/>
    <m/>
    <m/>
    <m/>
    <m/>
    <m/>
    <n v="1"/>
    <m/>
    <n v="1"/>
    <n v="21"/>
  </r>
  <r>
    <s v="30. CANNES LIONS 2024 INDUSTRY CRAFT WINNERS.XLSX"/>
    <s v="CANNES LIONS 2024"/>
    <s v="OGILVY"/>
    <x v="309"/>
    <s v="RECYCLE ME"/>
    <s v="COCA-COLA"/>
    <s v="COCA-COLA"/>
    <s v=""/>
    <x v="7"/>
    <m/>
    <m/>
    <m/>
    <m/>
    <m/>
    <m/>
    <m/>
    <m/>
    <m/>
    <m/>
    <m/>
    <m/>
    <m/>
    <n v="1"/>
    <m/>
    <m/>
    <n v="1"/>
    <n v="45"/>
  </r>
  <r>
    <s v="30. CANNES LIONS 2024 INDUSTRY CRAFT WINNERS.XLSX"/>
    <s v="CANNES LIONS 2024"/>
    <s v="OGILVY"/>
    <x v="309"/>
    <s v="TRIUMPH"/>
    <s v="CHICAGO INTERNATIONAL FILM FESTIVAL"/>
    <s v="CHICAGO INTERNATIONAL FILM FESTIVAL"/>
    <s v=""/>
    <x v="7"/>
    <m/>
    <m/>
    <m/>
    <m/>
    <m/>
    <m/>
    <m/>
    <m/>
    <m/>
    <m/>
    <m/>
    <m/>
    <m/>
    <m/>
    <m/>
    <n v="1"/>
    <n v="1"/>
    <n v="9"/>
  </r>
  <r>
    <s v="30. CANNES LIONS 2024 INDUSTRY CRAFT WINNERS.XLSX"/>
    <s v="CANNES LIONS 2024"/>
    <s v="VML"/>
    <x v="334"/>
    <s v="THANKS FOR COKE-CREATING"/>
    <s v="COCA-COLA"/>
    <s v="COCA-COLA"/>
    <s v=""/>
    <x v="4"/>
    <m/>
    <m/>
    <m/>
    <m/>
    <m/>
    <m/>
    <m/>
    <m/>
    <m/>
    <m/>
    <m/>
    <m/>
    <m/>
    <n v="1"/>
    <m/>
    <m/>
    <n v="1"/>
    <n v="45"/>
  </r>
  <r>
    <s v="30. CANNES LIONS 2024 INDUSTRY CRAFT WINNERS.XLSX"/>
    <s v="CANNES LIONS 2024"/>
    <s v="VML"/>
    <x v="333"/>
    <s v="THANKS FOR COKE-CREATING"/>
    <s v="COCA-COLA"/>
    <s v="COCA-COLA"/>
    <s v=""/>
    <x v="7"/>
    <m/>
    <m/>
    <m/>
    <m/>
    <m/>
    <m/>
    <m/>
    <m/>
    <m/>
    <m/>
    <m/>
    <m/>
    <m/>
    <n v="1"/>
    <m/>
    <m/>
    <n v="1"/>
    <n v="45"/>
  </r>
  <r>
    <s v="31. CANNES LIONS 2024 INNOVATION WINNERS.XLSX"/>
    <s v="CANNES LIONS 2024"/>
    <s v="DELOITTE DIGITAL"/>
    <x v="376"/>
    <s v="ILLUSTRATE CHANGE"/>
    <s v="JOHNSON &amp; JOHNSON"/>
    <s v="ILLUSTRATE CHANGE"/>
    <s v=""/>
    <x v="7"/>
    <m/>
    <m/>
    <m/>
    <m/>
    <m/>
    <m/>
    <m/>
    <m/>
    <m/>
    <m/>
    <m/>
    <m/>
    <m/>
    <m/>
    <m/>
    <n v="1"/>
    <n v="1"/>
    <n v="9"/>
  </r>
  <r>
    <s v="31. CANNES LIONS 2024 INNOVATION WINNERS.XLSX"/>
    <s v="CANNES LIONS 2024"/>
    <s v="GOOGLE"/>
    <x v="338"/>
    <s v="CONTRAILS: MAKING FLYING MORE SUSTAINABLE WITH GOOGLE AI"/>
    <s v="GOOGLE"/>
    <s v="GOOGLE RESEARCH"/>
    <s v=""/>
    <x v="7"/>
    <m/>
    <m/>
    <m/>
    <m/>
    <m/>
    <m/>
    <m/>
    <m/>
    <m/>
    <m/>
    <m/>
    <m/>
    <m/>
    <m/>
    <m/>
    <n v="1"/>
    <n v="1"/>
    <n v="9"/>
  </r>
  <r>
    <s v="31. CANNES LIONS 2024 INNOVATION WINNERS.XLSX"/>
    <s v="CANNES LIONS 2024"/>
    <s v="VML"/>
    <x v="136"/>
    <s v="VANISHING EMAILS"/>
    <s v="AMAZON WEB SERVICES"/>
    <s v="VANISHING EMAILS"/>
    <s v=""/>
    <x v="10"/>
    <m/>
    <m/>
    <m/>
    <m/>
    <m/>
    <m/>
    <m/>
    <m/>
    <m/>
    <m/>
    <m/>
    <m/>
    <m/>
    <m/>
    <m/>
    <n v="1"/>
    <n v="1"/>
    <n v="9"/>
  </r>
  <r>
    <s v="33. CANNES LIONS 2024 LUXURY &amp;AMP_ LIFESTYLE WINNERS.XLSX"/>
    <s v="CANNES LIONS 2024"/>
    <s v="ESSENCEMEDIACOM"/>
    <x v="382"/>
    <s v="TWIGGY FULL CIRCLE"/>
    <s v="EBAY"/>
    <s v="EBAY.COM"/>
    <s v=""/>
    <x v="7"/>
    <m/>
    <m/>
    <m/>
    <m/>
    <m/>
    <m/>
    <m/>
    <m/>
    <m/>
    <m/>
    <m/>
    <m/>
    <m/>
    <m/>
    <m/>
    <n v="1"/>
    <n v="1"/>
    <n v="9"/>
  </r>
  <r>
    <s v="33. CANNES LIONS 2024 LUXURY &amp;AMP_ LIFESTYLE WINNERS.XLSX"/>
    <s v="CANNES LIONS 2024"/>
    <s v="GREY"/>
    <x v="383"/>
    <s v="THE ANTIRACIST BAG"/>
    <s v="UNIVERSITY ZUMBI DOS PALMARES"/>
    <s v="RACISMO ZERO"/>
    <s v=""/>
    <x v="4"/>
    <m/>
    <m/>
    <m/>
    <m/>
    <m/>
    <m/>
    <m/>
    <m/>
    <m/>
    <m/>
    <m/>
    <m/>
    <m/>
    <m/>
    <n v="1"/>
    <m/>
    <n v="1"/>
    <n v="21"/>
  </r>
  <r>
    <s v="33. CANNES LIONS 2024 LUXURY &amp;AMP_ LIFESTYLE WINNERS.XLSX"/>
    <s v="CANNES LIONS 2024"/>
    <s v="LOEWE"/>
    <x v="384"/>
    <s v="LOEWE X SUNA FUJITA"/>
    <s v="LOEWE"/>
    <s v="LOEWE X SUNA FUJITA"/>
    <s v=""/>
    <x v="1"/>
    <m/>
    <m/>
    <m/>
    <m/>
    <m/>
    <m/>
    <m/>
    <m/>
    <m/>
    <m/>
    <n v="1"/>
    <m/>
    <m/>
    <m/>
    <m/>
    <m/>
    <n v="1"/>
    <n v="90"/>
  </r>
  <r>
    <s v="34. CANNES LIONS 2024 MEDIA WINNES.XLSM"/>
    <s v="CANNES LIONS 2024"/>
    <s v="ALMAPBBDO"/>
    <x v="250"/>
    <s v="E-POLICE STATION"/>
    <s v="WONDER WOMEN TECH"/>
    <s v="E-POLICE STATION"/>
    <s v=""/>
    <x v="4"/>
    <m/>
    <m/>
    <m/>
    <m/>
    <m/>
    <m/>
    <m/>
    <m/>
    <m/>
    <m/>
    <m/>
    <m/>
    <m/>
    <m/>
    <n v="1"/>
    <n v="1"/>
    <n v="2"/>
    <n v="30"/>
  </r>
  <r>
    <s v="34. CANNES LIONS 2024 MEDIA WINNES.XLSM"/>
    <s v="CANNES LIONS 2024"/>
    <s v="BOOST BRAND ACCELERATOR"/>
    <x v="126"/>
    <s v="THE CUSHIONING ROUTE"/>
    <s v="NIKE"/>
    <s v="NIKE INVINCIBLE 3"/>
    <s v=""/>
    <x v="10"/>
    <m/>
    <m/>
    <m/>
    <m/>
    <m/>
    <m/>
    <m/>
    <m/>
    <m/>
    <m/>
    <m/>
    <m/>
    <m/>
    <m/>
    <m/>
    <n v="1"/>
    <n v="1"/>
    <n v="9"/>
  </r>
  <r>
    <s v="34. CANNES LIONS 2024 MEDIA WINNES.XLSM"/>
    <s v="CANNES LIONS 2024"/>
    <s v="CIRCUS GREY"/>
    <x v="127"/>
    <s v="SIGHTWALKS"/>
    <s v="SOL CEMENT"/>
    <s v="SOL CEMENT"/>
    <s v=""/>
    <x v="10"/>
    <m/>
    <m/>
    <m/>
    <m/>
    <m/>
    <m/>
    <m/>
    <m/>
    <m/>
    <m/>
    <m/>
    <m/>
    <m/>
    <n v="1"/>
    <m/>
    <m/>
    <n v="1"/>
    <n v="45"/>
  </r>
  <r>
    <s v="34. CANNES LIONS 2024 MEDIA WINNES.XLSM"/>
    <s v="CANNES LIONS 2024"/>
    <s v="DAVID"/>
    <x v="305"/>
    <s v="ALCARAZ SIGNS"/>
    <s v="NETFLIX"/>
    <s v="TV PROGRAM"/>
    <s v=""/>
    <x v="1"/>
    <m/>
    <m/>
    <m/>
    <m/>
    <m/>
    <m/>
    <m/>
    <m/>
    <m/>
    <m/>
    <m/>
    <m/>
    <m/>
    <m/>
    <m/>
    <n v="1"/>
    <n v="1"/>
    <n v="9"/>
  </r>
  <r>
    <s v="34. CANNES LIONS 2024 MEDIA WINNES.XLSM"/>
    <s v="CANNES LIONS 2024"/>
    <s v="DENTSU CREATIVE"/>
    <x v="343"/>
    <s v="ROASTS FOR RIVALS "/>
    <s v="7-ELEVEN"/>
    <s v="7-ELEVEN"/>
    <s v=""/>
    <x v="7"/>
    <m/>
    <m/>
    <m/>
    <m/>
    <m/>
    <m/>
    <m/>
    <m/>
    <m/>
    <m/>
    <m/>
    <m/>
    <m/>
    <m/>
    <m/>
    <n v="1"/>
    <n v="1"/>
    <n v="9"/>
  </r>
  <r>
    <s v="34. CANNES LIONS 2024 MEDIA WINNES.XLSM"/>
    <s v="CANNES LIONS 2024"/>
    <s v="DM9"/>
    <x v="302"/>
    <s v="CLEAN SPONSORSHIP"/>
    <s v="CONSUL"/>
    <s v="WASHING MACHINES CONSUL"/>
    <s v=""/>
    <x v="4"/>
    <m/>
    <m/>
    <m/>
    <m/>
    <m/>
    <m/>
    <m/>
    <m/>
    <m/>
    <m/>
    <m/>
    <m/>
    <m/>
    <n v="1"/>
    <m/>
    <m/>
    <n v="1"/>
    <n v="45"/>
  </r>
  <r>
    <s v="34. CANNES LIONS 2024 MEDIA WINNES.XLSM"/>
    <s v="CANNES LIONS 2024"/>
    <s v="FAHRENHEIT DDB"/>
    <x v="129"/>
    <s v="RENT YOUR SUNSET"/>
    <s v="CORONA"/>
    <s v="CORONA"/>
    <s v=""/>
    <x v="10"/>
    <m/>
    <m/>
    <m/>
    <m/>
    <m/>
    <m/>
    <m/>
    <m/>
    <m/>
    <m/>
    <m/>
    <m/>
    <m/>
    <m/>
    <n v="1"/>
    <m/>
    <n v="1"/>
    <n v="21"/>
  </r>
  <r>
    <s v="34. CANNES LIONS 2024 MEDIA WINNES.XLSM"/>
    <s v="CANNES LIONS 2024"/>
    <s v="FCB"/>
    <x v="303"/>
    <s v="BANNED BOOK CLUB"/>
    <s v="DIGITAL PUBLIC LIBRARY OF AMERICA"/>
    <s v="DIGITAL PUBLIC LIBRARY OF AMERICA"/>
    <s v=""/>
    <x v="7"/>
    <m/>
    <m/>
    <m/>
    <m/>
    <m/>
    <m/>
    <m/>
    <m/>
    <m/>
    <m/>
    <m/>
    <m/>
    <m/>
    <n v="1"/>
    <n v="1"/>
    <m/>
    <n v="2"/>
    <n v="66"/>
  </r>
  <r>
    <s v="34. CANNES LIONS 2024 MEDIA WINNES.XLSM"/>
    <s v="CANNES LIONS 2024"/>
    <s v="GOOGLE"/>
    <x v="338"/>
    <s v="SPHERE"/>
    <s v="GOOGLE CLOUD"/>
    <s v="CLOUD COMPUTING"/>
    <s v=""/>
    <x v="7"/>
    <m/>
    <m/>
    <m/>
    <m/>
    <m/>
    <m/>
    <m/>
    <m/>
    <m/>
    <m/>
    <m/>
    <m/>
    <m/>
    <m/>
    <m/>
    <n v="1"/>
    <n v="1"/>
    <n v="9"/>
  </r>
  <r>
    <s v="34. CANNES LIONS 2024 MEDIA WINNES.XLSM"/>
    <s v="CANNES LIONS 2024"/>
    <s v="GUT"/>
    <x v="327"/>
    <s v="BALLBOARDS"/>
    <s v="MERCADO LIBRE"/>
    <s v="MERCADO LIBRE RETAIL"/>
    <s v=""/>
    <x v="4"/>
    <m/>
    <m/>
    <m/>
    <m/>
    <m/>
    <m/>
    <m/>
    <m/>
    <m/>
    <m/>
    <m/>
    <m/>
    <m/>
    <m/>
    <m/>
    <n v="1"/>
    <n v="1"/>
    <n v="9"/>
  </r>
  <r>
    <s v="34. CANNES LIONS 2024 MEDIA WINNES.XLSM"/>
    <s v="CANNES LIONS 2024"/>
    <s v="GUT"/>
    <x v="327"/>
    <s v="HANDSHAKE HUNT"/>
    <s v="MERCADO LIBRE"/>
    <s v="MERCADO LIBRE RETAIL"/>
    <s v=""/>
    <x v="4"/>
    <m/>
    <m/>
    <m/>
    <m/>
    <m/>
    <m/>
    <m/>
    <m/>
    <m/>
    <m/>
    <n v="1"/>
    <m/>
    <m/>
    <m/>
    <n v="1"/>
    <n v="1"/>
    <n v="3"/>
    <n v="120"/>
  </r>
  <r>
    <s v="34. CANNES LIONS 2024 MEDIA WINNES.XLSM"/>
    <s v="CANNES LIONS 2024"/>
    <s v="HEARTS &amp; SCIENCE"/>
    <x v="385"/>
    <s v="BARBIE BREAKS OUT OF THE BOX (OFFICE)"/>
    <s v="BARBIE"/>
    <s v="THE BARBIE MOVIE"/>
    <s v=""/>
    <x v="7"/>
    <m/>
    <m/>
    <m/>
    <m/>
    <m/>
    <m/>
    <m/>
    <m/>
    <m/>
    <m/>
    <m/>
    <m/>
    <m/>
    <m/>
    <m/>
    <n v="1"/>
    <n v="1"/>
    <n v="9"/>
  </r>
  <r>
    <s v="34. CANNES LIONS 2024 MEDIA WINNES.XLSM"/>
    <s v="CANNES LIONS 2024"/>
    <s v="ISLA REPÚBLICA"/>
    <x v="344"/>
    <s v="THE SWEAT SIDE OF SPONSORSHIP"/>
    <s v="GATORADE"/>
    <s v="GATORADE"/>
    <s v=""/>
    <x v="4"/>
    <m/>
    <m/>
    <m/>
    <m/>
    <m/>
    <m/>
    <m/>
    <m/>
    <m/>
    <m/>
    <m/>
    <m/>
    <m/>
    <m/>
    <m/>
    <n v="1"/>
    <n v="1"/>
    <n v="9"/>
  </r>
  <r>
    <s v="34. CANNES LIONS 2024 MEDIA WINNES.XLSM"/>
    <s v="CANNES LIONS 2024"/>
    <s v="LEPUB"/>
    <x v="336"/>
    <s v="OUT-OF-HOME MATCHES"/>
    <s v="HEINEKEN"/>
    <s v="HEINEKEN"/>
    <s v=""/>
    <x v="4"/>
    <m/>
    <m/>
    <m/>
    <m/>
    <m/>
    <m/>
    <m/>
    <m/>
    <m/>
    <m/>
    <m/>
    <m/>
    <m/>
    <m/>
    <n v="1"/>
    <m/>
    <n v="1"/>
    <n v="21"/>
  </r>
  <r>
    <s v="34. CANNES LIONS 2024 MEDIA WINNES.XLSM"/>
    <s v="CANNES LIONS 2024"/>
    <s v="LEW'LARA\TBWA"/>
    <x v="386"/>
    <s v="NO AD"/>
    <s v="PAGUE MENOS"/>
    <s v="NO AD"/>
    <s v=""/>
    <x v="4"/>
    <m/>
    <m/>
    <m/>
    <m/>
    <m/>
    <m/>
    <m/>
    <m/>
    <m/>
    <m/>
    <m/>
    <m/>
    <m/>
    <n v="1"/>
    <n v="1"/>
    <m/>
    <n v="2"/>
    <n v="66"/>
  </r>
  <r>
    <s v="34. CANNES LIONS 2024 MEDIA WINNES.XLSM"/>
    <s v="CANNES LIONS 2024"/>
    <s v="LOREAL USA"/>
    <x v="387"/>
    <s v="CERAVE: THE SKINCARE MVP MASTERING SUPER BOWL MEDIA"/>
    <s v="CERAVE"/>
    <s v="CERAVE MOISTURIZING CREAM"/>
    <s v=""/>
    <x v="7"/>
    <m/>
    <m/>
    <m/>
    <m/>
    <m/>
    <m/>
    <m/>
    <m/>
    <m/>
    <m/>
    <m/>
    <m/>
    <m/>
    <m/>
    <n v="1"/>
    <m/>
    <n v="1"/>
    <n v="21"/>
  </r>
  <r>
    <s v="34. CANNES LIONS 2024 MEDIA WINNES.XLSM"/>
    <s v="CANNES LIONS 2024"/>
    <s v="MAPFRE"/>
    <x v="388"/>
    <s v="LIVE INSURANCE BY MAPFRE"/>
    <s v="MAPFRE"/>
    <s v="SEGUROS MAPFRE"/>
    <s v=""/>
    <x v="1"/>
    <m/>
    <m/>
    <m/>
    <m/>
    <m/>
    <m/>
    <m/>
    <m/>
    <m/>
    <m/>
    <m/>
    <m/>
    <m/>
    <m/>
    <n v="1"/>
    <m/>
    <n v="1"/>
    <n v="21"/>
  </r>
  <r>
    <s v="34. CANNES LIONS 2024 MEDIA WINNES.XLSM"/>
    <s v="CANNES LIONS 2024"/>
    <s v="OGILVY"/>
    <x v="309"/>
    <s v="MICHAEL CERAVE"/>
    <s v="CERAVE"/>
    <s v="CERAVE MOISTURIZING CREAM"/>
    <s v=""/>
    <x v="7"/>
    <m/>
    <m/>
    <m/>
    <m/>
    <m/>
    <m/>
    <m/>
    <m/>
    <m/>
    <m/>
    <m/>
    <m/>
    <m/>
    <n v="1"/>
    <m/>
    <m/>
    <n v="1"/>
    <n v="45"/>
  </r>
  <r>
    <s v="34. CANNES LIONS 2024 MEDIA WINNES.XLSM"/>
    <s v="CANNES LIONS 2024"/>
    <s v="REPUBLICA HAVAS"/>
    <x v="389"/>
    <s v="THE NAME CONFUSION"/>
    <s v="THE FIGHT AGAINST ALZHEIMER’S ASSOCIATION"/>
    <s v="THE FIGHT AGAINST ALZHEIMER’S ASSOCIATION / RACING CLUB"/>
    <s v=""/>
    <x v="7"/>
    <m/>
    <m/>
    <m/>
    <m/>
    <m/>
    <m/>
    <m/>
    <m/>
    <m/>
    <m/>
    <m/>
    <m/>
    <m/>
    <m/>
    <n v="1"/>
    <m/>
    <n v="1"/>
    <n v="21"/>
  </r>
  <r>
    <s v="34. CANNES LIONS 2024 MEDIA WINNES.XLSM"/>
    <s v="CANNES LIONS 2024"/>
    <s v="SAATCHI &amp; SAATCHI"/>
    <x v="390"/>
    <s v="TACOMA DOG TOY"/>
    <s v="TOYOTA"/>
    <s v="TOYOTA TACOMA"/>
    <s v=""/>
    <x v="7"/>
    <m/>
    <m/>
    <m/>
    <m/>
    <m/>
    <m/>
    <m/>
    <m/>
    <m/>
    <m/>
    <m/>
    <m/>
    <m/>
    <m/>
    <m/>
    <n v="1"/>
    <n v="1"/>
    <n v="9"/>
  </r>
  <r>
    <s v="34. CANNES LIONS 2024 MEDIA WINNES.XLSM"/>
    <s v="CANNES LIONS 2024"/>
    <s v="SLAP GLOBAL"/>
    <x v="346"/>
    <s v="LAY'S CHIP CAM"/>
    <s v="PEPSICO PURCHASE"/>
    <s v="LAY'S"/>
    <s v=""/>
    <x v="2"/>
    <m/>
    <m/>
    <m/>
    <m/>
    <m/>
    <m/>
    <m/>
    <m/>
    <m/>
    <m/>
    <m/>
    <m/>
    <m/>
    <m/>
    <n v="1"/>
    <n v="1"/>
    <n v="2"/>
    <n v="30"/>
  </r>
  <r>
    <s v="34. CANNES LIONS 2024 MEDIA WINNES.XLSM"/>
    <s v="CANNES LIONS 2024"/>
    <s v="SPRINGTIME"/>
    <x v="391"/>
    <s v="GATORADE MATCH SAVER"/>
    <s v="GATORADE"/>
    <s v="GATORADE"/>
    <s v=""/>
    <x v="2"/>
    <m/>
    <m/>
    <m/>
    <m/>
    <m/>
    <m/>
    <m/>
    <m/>
    <m/>
    <m/>
    <m/>
    <m/>
    <m/>
    <m/>
    <m/>
    <n v="1"/>
    <n v="1"/>
    <n v="9"/>
  </r>
  <r>
    <s v="34. CANNES LIONS 2024 MEDIA WINNES.XLSM"/>
    <s v="CANNES LIONS 2024"/>
    <s v="STARCOM"/>
    <x v="392"/>
    <s v="UNFROSTED: NOT BROUGHT TO YOU BY POP-TARTS"/>
    <s v="POP TARTS"/>
    <s v="POP TARTS TOASTER PASTRIES"/>
    <s v=""/>
    <x v="7"/>
    <m/>
    <m/>
    <m/>
    <m/>
    <m/>
    <m/>
    <m/>
    <m/>
    <m/>
    <m/>
    <m/>
    <m/>
    <m/>
    <m/>
    <m/>
    <n v="1"/>
    <n v="1"/>
    <n v="9"/>
  </r>
  <r>
    <s v="34. CANNES LIONS 2024 MEDIA WINNES.XLSM"/>
    <s v="CANNES LIONS 2024"/>
    <s v="VML"/>
    <x v="297"/>
    <s v="DON'T DELETE MENU"/>
    <s v="WENDY'S"/>
    <s v="WENDY'S"/>
    <s v=""/>
    <x v="2"/>
    <m/>
    <m/>
    <m/>
    <m/>
    <m/>
    <m/>
    <m/>
    <m/>
    <m/>
    <m/>
    <m/>
    <m/>
    <m/>
    <m/>
    <n v="1"/>
    <m/>
    <n v="1"/>
    <n v="21"/>
  </r>
  <r>
    <s v="34. CANNES LIONS 2024 MEDIA WINNES.XLSM"/>
    <s v="CANNES LIONS 2024"/>
    <s v="VML"/>
    <x v="333"/>
    <s v="DON'T DELETE MENU"/>
    <s v="WENDY'S"/>
    <s v="WENDY'S"/>
    <s v=""/>
    <x v="7"/>
    <m/>
    <m/>
    <m/>
    <m/>
    <m/>
    <m/>
    <m/>
    <m/>
    <m/>
    <m/>
    <m/>
    <m/>
    <m/>
    <m/>
    <n v="1"/>
    <m/>
    <n v="1"/>
    <n v="21"/>
  </r>
  <r>
    <s v="34. CANNES LIONS 2024 MEDIA WINNES.XLSM"/>
    <s v="CANNES LIONS 2024"/>
    <s v="VML"/>
    <x v="333"/>
    <s v="OREO CALLS"/>
    <s v="OREO"/>
    <s v="OREO"/>
    <s v=""/>
    <x v="7"/>
    <m/>
    <m/>
    <m/>
    <m/>
    <m/>
    <m/>
    <m/>
    <m/>
    <m/>
    <m/>
    <m/>
    <m/>
    <m/>
    <m/>
    <m/>
    <n v="1"/>
    <n v="1"/>
    <n v="9"/>
  </r>
  <r>
    <s v="35. CANNES LIONS 2024 OUTDOOR WINNERS.XLSX"/>
    <s v="CANNES LIONS 2024"/>
    <s v="404"/>
    <x v="393"/>
    <s v="THE CRUISE HEIST"/>
    <s v="NETFLIX"/>
    <s v="LA CASA DE PAPEL"/>
    <s v=""/>
    <x v="4"/>
    <m/>
    <m/>
    <m/>
    <m/>
    <m/>
    <m/>
    <m/>
    <m/>
    <m/>
    <m/>
    <m/>
    <m/>
    <m/>
    <m/>
    <m/>
    <n v="1"/>
    <n v="1"/>
    <n v="9"/>
  </r>
  <r>
    <s v="35. CANNES LIONS 2024 OUTDOOR WINNERS.XLSX"/>
    <s v="CANNES LIONS 2024"/>
    <s v="AREA 23"/>
    <x v="301"/>
    <s v="IN TRANSIT"/>
    <s v="CALLEN-LORDE, METROPOLITAN TRANSPORTATION AUTHORITY, NYC LGBT HISTORIC SITES PRO"/>
    <s v="TRANSGENDER DAY OF VISIBILITY"/>
    <s v=""/>
    <x v="7"/>
    <m/>
    <m/>
    <m/>
    <m/>
    <m/>
    <m/>
    <m/>
    <m/>
    <m/>
    <m/>
    <m/>
    <m/>
    <m/>
    <n v="1"/>
    <m/>
    <m/>
    <n v="1"/>
    <n v="45"/>
  </r>
  <r>
    <s v="35. CANNES LIONS 2024 OUTDOOR WINNERS.XLSX"/>
    <s v="CANNES LIONS 2024"/>
    <s v="BBDO"/>
    <x v="314"/>
    <s v="PRIVACY SWAP"/>
    <s v="WHATSAPP"/>
    <s v="WHATSAPP"/>
    <s v=""/>
    <x v="7"/>
    <m/>
    <m/>
    <m/>
    <m/>
    <m/>
    <m/>
    <m/>
    <m/>
    <m/>
    <m/>
    <m/>
    <m/>
    <m/>
    <m/>
    <m/>
    <n v="1"/>
    <n v="1"/>
    <n v="9"/>
  </r>
  <r>
    <s v="35. CANNES LIONS 2024 OUTDOOR WINNERS.XLSX"/>
    <s v="CANNES LIONS 2024"/>
    <s v="BOOST BRAND ACCELERATOR"/>
    <x v="126"/>
    <s v="THE CUSHIONING ROUTE"/>
    <s v="NIKE"/>
    <s v="NIKE INVINCIBLE 3"/>
    <s v=""/>
    <x v="10"/>
    <m/>
    <m/>
    <m/>
    <m/>
    <m/>
    <m/>
    <m/>
    <m/>
    <m/>
    <m/>
    <m/>
    <m/>
    <m/>
    <m/>
    <m/>
    <n v="1"/>
    <n v="1"/>
    <n v="9"/>
  </r>
  <r>
    <s v="35. CANNES LIONS 2024 OUTDOOR WINNERS.XLSX"/>
    <s v="CANNES LIONS 2024"/>
    <s v="BUENTIPO ANCHOR "/>
    <x v="45"/>
    <s v="IMAGINE WITH PETACOS"/>
    <s v="POKER BEER"/>
    <s v="POKER BEER"/>
    <s v=""/>
    <x v="9"/>
    <m/>
    <m/>
    <m/>
    <m/>
    <m/>
    <m/>
    <m/>
    <m/>
    <m/>
    <m/>
    <m/>
    <m/>
    <m/>
    <m/>
    <m/>
    <n v="1"/>
    <n v="1"/>
    <n v="9"/>
  </r>
  <r>
    <s v="35. CANNES LIONS 2024 OUTDOOR WINNERS.XLSX"/>
    <s v="CANNES LIONS 2024"/>
    <s v="CIRCUS GREY"/>
    <x v="127"/>
    <s v="SIGHTWALKS"/>
    <s v="SOL CEMENT"/>
    <s v="SOL CEMENT"/>
    <s v=""/>
    <x v="10"/>
    <m/>
    <m/>
    <m/>
    <m/>
    <m/>
    <m/>
    <m/>
    <m/>
    <m/>
    <m/>
    <m/>
    <m/>
    <m/>
    <n v="1"/>
    <n v="1"/>
    <m/>
    <n v="2"/>
    <n v="66"/>
  </r>
  <r>
    <s v="35. CANNES LIONS 2024 OUTDOOR WINNERS.XLSX"/>
    <s v="CANNES LIONS 2024"/>
    <s v="CYW"/>
    <x v="186"/>
    <s v="NO ONE MOVES SNOW LIKE GRISELDA"/>
    <s v="NETFLIX"/>
    <s v="GRISELDA"/>
    <s v=""/>
    <x v="1"/>
    <m/>
    <m/>
    <m/>
    <m/>
    <m/>
    <m/>
    <m/>
    <m/>
    <m/>
    <m/>
    <m/>
    <m/>
    <m/>
    <m/>
    <m/>
    <n v="1"/>
    <n v="1"/>
    <n v="9"/>
  </r>
  <r>
    <s v="35. CANNES LIONS 2024 OUTDOOR WINNERS.XLSX"/>
    <s v="CANNES LIONS 2024"/>
    <s v="DAVID"/>
    <x v="326"/>
    <s v="LEMON"/>
    <s v="FABER-CASTELL"/>
    <s v="SUPERSOFT"/>
    <s v=""/>
    <x v="4"/>
    <m/>
    <m/>
    <m/>
    <m/>
    <m/>
    <m/>
    <m/>
    <m/>
    <m/>
    <m/>
    <m/>
    <m/>
    <m/>
    <m/>
    <n v="1"/>
    <m/>
    <n v="1"/>
    <n v="21"/>
  </r>
  <r>
    <s v="35. CANNES LIONS 2024 OUTDOOR WINNERS.XLSX"/>
    <s v="CANNES LIONS 2024"/>
    <s v="DAVID"/>
    <x v="305"/>
    <s v="MEET MARINA PRIETO"/>
    <s v="JCDECAUX"/>
    <s v="B2B"/>
    <s v=""/>
    <x v="1"/>
    <m/>
    <m/>
    <m/>
    <m/>
    <m/>
    <m/>
    <m/>
    <m/>
    <m/>
    <m/>
    <m/>
    <m/>
    <m/>
    <n v="1"/>
    <m/>
    <m/>
    <n v="1"/>
    <n v="45"/>
  </r>
  <r>
    <s v="35. CANNES LIONS 2024 OUTDOOR WINNERS.XLSX"/>
    <s v="CANNES LIONS 2024"/>
    <s v="DENTSU CREATIVE"/>
    <x v="343"/>
    <s v="ALWAYS OPEN"/>
    <s v="7-ELEVEN"/>
    <s v="7-ELEVEN"/>
    <s v=""/>
    <x v="7"/>
    <m/>
    <m/>
    <m/>
    <m/>
    <m/>
    <m/>
    <m/>
    <m/>
    <m/>
    <m/>
    <m/>
    <m/>
    <m/>
    <m/>
    <n v="1"/>
    <m/>
    <n v="1"/>
    <n v="21"/>
  </r>
  <r>
    <s v="35. CANNES LIONS 2024 OUTDOOR WINNERS.XLSX"/>
    <s v="CANNES LIONS 2024"/>
    <s v="DM9"/>
    <x v="302"/>
    <s v="CLEAN SPONSORSHIP"/>
    <s v="CONSUL"/>
    <s v="WASHING MACHINES CONSUL"/>
    <s v=""/>
    <x v="4"/>
    <m/>
    <m/>
    <m/>
    <m/>
    <m/>
    <m/>
    <m/>
    <m/>
    <m/>
    <m/>
    <m/>
    <m/>
    <m/>
    <n v="1"/>
    <n v="1"/>
    <m/>
    <n v="2"/>
    <n v="66"/>
  </r>
  <r>
    <s v="35. CANNES LIONS 2024 OUTDOOR WINNERS.XLSX"/>
    <s v="CANNES LIONS 2024"/>
    <s v="DM9"/>
    <x v="302"/>
    <s v="WHOPPER ISLAND"/>
    <s v="BURGER KING"/>
    <s v="THE WHOPPER"/>
    <s v=""/>
    <x v="4"/>
    <m/>
    <m/>
    <m/>
    <m/>
    <m/>
    <m/>
    <m/>
    <m/>
    <m/>
    <m/>
    <m/>
    <m/>
    <m/>
    <m/>
    <n v="1"/>
    <m/>
    <n v="1"/>
    <n v="21"/>
  </r>
  <r>
    <s v="35. CANNES LIONS 2024 OUTDOOR WINNERS.XLSX"/>
    <s v="CANNES LIONS 2024"/>
    <s v="FCB"/>
    <x v="303"/>
    <s v="THE LAST BARF BAG"/>
    <s v="DRAMAMINE"/>
    <s v="DRAMAMINE"/>
    <s v=""/>
    <x v="7"/>
    <m/>
    <m/>
    <m/>
    <m/>
    <m/>
    <m/>
    <m/>
    <m/>
    <m/>
    <m/>
    <m/>
    <m/>
    <m/>
    <m/>
    <n v="1"/>
    <m/>
    <n v="1"/>
    <n v="21"/>
  </r>
  <r>
    <s v="35. CANNES LIONS 2024 OUTDOOR WINNERS.XLSX"/>
    <s v="CANNES LIONS 2024"/>
    <s v="LOLA MULLENLOWE"/>
    <x v="171"/>
    <s v="FIND YOUR SUMMER"/>
    <s v="MAGNUM"/>
    <s v="MAGNUM ICE CREAM"/>
    <s v=""/>
    <x v="1"/>
    <m/>
    <m/>
    <m/>
    <m/>
    <m/>
    <m/>
    <m/>
    <m/>
    <m/>
    <m/>
    <m/>
    <m/>
    <m/>
    <n v="1"/>
    <m/>
    <n v="1"/>
    <n v="2"/>
    <n v="54"/>
  </r>
  <r>
    <s v="35. CANNES LIONS 2024 OUTDOOR WINNERS.XLSX"/>
    <s v="CANNES LIONS 2024"/>
    <s v="LOLA MULLENLOWE"/>
    <x v="171"/>
    <s v="STAIRS"/>
    <s v="MAGNUM"/>
    <s v="MAGNUM ICE CREAM"/>
    <s v=""/>
    <x v="1"/>
    <m/>
    <m/>
    <m/>
    <m/>
    <m/>
    <m/>
    <m/>
    <m/>
    <m/>
    <m/>
    <n v="1"/>
    <m/>
    <m/>
    <m/>
    <m/>
    <m/>
    <n v="1"/>
    <n v="90"/>
  </r>
  <r>
    <s v="35. CANNES LIONS 2024 OUTDOOR WINNERS.XLSX"/>
    <s v="CANNES LIONS 2024"/>
    <s v="OGILVY"/>
    <x v="309"/>
    <s v="PRESSED"/>
    <s v="COCA-COLA"/>
    <s v="COCA-COLA"/>
    <s v=""/>
    <x v="7"/>
    <m/>
    <m/>
    <m/>
    <m/>
    <m/>
    <m/>
    <m/>
    <m/>
    <m/>
    <m/>
    <m/>
    <m/>
    <m/>
    <n v="1"/>
    <m/>
    <n v="1"/>
    <n v="2"/>
    <n v="54"/>
  </r>
  <r>
    <s v="35. CANNES LIONS 2024 OUTDOOR WINNERS.XLSX"/>
    <s v="CANNES LIONS 2024"/>
    <s v="VML"/>
    <x v="234"/>
    <s v="ADSCAN"/>
    <s v="MAKRO COLOMBIA"/>
    <s v="MAKRO"/>
    <s v=""/>
    <x v="9"/>
    <m/>
    <m/>
    <m/>
    <m/>
    <m/>
    <m/>
    <m/>
    <m/>
    <m/>
    <m/>
    <m/>
    <m/>
    <m/>
    <m/>
    <m/>
    <n v="1"/>
    <n v="1"/>
    <n v="9"/>
  </r>
  <r>
    <s v="35. CANNES LIONS 2024 OUTDOOR WINNERS.XLSX"/>
    <s v="CANNES LIONS 2024"/>
    <s v="VML"/>
    <x v="333"/>
    <s v="NAPKINS OF RIGHTS"/>
    <s v="FLIC - FLORIDA IMMIGRANT COALITION"/>
    <s v="FLIC - FLORIDA IMMIGRANT COALITION"/>
    <s v=""/>
    <x v="7"/>
    <m/>
    <m/>
    <m/>
    <m/>
    <m/>
    <m/>
    <m/>
    <m/>
    <m/>
    <m/>
    <m/>
    <m/>
    <m/>
    <m/>
    <m/>
    <n v="1"/>
    <n v="1"/>
    <n v="9"/>
  </r>
  <r>
    <s v="35. CANNES LIONS 2024 OUTDOOR WINNERS.XLSX"/>
    <s v="CANNES LIONS 2024"/>
    <s v="VML"/>
    <x v="334"/>
    <s v="THANKS FOR COKE-CREATING"/>
    <s v="COCA-COLA"/>
    <s v="COCA-COLA"/>
    <s v=""/>
    <x v="4"/>
    <m/>
    <m/>
    <m/>
    <m/>
    <m/>
    <m/>
    <m/>
    <m/>
    <m/>
    <m/>
    <m/>
    <m/>
    <m/>
    <m/>
    <n v="2"/>
    <m/>
    <n v="2"/>
    <n v="42"/>
  </r>
  <r>
    <s v="35. CANNES LIONS 2024 OUTDOOR WINNERS.XLSX"/>
    <s v="CANNES LIONS 2024"/>
    <s v="VML"/>
    <x v="333"/>
    <s v="THANKS FOR COKE-CREATING"/>
    <s v="COCA-COLA"/>
    <s v="COCA-COLA"/>
    <s v=""/>
    <x v="7"/>
    <m/>
    <m/>
    <m/>
    <m/>
    <m/>
    <m/>
    <m/>
    <m/>
    <m/>
    <m/>
    <m/>
    <m/>
    <m/>
    <m/>
    <n v="2"/>
    <m/>
    <n v="2"/>
    <n v="42"/>
  </r>
  <r>
    <s v="35. CANNES LIONS 2024 OUTDOOR WINNERS.XLSX"/>
    <s v="CANNES LIONS 2024"/>
    <s v="WE BELIEVERS"/>
    <x v="394"/>
    <s v="CORONA SUNSET BOTTLES"/>
    <s v="CORONA"/>
    <s v="CORONA EXTRA"/>
    <s v=""/>
    <x v="7"/>
    <m/>
    <m/>
    <m/>
    <m/>
    <m/>
    <m/>
    <m/>
    <m/>
    <m/>
    <m/>
    <m/>
    <m/>
    <m/>
    <m/>
    <m/>
    <n v="1"/>
    <n v="1"/>
    <n v="9"/>
  </r>
  <r>
    <s v="35. CANNES LIONS 2024 OUTDOOR WINNERS.XLSX"/>
    <s v="CANNES LIONS 2024"/>
    <s v="WMCCANN"/>
    <x v="299"/>
    <s v="SALVATION HANGER"/>
    <s v="SALVATION ARMY"/>
    <s v="DONATION"/>
    <s v=""/>
    <x v="4"/>
    <m/>
    <m/>
    <m/>
    <m/>
    <m/>
    <m/>
    <m/>
    <m/>
    <m/>
    <m/>
    <m/>
    <m/>
    <m/>
    <m/>
    <m/>
    <n v="1"/>
    <n v="1"/>
    <n v="9"/>
  </r>
  <r>
    <s v="36. CANNES LIONS 2024 PHARMA WINNERS.XLSX"/>
    <s v="CANNES LIONS 2024"/>
    <s v="AUDIO &amp; RADIO"/>
    <x v="395"/>
    <s v="MAGNETIC STORIES"/>
    <s v="SIEMENS HEALTHINEERS"/>
    <s v="MAGNETIC RESONANCE IMAGING"/>
    <s v=""/>
    <x v="7"/>
    <m/>
    <m/>
    <m/>
    <m/>
    <m/>
    <m/>
    <m/>
    <m/>
    <m/>
    <m/>
    <m/>
    <m/>
    <m/>
    <m/>
    <n v="1"/>
    <m/>
    <n v="1"/>
    <n v="21"/>
  </r>
  <r>
    <s v="36. CANNES LIONS 2024 PHARMA WINNERS.XLSX"/>
    <s v="CANNES LIONS 2024"/>
    <s v="BRAND EXPERIENCE &amp; ACTIVATION"/>
    <x v="396"/>
    <s v="MAGNETIC STORIES"/>
    <s v="SIEMENS HEALTHINEERS"/>
    <s v="MAGNETIC RESONANCE IMAGING"/>
    <s v=""/>
    <x v="7"/>
    <m/>
    <m/>
    <m/>
    <m/>
    <m/>
    <m/>
    <m/>
    <m/>
    <m/>
    <m/>
    <n v="1"/>
    <m/>
    <m/>
    <m/>
    <m/>
    <m/>
    <n v="1"/>
    <n v="90"/>
  </r>
  <r>
    <s v="37. CANNES LIONS 2024 PR WINNERS.XLSX"/>
    <s v="CANNES LIONS 2024"/>
    <s v="AFRICA CREATIVE DDB"/>
    <x v="325"/>
    <s v="THE VALUE OF TIME"/>
    <s v="ITAÚ"/>
    <s v="ITAÚ"/>
    <s v=""/>
    <x v="4"/>
    <m/>
    <m/>
    <m/>
    <m/>
    <m/>
    <m/>
    <m/>
    <m/>
    <m/>
    <m/>
    <m/>
    <m/>
    <m/>
    <m/>
    <m/>
    <n v="1"/>
    <n v="1"/>
    <n v="9"/>
  </r>
  <r>
    <s v="37. CANNES LIONS 2024 PR WINNERS.XLSX"/>
    <s v="CANNES LIONS 2024"/>
    <s v="ALMAPBBDO"/>
    <x v="250"/>
    <s v="VW 70 YEARS CAMPAIGN"/>
    <s v="VOLKSWAGEN"/>
    <s v="VOLKSWAGEN"/>
    <s v=""/>
    <x v="4"/>
    <m/>
    <m/>
    <m/>
    <m/>
    <m/>
    <m/>
    <m/>
    <m/>
    <m/>
    <m/>
    <m/>
    <m/>
    <m/>
    <n v="1"/>
    <n v="1"/>
    <n v="1"/>
    <n v="3"/>
    <n v="75"/>
  </r>
  <r>
    <s v="37. CANNES LIONS 2024 PR WINNERS.XLSX"/>
    <s v="CANNES LIONS 2024"/>
    <s v="AREA 23"/>
    <x v="301"/>
    <s v="IN TRANSIT"/>
    <s v="CALLEN-LORDE, METROPOLITAN TRANSPORTATION AUTHORITY, NYC LGBT HISTORIC SITES PRO"/>
    <s v="TRANSGENDER DAY OF VISIBILITY"/>
    <s v=""/>
    <x v="7"/>
    <m/>
    <m/>
    <m/>
    <m/>
    <m/>
    <m/>
    <m/>
    <m/>
    <m/>
    <m/>
    <m/>
    <m/>
    <m/>
    <n v="1"/>
    <m/>
    <m/>
    <n v="1"/>
    <n v="45"/>
  </r>
  <r>
    <s v="37. CANNES LIONS 2024 PR WINNERS.XLSX"/>
    <s v="CANNES LIONS 2024"/>
    <s v="BBDO"/>
    <x v="397"/>
    <s v="TAKE MY LAWYERS"/>
    <s v="WOM"/>
    <s v="WOM MOBILE COMPAY"/>
    <s v=""/>
    <x v="9"/>
    <m/>
    <m/>
    <m/>
    <m/>
    <m/>
    <m/>
    <m/>
    <m/>
    <m/>
    <m/>
    <m/>
    <m/>
    <m/>
    <m/>
    <m/>
    <n v="1"/>
    <n v="1"/>
    <n v="9"/>
  </r>
  <r>
    <s v="37. CANNES LIONS 2024 PR WINNERS.XLSX"/>
    <s v="CANNES LIONS 2024"/>
    <s v="HAVAS"/>
    <x v="256"/>
    <s v="THE GENDER DISCOUNT"/>
    <s v="SANTANDER BANK"/>
    <s v="INSTITUTIONAL"/>
    <s v=""/>
    <x v="4"/>
    <m/>
    <m/>
    <m/>
    <m/>
    <m/>
    <m/>
    <m/>
    <m/>
    <m/>
    <m/>
    <m/>
    <m/>
    <m/>
    <m/>
    <m/>
    <n v="1"/>
    <n v="1"/>
    <n v="9"/>
  </r>
  <r>
    <s v="37. CANNES LIONS 2024 PR WINNERS.XLSX"/>
    <s v="CANNES LIONS 2024"/>
    <s v="DEUTSCH"/>
    <x v="377"/>
    <s v="FREEING TACO T***DAY"/>
    <s v="TACO BELL"/>
    <s v="BRAND CAMPAIGN"/>
    <s v=""/>
    <x v="7"/>
    <m/>
    <m/>
    <m/>
    <m/>
    <m/>
    <m/>
    <m/>
    <m/>
    <m/>
    <m/>
    <m/>
    <m/>
    <m/>
    <m/>
    <m/>
    <n v="1"/>
    <n v="1"/>
    <n v="9"/>
  </r>
  <r>
    <s v="37. CANNES LIONS 2024 PR WINNERS.XLSX"/>
    <s v="CANNES LIONS 2024"/>
    <s v="GUT"/>
    <x v="327"/>
    <s v="GRAD IN BLACK"/>
    <s v="VULT"/>
    <s v="COSMETICS RETAIL"/>
    <s v=""/>
    <x v="4"/>
    <m/>
    <m/>
    <m/>
    <m/>
    <m/>
    <m/>
    <m/>
    <m/>
    <m/>
    <m/>
    <m/>
    <m/>
    <m/>
    <m/>
    <n v="1"/>
    <m/>
    <n v="1"/>
    <n v="21"/>
  </r>
  <r>
    <s v="37. CANNES LIONS 2024 PR WINNERS.XLSX"/>
    <s v="CANNES LIONS 2024"/>
    <s v="MULLENLOWE DELTA"/>
    <x v="322"/>
    <s v="THE SHOTLINE"/>
    <s v="CHANGE THE REF &amp; MARCH FOR OUR LIVES "/>
    <s v="THE SHOTLINE"/>
    <s v=""/>
    <x v="7"/>
    <m/>
    <m/>
    <m/>
    <m/>
    <m/>
    <m/>
    <m/>
    <m/>
    <m/>
    <m/>
    <m/>
    <m/>
    <m/>
    <m/>
    <m/>
    <n v="1"/>
    <n v="1"/>
    <n v="9"/>
  </r>
  <r>
    <s v="37. CANNES LIONS 2024 PR WINNERS.XLSX"/>
    <s v="CANNES LIONS 2024"/>
    <s v="OGILVY"/>
    <x v="398"/>
    <s v="UNSEEN FACES"/>
    <s v="MISSING CHILDREEN &amp; UNICEF"/>
    <s v="MISSING CHILDREEN REPORT SYSTEM"/>
    <s v=""/>
    <x v="2"/>
    <m/>
    <m/>
    <m/>
    <m/>
    <m/>
    <m/>
    <m/>
    <m/>
    <m/>
    <m/>
    <m/>
    <m/>
    <m/>
    <m/>
    <n v="1"/>
    <m/>
    <n v="1"/>
    <n v="21"/>
  </r>
  <r>
    <s v="37. CANNES LIONS 2024 PR WINNERS.XLSX"/>
    <s v="CANNES LIONS 2024"/>
    <s v="OGILVY"/>
    <x v="399"/>
    <s v="HEAVEN FISH"/>
    <s v="REGAL SPRINGS"/>
    <s v="FARMED FISH"/>
    <s v=""/>
    <x v="15"/>
    <m/>
    <m/>
    <m/>
    <m/>
    <m/>
    <m/>
    <m/>
    <m/>
    <m/>
    <m/>
    <m/>
    <m/>
    <m/>
    <m/>
    <m/>
    <n v="1"/>
    <n v="1"/>
    <n v="9"/>
  </r>
  <r>
    <s v="37. CANNES LIONS 2024 PR WINNERS.XLSX"/>
    <s v="CANNES LIONS 2024"/>
    <s v="OGILVY"/>
    <x v="309"/>
    <s v="MICHAEL CERAVE"/>
    <s v="CERAVE"/>
    <s v="CERAVE MOISTURIZING CREAM"/>
    <s v=""/>
    <x v="7"/>
    <m/>
    <m/>
    <m/>
    <m/>
    <m/>
    <m/>
    <m/>
    <m/>
    <m/>
    <m/>
    <m/>
    <m/>
    <m/>
    <m/>
    <m/>
    <n v="1"/>
    <n v="1"/>
    <n v="9"/>
  </r>
  <r>
    <s v="37. CANNES LIONS 2024 PR WINNERS.XLSX"/>
    <s v="CANNES LIONS 2024"/>
    <s v="PHD"/>
    <x v="360"/>
    <s v="WELCOME TO THE GROUP"/>
    <s v="CAMBIEMOS LA REGLA"/>
    <s v="LAW PROJECT 22,421"/>
    <s v=""/>
    <x v="8"/>
    <m/>
    <m/>
    <m/>
    <m/>
    <m/>
    <m/>
    <m/>
    <m/>
    <m/>
    <m/>
    <m/>
    <m/>
    <m/>
    <m/>
    <n v="1"/>
    <m/>
    <n v="1"/>
    <n v="21"/>
  </r>
  <r>
    <s v="37. CANNES LIONS 2024 PR WINNERS.XLSX"/>
    <s v="CANNES LIONS 2024"/>
    <s v="THE MARTIN AGENCY"/>
    <x v="400"/>
    <s v="SNOOP GOES SMOKELESS"/>
    <s v="SOLO STOVE"/>
    <s v="SOLO STOVE"/>
    <s v=""/>
    <x v="7"/>
    <m/>
    <m/>
    <m/>
    <m/>
    <m/>
    <m/>
    <m/>
    <m/>
    <m/>
    <m/>
    <m/>
    <m/>
    <m/>
    <m/>
    <m/>
    <n v="1"/>
    <n v="1"/>
    <n v="9"/>
  </r>
  <r>
    <s v="37. CANNES LIONS 2024 PR WINNERS.XLSX"/>
    <s v="CANNES LIONS 2024"/>
    <s v="TOMBRAS"/>
    <x v="380"/>
    <s v="SWEETHEARTS SITUATIONSHIPS"/>
    <s v="SWEETHEARTS"/>
    <s v="SWEETHEARTS"/>
    <s v=""/>
    <x v="7"/>
    <m/>
    <m/>
    <m/>
    <m/>
    <m/>
    <m/>
    <m/>
    <m/>
    <m/>
    <m/>
    <m/>
    <m/>
    <m/>
    <n v="1"/>
    <m/>
    <n v="2"/>
    <n v="3"/>
    <n v="63"/>
  </r>
  <r>
    <s v="37. CANNES LIONS 2024 PR WINNERS.XLSX"/>
    <s v="CANNES LIONS 2024"/>
    <s v="WEBER SHANDWICK"/>
    <x v="381"/>
    <s v="TRANSLATORS"/>
    <s v="U.S. BANK"/>
    <s v="ASISTENTE INTELIGENTE"/>
    <s v=""/>
    <x v="7"/>
    <m/>
    <m/>
    <m/>
    <m/>
    <m/>
    <m/>
    <m/>
    <m/>
    <m/>
    <m/>
    <m/>
    <m/>
    <m/>
    <n v="1"/>
    <n v="1"/>
    <m/>
    <n v="2"/>
    <n v="66"/>
  </r>
  <r>
    <s v="37. CANNES LIONS 2024 PR WINNERS.XLSX"/>
    <s v="CANNES LIONS 2024"/>
    <s v="WIEDEN+KENNEDY"/>
    <x v="312"/>
    <s v="DOORDASH-ALL-THE-ADS"/>
    <s v="DOORDASH"/>
    <s v="DOORDASH"/>
    <s v=""/>
    <x v="7"/>
    <m/>
    <m/>
    <m/>
    <m/>
    <m/>
    <m/>
    <m/>
    <m/>
    <m/>
    <m/>
    <m/>
    <m/>
    <m/>
    <m/>
    <n v="1"/>
    <m/>
    <n v="1"/>
    <n v="21"/>
  </r>
  <r>
    <s v="38. CANNES LIONS 2024 PRINT &amp;AMP_ PUBLISHING WINNERS.XLSX"/>
    <s v="CANNES LIONS 2024"/>
    <s v="AFRICA CREATIVE DDB"/>
    <x v="325"/>
    <s v="THE BEER INSIDE THE MUSIC_AMERICANQUARTET"/>
    <s v="BUDWEISER"/>
    <s v="BEER"/>
    <s v=""/>
    <x v="4"/>
    <m/>
    <m/>
    <m/>
    <m/>
    <m/>
    <m/>
    <m/>
    <m/>
    <m/>
    <m/>
    <m/>
    <m/>
    <m/>
    <m/>
    <m/>
    <n v="1"/>
    <n v="1"/>
    <n v="9"/>
  </r>
  <r>
    <s v="38. CANNES LIONS 2024 PRINT &amp;AMP_ PUBLISHING WINNERS.XLSX"/>
    <s v="CANNES LIONS 2024"/>
    <s v="ALMA"/>
    <x v="249"/>
    <s v="BETTER WITH PEPSI - RUM"/>
    <s v="PEPSI"/>
    <s v="PEPSI"/>
    <s v=""/>
    <x v="7"/>
    <m/>
    <m/>
    <m/>
    <m/>
    <m/>
    <m/>
    <m/>
    <m/>
    <m/>
    <m/>
    <m/>
    <m/>
    <m/>
    <m/>
    <m/>
    <n v="1"/>
    <n v="1"/>
    <n v="9"/>
  </r>
  <r>
    <s v="38. CANNES LIONS 2024 PRINT &amp;AMP_ PUBLISHING WINNERS.XLSX"/>
    <s v="CANNES LIONS 2024"/>
    <s v="ALMA"/>
    <x v="249"/>
    <s v="GREG ABBOTT"/>
    <s v="CHANGE THE REF"/>
    <s v="CHANGE THE REF"/>
    <s v=""/>
    <x v="7"/>
    <m/>
    <m/>
    <m/>
    <m/>
    <m/>
    <m/>
    <m/>
    <m/>
    <m/>
    <m/>
    <m/>
    <m/>
    <m/>
    <m/>
    <n v="1"/>
    <m/>
    <n v="1"/>
    <n v="21"/>
  </r>
  <r>
    <s v="38. CANNES LIONS 2024 PRINT &amp;AMP_ PUBLISHING WINNERS.XLSX"/>
    <s v="CANNES LIONS 2024"/>
    <s v="ALMAPBBDO"/>
    <x v="250"/>
    <s v="BLACK LIGHTS"/>
    <s v="BRADESCO SEGUROS &amp; GOMA/EMPREGUE AFRO &amp; MUSEU AFRO-UFBA"/>
    <s v="BLACK LIGHTS"/>
    <s v=""/>
    <x v="4"/>
    <m/>
    <m/>
    <m/>
    <m/>
    <m/>
    <m/>
    <m/>
    <m/>
    <m/>
    <m/>
    <m/>
    <m/>
    <m/>
    <m/>
    <m/>
    <n v="1"/>
    <n v="1"/>
    <n v="9"/>
  </r>
  <r>
    <s v="38. CANNES LIONS 2024 PRINT &amp;AMP_ PUBLISHING WINNERS.XLSX"/>
    <s v="CANNES LIONS 2024"/>
    <s v="DDB"/>
    <x v="210"/>
    <s v="BRAIDED HISTORY"/>
    <s v="L'ORÉAL DE PUERTO RICO"/>
    <s v="MIZANI"/>
    <s v=""/>
    <x v="5"/>
    <m/>
    <m/>
    <m/>
    <m/>
    <m/>
    <m/>
    <m/>
    <m/>
    <m/>
    <m/>
    <m/>
    <m/>
    <m/>
    <n v="1"/>
    <m/>
    <m/>
    <n v="1"/>
    <n v="45"/>
  </r>
  <r>
    <s v="38. CANNES LIONS 2024 PRINT &amp;AMP_ PUBLISHING WINNERS.XLSX"/>
    <s v="CANNES LIONS 2024"/>
    <s v="GUT"/>
    <x v="304"/>
    <s v="THE MOST FAMOUS CHALICE MODEL"/>
    <s v="STELLA ARTOIS"/>
    <s v="STELLA ARTOIS"/>
    <s v=""/>
    <x v="7"/>
    <m/>
    <m/>
    <m/>
    <m/>
    <m/>
    <m/>
    <m/>
    <m/>
    <m/>
    <m/>
    <m/>
    <m/>
    <m/>
    <n v="1"/>
    <m/>
    <m/>
    <n v="1"/>
    <n v="45"/>
  </r>
  <r>
    <s v="38. CANNES LIONS 2024 PRINT &amp;AMP_ PUBLISHING WINNERS.XLSX"/>
    <s v="CANNES LIONS 2024"/>
    <s v="HAVAS"/>
    <x v="256"/>
    <s v="REPRINTING NICA  "/>
    <s v="LA PRENSA NEWSPAPER"/>
    <s v="LA PRENSA SPECIAL EDITION"/>
    <s v=""/>
    <x v="4"/>
    <m/>
    <m/>
    <m/>
    <m/>
    <m/>
    <m/>
    <m/>
    <m/>
    <m/>
    <m/>
    <m/>
    <m/>
    <m/>
    <m/>
    <m/>
    <n v="1"/>
    <n v="1"/>
    <n v="9"/>
  </r>
  <r>
    <s v="38. CANNES LIONS 2024 PRINT &amp;AMP_ PUBLISHING WINNERS.XLSX"/>
    <s v="CANNES LIONS 2024"/>
    <s v="HAVAS"/>
    <x v="401"/>
    <s v="REPRINTING NICA  "/>
    <s v="LA PRENSA NEWSPAPER"/>
    <s v="LA PRENSA SPECIAL EDITION"/>
    <s v=""/>
    <x v="8"/>
    <m/>
    <m/>
    <m/>
    <m/>
    <m/>
    <m/>
    <m/>
    <m/>
    <m/>
    <m/>
    <m/>
    <m/>
    <m/>
    <m/>
    <m/>
    <n v="1"/>
    <n v="1"/>
    <n v="9"/>
  </r>
  <r>
    <s v="38. CANNES LIONS 2024 PRINT &amp;AMP_ PUBLISHING WINNERS.XLSX"/>
    <s v="CANNES LIONS 2024"/>
    <s v="LEPUB"/>
    <x v="336"/>
    <s v="LAST DROP"/>
    <s v="HEINZ"/>
    <s v="LAST DROP"/>
    <s v=""/>
    <x v="4"/>
    <m/>
    <m/>
    <m/>
    <m/>
    <m/>
    <m/>
    <m/>
    <m/>
    <m/>
    <m/>
    <m/>
    <m/>
    <m/>
    <m/>
    <m/>
    <n v="1"/>
    <n v="1"/>
    <n v="9"/>
  </r>
  <r>
    <s v="38. CANNES LIONS 2024 PRINT &amp;AMP_ PUBLISHING WINNERS.XLSX"/>
    <s v="CANNES LIONS 2024"/>
    <s v="LOLA MULLENLOWE"/>
    <x v="171"/>
    <s v="STAIRS"/>
    <s v="MAGNUM"/>
    <s v="MAGNUM ICE CREAM"/>
    <s v=""/>
    <x v="1"/>
    <m/>
    <m/>
    <m/>
    <m/>
    <m/>
    <m/>
    <m/>
    <m/>
    <m/>
    <m/>
    <m/>
    <m/>
    <m/>
    <n v="1"/>
    <m/>
    <m/>
    <n v="1"/>
    <n v="45"/>
  </r>
  <r>
    <s v="38. CANNES LIONS 2024 PRINT &amp;AMP_ PUBLISHING WINNERS.XLSX"/>
    <s v="CANNES LIONS 2024"/>
    <s v="OGILVY"/>
    <x v="309"/>
    <s v="RECYCLE ME"/>
    <s v="COCA-COLA"/>
    <s v="COCA-COLA"/>
    <s v=""/>
    <x v="7"/>
    <m/>
    <m/>
    <m/>
    <m/>
    <m/>
    <m/>
    <m/>
    <m/>
    <m/>
    <m/>
    <n v="1"/>
    <m/>
    <m/>
    <m/>
    <m/>
    <m/>
    <n v="1"/>
    <n v="90"/>
  </r>
  <r>
    <s v="38. CANNES LIONS 2024 PRINT &amp;AMP_ PUBLISHING WINNERS.XLSX"/>
    <s v="CANNES LIONS 2024"/>
    <s v="VML"/>
    <x v="334"/>
    <s v="THANKS FOR COKE-CREATING"/>
    <s v="COCA-COLA"/>
    <s v="COCA-COLA"/>
    <s v=""/>
    <x v="4"/>
    <m/>
    <m/>
    <m/>
    <m/>
    <m/>
    <m/>
    <m/>
    <m/>
    <m/>
    <m/>
    <m/>
    <m/>
    <m/>
    <n v="1"/>
    <m/>
    <m/>
    <n v="1"/>
    <n v="45"/>
  </r>
  <r>
    <s v="38. CANNES LIONS 2024 PRINT &amp;AMP_ PUBLISHING WINNERS.XLSX"/>
    <s v="CANNES LIONS 2024"/>
    <s v="VML"/>
    <x v="333"/>
    <s v="THANKS FOR COKE-CREATING"/>
    <s v="COCA-COLA"/>
    <s v="COCA-COLA"/>
    <s v=""/>
    <x v="7"/>
    <m/>
    <m/>
    <m/>
    <m/>
    <m/>
    <m/>
    <m/>
    <m/>
    <m/>
    <m/>
    <m/>
    <m/>
    <m/>
    <n v="1"/>
    <m/>
    <m/>
    <n v="1"/>
    <n v="45"/>
  </r>
  <r>
    <s v="38. CANNES LIONS 2024 PRINT &amp;AMP_ PUBLISHING WINNERS.XLSX"/>
    <s v="CANNES LIONS 2024"/>
    <s v="VOLKSWAGEN"/>
    <x v="402"/>
    <s v="POLYESTER"/>
    <s v="VOLKSWAGEN"/>
    <s v="ID.BUZZ"/>
    <s v=""/>
    <x v="3"/>
    <m/>
    <m/>
    <m/>
    <m/>
    <m/>
    <m/>
    <m/>
    <m/>
    <m/>
    <m/>
    <m/>
    <m/>
    <m/>
    <m/>
    <m/>
    <n v="1"/>
    <n v="1"/>
    <n v="9"/>
  </r>
  <r>
    <s v="38. CANNES LIONS 2024 PRINT &amp;AMP_ PUBLISHING WINNERS.XLSX"/>
    <s v="CANNES LIONS 2024"/>
    <s v="VOLKSWAGEN"/>
    <x v="403"/>
    <s v="POLYESTER"/>
    <s v="VOLKSWAGEN"/>
    <s v="ID.BUZZ"/>
    <s v=""/>
    <x v="18"/>
    <m/>
    <m/>
    <m/>
    <m/>
    <m/>
    <m/>
    <m/>
    <m/>
    <m/>
    <m/>
    <m/>
    <m/>
    <m/>
    <m/>
    <m/>
    <n v="1"/>
    <n v="1"/>
    <n v="9"/>
  </r>
  <r>
    <s v="39. CANNES LIONS 2024 SOCIAL &amp;AMP_ INFLUENCER WINNERS.XLSX"/>
    <s v="CANNES LIONS 2024"/>
    <s v="404"/>
    <x v="393"/>
    <s v="THE CRUISE HEIST"/>
    <s v="NETFLIX"/>
    <s v="LA CASA DE PAPEL"/>
    <s v=""/>
    <x v="4"/>
    <m/>
    <m/>
    <m/>
    <m/>
    <m/>
    <m/>
    <m/>
    <m/>
    <m/>
    <m/>
    <m/>
    <m/>
    <m/>
    <m/>
    <n v="1"/>
    <m/>
    <n v="1"/>
    <n v="21"/>
  </r>
  <r>
    <s v="39. CANNES LIONS 2024 SOCIAL &amp;AMP_ INFLUENCER WINNERS.XLSX"/>
    <s v="CANNES LIONS 2024"/>
    <s v="72ANDSUNNY"/>
    <x v="335"/>
    <s v="THE TABLE READ"/>
    <s v="NFL"/>
    <s v="NFL"/>
    <s v=""/>
    <x v="7"/>
    <m/>
    <m/>
    <m/>
    <m/>
    <m/>
    <m/>
    <m/>
    <m/>
    <m/>
    <m/>
    <m/>
    <m/>
    <m/>
    <m/>
    <m/>
    <n v="1"/>
    <n v="1"/>
    <n v="9"/>
  </r>
  <r>
    <s v="39. CANNES LIONS 2024 SOCIAL &amp;AMP_ INFLUENCER WINNERS.XLSX"/>
    <s v="CANNES LIONS 2024"/>
    <s v="AFRICA CREATIVE DDB"/>
    <x v="325"/>
    <s v="FANS REPORTERS"/>
    <s v="GUARANÁ"/>
    <s v="GUARANÁ ANTARCTICA"/>
    <s v=""/>
    <x v="4"/>
    <m/>
    <m/>
    <m/>
    <m/>
    <m/>
    <m/>
    <m/>
    <m/>
    <m/>
    <m/>
    <m/>
    <m/>
    <m/>
    <m/>
    <m/>
    <n v="1"/>
    <n v="1"/>
    <n v="9"/>
  </r>
  <r>
    <s v="39. CANNES LIONS 2024 SOCIAL &amp;AMP_ INFLUENCER WINNERS.XLSX"/>
    <s v="CANNES LIONS 2024"/>
    <s v="ALMAPBBDO"/>
    <x v="250"/>
    <s v="VW 70 YEARS CAMPAIGN"/>
    <s v="VOLKSWAGEN"/>
    <s v="VOLKSWAGEN"/>
    <s v=""/>
    <x v="4"/>
    <m/>
    <m/>
    <m/>
    <m/>
    <m/>
    <m/>
    <m/>
    <m/>
    <m/>
    <m/>
    <m/>
    <m/>
    <m/>
    <m/>
    <n v="1"/>
    <m/>
    <n v="1"/>
    <n v="21"/>
  </r>
  <r>
    <s v="39. CANNES LIONS 2024 SOCIAL &amp;AMP_ INFLUENCER WINNERS.XLSX"/>
    <s v="CANNES LIONS 2024"/>
    <s v="BBDO"/>
    <x v="314"/>
    <s v="SLEEP WITH RAIN"/>
    <s v="AT&amp;T BUSINESS"/>
    <s v="AT&amp;T INTERNET"/>
    <s v=""/>
    <x v="7"/>
    <m/>
    <m/>
    <m/>
    <m/>
    <m/>
    <m/>
    <m/>
    <m/>
    <m/>
    <m/>
    <m/>
    <m/>
    <m/>
    <m/>
    <n v="1"/>
    <m/>
    <n v="1"/>
    <n v="21"/>
  </r>
  <r>
    <s v="39. CANNES LIONS 2024 SOCIAL &amp;AMP_ INFLUENCER WINNERS.XLSX"/>
    <s v="CANNES LIONS 2024"/>
    <s v="BBDO"/>
    <x v="314"/>
    <s v="JUST JOKING"/>
    <s v="SANDY HOOK PROMISE"/>
    <s v="SANDY HOOK PROMISE"/>
    <s v=""/>
    <x v="7"/>
    <m/>
    <m/>
    <m/>
    <m/>
    <m/>
    <m/>
    <m/>
    <m/>
    <m/>
    <m/>
    <m/>
    <m/>
    <m/>
    <m/>
    <m/>
    <n v="1"/>
    <n v="1"/>
    <n v="9"/>
  </r>
  <r>
    <s v="39. CANNES LIONS 2024 SOCIAL &amp;AMP_ INFLUENCER WINNERS.XLSX"/>
    <s v="CANNES LIONS 2024"/>
    <s v="DAVID"/>
    <x v="305"/>
    <s v="MEET MARINA PRIETO"/>
    <s v="JCDECAUX"/>
    <s v="B2B"/>
    <s v=""/>
    <x v="1"/>
    <m/>
    <m/>
    <m/>
    <m/>
    <m/>
    <m/>
    <m/>
    <m/>
    <m/>
    <m/>
    <m/>
    <m/>
    <m/>
    <m/>
    <n v="1"/>
    <n v="1"/>
    <n v="2"/>
    <n v="30"/>
  </r>
  <r>
    <s v="39. CANNES LIONS 2024 SOCIAL &amp;AMP_ INFLUENCER WINNERS.XLSX"/>
    <s v="CANNES LIONS 2024"/>
    <s v="DENTSU CREATIVE"/>
    <x v="343"/>
    <s v="THIS IS MAGIC"/>
    <s v="WALT DISNEY WORLD"/>
    <s v="WALT DISNEY WORLD"/>
    <s v=""/>
    <x v="7"/>
    <m/>
    <m/>
    <m/>
    <m/>
    <m/>
    <m/>
    <m/>
    <m/>
    <m/>
    <m/>
    <m/>
    <m/>
    <m/>
    <m/>
    <n v="1"/>
    <m/>
    <n v="1"/>
    <n v="21"/>
  </r>
  <r>
    <s v="39. CANNES LIONS 2024 SOCIAL &amp;AMP_ INFLUENCER WINNERS.XLSX"/>
    <s v="CANNES LIONS 2024"/>
    <s v="DM9"/>
    <x v="302"/>
    <s v="WHOPPER ISLAND"/>
    <s v="BURGER KING"/>
    <s v="THE WHOPPER"/>
    <s v=""/>
    <x v="4"/>
    <m/>
    <m/>
    <m/>
    <m/>
    <m/>
    <m/>
    <m/>
    <m/>
    <m/>
    <m/>
    <m/>
    <m/>
    <m/>
    <m/>
    <m/>
    <n v="1"/>
    <n v="1"/>
    <n v="9"/>
  </r>
  <r>
    <s v="39. CANNES LIONS 2024 SOCIAL &amp;AMP_ INFLUENCER WINNERS.XLSX"/>
    <s v="CANNES LIONS 2024"/>
    <s v="E.L.F. COSMETICS"/>
    <x v="404"/>
    <s v="E.L.F. X LIQUID DEATH"/>
    <s v="E.L.F. COSMETICS, LIQUID DEATH"/>
    <s v="E.L.F. COSMETICS, LIQUID DEATH"/>
    <s v=""/>
    <x v="7"/>
    <m/>
    <m/>
    <m/>
    <m/>
    <m/>
    <m/>
    <m/>
    <m/>
    <m/>
    <m/>
    <m/>
    <m/>
    <m/>
    <m/>
    <m/>
    <n v="1"/>
    <n v="1"/>
    <n v="9"/>
  </r>
  <r>
    <s v="39. CANNES LIONS 2024 SOCIAL &amp;AMP_ INFLUENCER WINNERS.XLSX"/>
    <s v="CANNES LIONS 2024"/>
    <s v="EDELMAN"/>
    <x v="405"/>
    <s v="#CANCELPIZZA"/>
    <s v="AJINOMOTO"/>
    <s v="MSG"/>
    <s v=""/>
    <x v="7"/>
    <m/>
    <m/>
    <m/>
    <m/>
    <m/>
    <m/>
    <m/>
    <m/>
    <m/>
    <m/>
    <m/>
    <m/>
    <m/>
    <m/>
    <m/>
    <n v="1"/>
    <n v="1"/>
    <n v="9"/>
  </r>
  <r>
    <s v="39. CANNES LIONS 2024 SOCIAL &amp;AMP_ INFLUENCER WINNERS.XLSX"/>
    <s v="CANNES LIONS 2024"/>
    <s v="EDELMAN"/>
    <x v="406"/>
    <s v="THE WILD ALGORITHM"/>
    <s v="INSTITUTO AMPARA ANIMAL"/>
    <s v="THE WILD ALGORITHM"/>
    <s v=""/>
    <x v="1"/>
    <m/>
    <m/>
    <m/>
    <m/>
    <m/>
    <m/>
    <m/>
    <m/>
    <m/>
    <m/>
    <m/>
    <m/>
    <m/>
    <m/>
    <m/>
    <n v="1"/>
    <n v="1"/>
    <n v="9"/>
  </r>
  <r>
    <s v="39. CANNES LIONS 2024 SOCIAL &amp;AMP_ INFLUENCER WINNERS.XLSX"/>
    <s v="CANNES LIONS 2024"/>
    <s v="FCB"/>
    <x v="407"/>
    <s v="THE SHAMELESS PAD"/>
    <s v="INTIMUS"/>
    <s v="INTIMUS PAD"/>
    <s v=""/>
    <x v="4"/>
    <m/>
    <m/>
    <m/>
    <m/>
    <m/>
    <m/>
    <m/>
    <m/>
    <m/>
    <m/>
    <m/>
    <m/>
    <m/>
    <m/>
    <m/>
    <n v="1"/>
    <n v="1"/>
    <n v="9"/>
  </r>
  <r>
    <s v="39. CANNES LIONS 2024 SOCIAL &amp;AMP_ INFLUENCER WINNERS.XLSX"/>
    <s v="CANNES LIONS 2024"/>
    <s v="GUT"/>
    <x v="304"/>
    <s v="BOUQUETS FOR LIVING MEN"/>
    <s v="DOORDASH"/>
    <s v="DOORDASH"/>
    <s v=""/>
    <x v="7"/>
    <m/>
    <m/>
    <m/>
    <m/>
    <m/>
    <m/>
    <m/>
    <m/>
    <m/>
    <m/>
    <m/>
    <m/>
    <m/>
    <m/>
    <m/>
    <n v="1"/>
    <n v="1"/>
    <n v="9"/>
  </r>
  <r>
    <s v="39. CANNES LIONS 2024 SOCIAL &amp;AMP_ INFLUENCER WINNERS.XLSX"/>
    <s v="CANNES LIONS 2024"/>
    <s v="HAVAS"/>
    <x v="256"/>
    <s v="MALEKUS. THE LAST 600."/>
    <s v="RAINFOREST LAB "/>
    <s v=" MALEKU CULTURAL BEAUTY PLATFORM"/>
    <s v=""/>
    <x v="4"/>
    <m/>
    <m/>
    <m/>
    <m/>
    <m/>
    <m/>
    <m/>
    <m/>
    <m/>
    <m/>
    <m/>
    <m/>
    <m/>
    <m/>
    <m/>
    <n v="1"/>
    <n v="1"/>
    <n v="9"/>
  </r>
  <r>
    <s v="39. CANNES LIONS 2024 SOCIAL &amp;AMP_ INFLUENCER WINNERS.XLSX"/>
    <s v="CANNES LIONS 2024"/>
    <s v="HAVAS"/>
    <x v="401"/>
    <s v="MALEKUS. THE LAST 600."/>
    <s v="RAINFOREST LAB "/>
    <s v=" MALEKU CULTURAL BEAUTY PLATFORM"/>
    <s v=""/>
    <x v="8"/>
    <m/>
    <m/>
    <m/>
    <m/>
    <m/>
    <m/>
    <m/>
    <m/>
    <m/>
    <m/>
    <m/>
    <m/>
    <m/>
    <m/>
    <m/>
    <n v="1"/>
    <n v="1"/>
    <n v="9"/>
  </r>
  <r>
    <s v="39. CANNES LIONS 2024 SOCIAL &amp;AMP_ INFLUENCER WINNERS.XLSX"/>
    <s v="CANNES LIONS 2024"/>
    <s v="JOHANNES LEONARDO"/>
    <x v="359"/>
    <s v="AE 1"/>
    <s v="ADIDAS BASKETBALL"/>
    <s v="AE 1 SHOE"/>
    <s v=""/>
    <x v="7"/>
    <m/>
    <m/>
    <m/>
    <m/>
    <m/>
    <m/>
    <m/>
    <m/>
    <m/>
    <m/>
    <m/>
    <m/>
    <m/>
    <m/>
    <m/>
    <n v="1"/>
    <n v="1"/>
    <n v="9"/>
  </r>
  <r>
    <s v="39. CANNES LIONS 2024 SOCIAL &amp;AMP_ INFLUENCER WINNERS.XLSX"/>
    <s v="CANNES LIONS 2024"/>
    <s v="MOJO SUPERMARKET"/>
    <x v="331"/>
    <s v="YES, COUCH!"/>
    <s v="FACEBOOK"/>
    <s v="FACEBOOK MARKETPLACE"/>
    <s v=""/>
    <x v="7"/>
    <m/>
    <m/>
    <m/>
    <m/>
    <m/>
    <m/>
    <m/>
    <m/>
    <m/>
    <m/>
    <m/>
    <m/>
    <m/>
    <n v="1"/>
    <n v="1"/>
    <m/>
    <n v="2"/>
    <n v="66"/>
  </r>
  <r>
    <s v="39. CANNES LIONS 2024 SOCIAL &amp;AMP_ INFLUENCER WINNERS.XLSX"/>
    <s v="CANNES LIONS 2024"/>
    <s v="OGILVY"/>
    <x v="309"/>
    <s v="CAN'T B BROKEN"/>
    <s v="VERIZON"/>
    <s v="VERIZON NETWORK"/>
    <s v=""/>
    <x v="7"/>
    <m/>
    <m/>
    <m/>
    <m/>
    <m/>
    <m/>
    <m/>
    <m/>
    <m/>
    <m/>
    <m/>
    <m/>
    <m/>
    <m/>
    <m/>
    <n v="1"/>
    <n v="1"/>
    <n v="9"/>
  </r>
  <r>
    <s v="39. CANNES LIONS 2024 SOCIAL &amp;AMP_ INFLUENCER WINNERS.XLSX"/>
    <s v="CANNES LIONS 2024"/>
    <s v="OGILVY"/>
    <x v="309"/>
    <s v="MICHAEL CERAVE"/>
    <s v="CERAVE"/>
    <s v="CERAVE MOISTURIZING CREAM"/>
    <s v=""/>
    <x v="7"/>
    <m/>
    <m/>
    <m/>
    <m/>
    <m/>
    <m/>
    <m/>
    <m/>
    <m/>
    <m/>
    <n v="1"/>
    <m/>
    <m/>
    <n v="1"/>
    <n v="1"/>
    <m/>
    <n v="3"/>
    <n v="156"/>
  </r>
  <r>
    <s v="39. CANNES LIONS 2024 SOCIAL &amp;AMP_ INFLUENCER WINNERS.XLSX"/>
    <s v="CANNES LIONS 2024"/>
    <s v="SAATCHI &amp; SAATCHI"/>
    <x v="390"/>
    <s v="GONNA NEED MORE TIDE"/>
    <s v="TIDE"/>
    <s v="TIDE POWER PODS"/>
    <s v=""/>
    <x v="7"/>
    <m/>
    <m/>
    <m/>
    <m/>
    <m/>
    <m/>
    <m/>
    <m/>
    <m/>
    <m/>
    <m/>
    <m/>
    <m/>
    <n v="2"/>
    <n v="1"/>
    <n v="1"/>
    <n v="4"/>
    <n v="120"/>
  </r>
  <r>
    <s v="39. CANNES LIONS 2024 SOCIAL &amp;AMP_ INFLUENCER WINNERS.XLSX"/>
    <s v="CANNES LIONS 2024"/>
    <s v="SMALL"/>
    <x v="408"/>
    <s v="ASSUME THAT I CAN"/>
    <s v="COORDOWN"/>
    <s v="WORLD DOWN SYNDROME DAY"/>
    <s v=""/>
    <x v="7"/>
    <m/>
    <m/>
    <m/>
    <m/>
    <m/>
    <m/>
    <m/>
    <m/>
    <m/>
    <m/>
    <m/>
    <m/>
    <m/>
    <n v="1"/>
    <n v="2"/>
    <m/>
    <n v="3"/>
    <n v="87"/>
  </r>
  <r>
    <s v="39. CANNES LIONS 2024 SOCIAL &amp;AMP_ INFLUENCER WINNERS.XLSX"/>
    <s v="CANNES LIONS 2024"/>
    <s v="SOKO"/>
    <x v="349"/>
    <s v="THE PRINCESS AND THE CROWN"/>
    <s v="SUNSILK"/>
    <s v="SEDA"/>
    <s v=""/>
    <x v="4"/>
    <m/>
    <m/>
    <m/>
    <m/>
    <m/>
    <m/>
    <m/>
    <m/>
    <m/>
    <m/>
    <m/>
    <m/>
    <m/>
    <m/>
    <m/>
    <n v="2"/>
    <n v="2"/>
    <n v="18"/>
  </r>
  <r>
    <s v="39. CANNES LIONS 2024 SOCIAL &amp;AMP_ INFLUENCER WINNERS.XLSX"/>
    <s v="CANNES LIONS 2024"/>
    <s v="SPECIAL"/>
    <x v="409"/>
    <s v="BE HONEST"/>
    <s v="UBER EATS"/>
    <s v="UBER EATS"/>
    <s v=""/>
    <x v="7"/>
    <m/>
    <m/>
    <m/>
    <m/>
    <m/>
    <m/>
    <m/>
    <m/>
    <m/>
    <m/>
    <m/>
    <m/>
    <m/>
    <m/>
    <m/>
    <n v="1"/>
    <n v="1"/>
    <n v="9"/>
  </r>
  <r>
    <s v="39. CANNES LIONS 2024 SOCIAL &amp;AMP_ INFLUENCER WINNERS.XLSX"/>
    <s v="CANNES LIONS 2024"/>
    <s v="THE MARTIN AGENCY"/>
    <x v="400"/>
    <s v="SNOOP GOES SMOKELESS"/>
    <s v="SOLO STOVE"/>
    <s v="SOLO STOVE"/>
    <s v=""/>
    <x v="7"/>
    <m/>
    <m/>
    <m/>
    <m/>
    <m/>
    <m/>
    <m/>
    <m/>
    <m/>
    <m/>
    <m/>
    <m/>
    <m/>
    <m/>
    <n v="1"/>
    <m/>
    <n v="1"/>
    <n v="21"/>
  </r>
  <r>
    <s v="39. CANNES LIONS 2024 SOCIAL &amp;AMP_ INFLUENCER WINNERS.XLSX"/>
    <s v="CANNES LIONS 2024"/>
    <s v="VML"/>
    <x v="333"/>
    <s v="WENDY'S ENTERS THE CHAT"/>
    <s v="WENDY'S"/>
    <s v="FULL WENDY'S MENU"/>
    <s v=""/>
    <x v="7"/>
    <m/>
    <m/>
    <m/>
    <m/>
    <m/>
    <m/>
    <m/>
    <m/>
    <m/>
    <m/>
    <m/>
    <m/>
    <m/>
    <m/>
    <m/>
    <n v="3"/>
    <n v="3"/>
    <n v="27"/>
  </r>
  <r>
    <s v="39. CANNES LIONS 2024 SOCIAL &amp;AMP_ INFLUENCER WINNERS.XLSX"/>
    <s v="CANNES LIONS 2024"/>
    <s v="WIEDEN+KENNEDY"/>
    <x v="312"/>
    <s v="DOORDASH-ALL-THE-ADS"/>
    <s v="DOORDASH"/>
    <s v="DOORDASH"/>
    <s v=""/>
    <x v="7"/>
    <m/>
    <m/>
    <m/>
    <m/>
    <m/>
    <m/>
    <m/>
    <m/>
    <m/>
    <m/>
    <m/>
    <m/>
    <m/>
    <m/>
    <n v="2"/>
    <m/>
    <n v="2"/>
    <n v="42"/>
  </r>
  <r>
    <s v="39. CANNES LIONS 2024 SOCIAL &amp;AMP_ INFLUENCER WINNERS.XLSX"/>
    <s v="CANNES LIONS 2024"/>
    <s v="WIEDEN+KENNEDY"/>
    <x v="312"/>
    <s v="FORD X SYDNEY SWEENEY"/>
    <s v="FORD"/>
    <s v="FORD"/>
    <s v=""/>
    <x v="7"/>
    <m/>
    <m/>
    <m/>
    <m/>
    <m/>
    <m/>
    <m/>
    <m/>
    <m/>
    <m/>
    <m/>
    <m/>
    <m/>
    <m/>
    <m/>
    <n v="1"/>
    <n v="1"/>
    <n v="9"/>
  </r>
  <r>
    <s v="4. CANNES LIONS 2024 CREATIVE B2B WINNERS.XLSX"/>
    <s v="CANNES LIONS 2024"/>
    <s v="ALMAPBBDO"/>
    <x v="250"/>
    <s v="TRUCKER NAPP"/>
    <s v="VOLKSWAGEN &amp; LIVELO"/>
    <s v="VW METEOR"/>
    <s v=""/>
    <x v="4"/>
    <m/>
    <m/>
    <m/>
    <m/>
    <m/>
    <m/>
    <m/>
    <m/>
    <m/>
    <m/>
    <m/>
    <m/>
    <m/>
    <m/>
    <m/>
    <n v="1"/>
    <n v="1"/>
    <n v="9"/>
  </r>
  <r>
    <s v="4. CANNES LIONS 2024 CREATIVE B2B WINNERS.XLSX"/>
    <s v="CANNES LIONS 2024"/>
    <s v="AREA 23"/>
    <x v="301"/>
    <s v="MAGNETIC STORIES"/>
    <s v="SIEMENS HEALTHINEERS"/>
    <s v="MAGNETIC RESONANCE IMAGING"/>
    <s v=""/>
    <x v="7"/>
    <m/>
    <m/>
    <m/>
    <m/>
    <m/>
    <m/>
    <m/>
    <m/>
    <m/>
    <m/>
    <m/>
    <m/>
    <m/>
    <m/>
    <m/>
    <n v="1"/>
    <n v="1"/>
    <n v="9"/>
  </r>
  <r>
    <s v="4. CANNES LIONS 2024 CREATIVE B2B WINNERS.XLSX"/>
    <s v="CANNES LIONS 2024"/>
    <s v="DAVID"/>
    <x v="305"/>
    <s v="MEET MARINA PRIETO"/>
    <s v="JCDECAUX"/>
    <s v="B2B"/>
    <s v=""/>
    <x v="1"/>
    <m/>
    <m/>
    <m/>
    <m/>
    <m/>
    <m/>
    <m/>
    <m/>
    <m/>
    <m/>
    <n v="1"/>
    <m/>
    <m/>
    <m/>
    <m/>
    <n v="1"/>
    <n v="2"/>
    <n v="99"/>
  </r>
  <r>
    <s v="4. CANNES LIONS 2024 CREATIVE B2B WINNERS.XLSX"/>
    <s v="CANNES LIONS 2024"/>
    <s v="FCB"/>
    <x v="303"/>
    <s v="SPREADBEATS"/>
    <s v="SPOTIFY"/>
    <s v="SPOTIFY ADVERTISING"/>
    <s v=""/>
    <x v="7"/>
    <m/>
    <m/>
    <m/>
    <m/>
    <m/>
    <m/>
    <m/>
    <m/>
    <m/>
    <m/>
    <m/>
    <m/>
    <m/>
    <m/>
    <n v="1"/>
    <n v="1"/>
    <n v="2"/>
    <n v="30"/>
  </r>
  <r>
    <s v="4. CANNES LIONS 2024 CREATIVE B2B WINNERS.XLSX"/>
    <s v="CANNES LIONS 2024"/>
    <s v="VML"/>
    <x v="334"/>
    <s v="THANKS FOR COKE-CREATING"/>
    <s v="COCA-COLA"/>
    <s v="COCA-COLA"/>
    <s v=""/>
    <x v="4"/>
    <m/>
    <m/>
    <m/>
    <m/>
    <m/>
    <m/>
    <m/>
    <m/>
    <m/>
    <m/>
    <m/>
    <m/>
    <m/>
    <n v="1"/>
    <n v="1"/>
    <m/>
    <n v="2"/>
    <n v="66"/>
  </r>
  <r>
    <s v="4. CANNES LIONS 2024 CREATIVE B2B WINNERS.XLSX"/>
    <s v="CANNES LIONS 2024"/>
    <s v="VML"/>
    <x v="333"/>
    <s v="THANKS FOR COKE-CREATING"/>
    <s v="COCA-COLA"/>
    <s v="COCA-COLA"/>
    <s v=""/>
    <x v="7"/>
    <m/>
    <m/>
    <m/>
    <m/>
    <m/>
    <m/>
    <m/>
    <m/>
    <m/>
    <m/>
    <m/>
    <m/>
    <m/>
    <n v="1"/>
    <n v="1"/>
    <m/>
    <n v="2"/>
    <n v="66"/>
  </r>
  <r>
    <s v="40. CANNES LIONS 2024 SUSTAINABLE DEVELOPMENT GOALS WINNERS.XLSX"/>
    <s v="CANNES LIONS 2024"/>
    <s v="AFRICA CREATIVE DDB"/>
    <x v="325"/>
    <s v="REVIEWS"/>
    <s v="HEINZ"/>
    <s v="HEINZ"/>
    <s v=""/>
    <x v="4"/>
    <m/>
    <m/>
    <m/>
    <m/>
    <m/>
    <m/>
    <m/>
    <m/>
    <m/>
    <m/>
    <m/>
    <m/>
    <m/>
    <m/>
    <m/>
    <n v="1"/>
    <n v="1"/>
    <n v="9"/>
  </r>
  <r>
    <s v="40. CANNES LIONS 2024 SUSTAINABLE DEVELOPMENT GOALS WINNERS.XLSX"/>
    <s v="CANNES LIONS 2024"/>
    <s v="CIRCUS GREY"/>
    <x v="127"/>
    <s v="SIGHTWALKS"/>
    <s v="SOL CEMENT"/>
    <s v="SOL CEMENT"/>
    <s v=""/>
    <x v="10"/>
    <m/>
    <m/>
    <m/>
    <m/>
    <m/>
    <m/>
    <m/>
    <m/>
    <m/>
    <m/>
    <m/>
    <m/>
    <m/>
    <n v="1"/>
    <m/>
    <m/>
    <n v="1"/>
    <n v="45"/>
  </r>
  <r>
    <s v="40. CANNES LIONS 2024 SUSTAINABLE DEVELOPMENT GOALS WINNERS.XLSX"/>
    <s v="CANNES LIONS 2024"/>
    <s v="DDB"/>
    <x v="410"/>
    <s v="THE E-COMMERCE OF TRUST"/>
    <s v="GAHR WECAPITAL"/>
    <s v="THE E-COMMERCE OF TRUST"/>
    <s v=""/>
    <x v="0"/>
    <m/>
    <m/>
    <m/>
    <m/>
    <m/>
    <m/>
    <m/>
    <m/>
    <m/>
    <m/>
    <m/>
    <m/>
    <m/>
    <m/>
    <n v="1"/>
    <m/>
    <n v="1"/>
    <n v="21"/>
  </r>
  <r>
    <s v="40. CANNES LIONS 2024 SUSTAINABLE DEVELOPMENT GOALS WINNERS.XLSX"/>
    <s v="CANNES LIONS 2024"/>
    <s v="DELOITTE DIGITAL"/>
    <x v="376"/>
    <s v="ILLUSTRATE CHANGE"/>
    <s v="JOHNSON &amp; JOHNSON"/>
    <s v="ILLUSTRATE CHANGE"/>
    <s v=""/>
    <x v="7"/>
    <m/>
    <m/>
    <m/>
    <m/>
    <m/>
    <m/>
    <m/>
    <m/>
    <m/>
    <m/>
    <m/>
    <m/>
    <m/>
    <m/>
    <n v="1"/>
    <m/>
    <n v="1"/>
    <n v="21"/>
  </r>
  <r>
    <s v="40. CANNES LIONS 2024 SUSTAINABLE DEVELOPMENT GOALS WINNERS.XLSX"/>
    <s v="CANNES LIONS 2024"/>
    <s v="GOOGLE"/>
    <x v="338"/>
    <s v="CONTRAILS: MAKING FLYING MORE SUSTAINABLE WITH GOOGLE AI"/>
    <s v="GOOGLE"/>
    <s v="GOOGLE RESEARCH"/>
    <s v=""/>
    <x v="7"/>
    <m/>
    <m/>
    <m/>
    <m/>
    <m/>
    <m/>
    <m/>
    <m/>
    <m/>
    <m/>
    <m/>
    <m/>
    <m/>
    <m/>
    <n v="1"/>
    <m/>
    <n v="1"/>
    <n v="21"/>
  </r>
  <r>
    <s v="40. CANNES LIONS 2024 SUSTAINABLE DEVELOPMENT GOALS WINNERS.XLSX"/>
    <s v="CANNES LIONS 2024"/>
    <s v="OGILVY"/>
    <x v="17"/>
    <s v="TEST-ICLES"/>
    <s v="FUNDACIÓN DE ALBA, A.C."/>
    <s v="CANCER FOUNDATION"/>
    <s v=""/>
    <x v="0"/>
    <m/>
    <m/>
    <m/>
    <m/>
    <m/>
    <m/>
    <m/>
    <m/>
    <m/>
    <m/>
    <m/>
    <m/>
    <m/>
    <m/>
    <m/>
    <n v="1"/>
    <n v="1"/>
    <n v="9"/>
  </r>
  <r>
    <s v="40. CANNES LIONS 2024 SUSTAINABLE DEVELOPMENT GOALS WINNERS.XLSX"/>
    <s v="CANNES LIONS 2024"/>
    <s v="OGILVY"/>
    <x v="309"/>
    <s v="TEST-ICLES"/>
    <s v="FUNDACIÓN DE ALBA, A.C."/>
    <s v="CANCER FOUNDATION"/>
    <s v=""/>
    <x v="7"/>
    <m/>
    <m/>
    <m/>
    <m/>
    <m/>
    <m/>
    <m/>
    <m/>
    <m/>
    <m/>
    <m/>
    <m/>
    <m/>
    <m/>
    <m/>
    <n v="1"/>
    <n v="1"/>
    <n v="9"/>
  </r>
  <r>
    <s v="40. CANNES LIONS 2024 SUSTAINABLE DEVELOPMENT GOALS WINNERS.XLSX"/>
    <s v="CANNES LIONS 2024"/>
    <s v="OGILVY"/>
    <x v="379"/>
    <s v="FILTER CAPS"/>
    <s v="FILSA COLOMBIA"/>
    <s v="FILTER CAPS"/>
    <s v=""/>
    <x v="9"/>
    <m/>
    <m/>
    <m/>
    <m/>
    <m/>
    <m/>
    <m/>
    <m/>
    <m/>
    <m/>
    <m/>
    <m/>
    <m/>
    <n v="1"/>
    <m/>
    <m/>
    <n v="1"/>
    <n v="45"/>
  </r>
  <r>
    <s v="40. CANNES LIONS 2024 SUSTAINABLE DEVELOPMENT GOALS WINNERS.XLSX"/>
    <s v="CANNES LIONS 2024"/>
    <s v="VML"/>
    <x v="297"/>
    <s v="ABSURD PROMISES "/>
    <s v="ASDRA"/>
    <s v="DOWN SYNDROME ASSOCIATION OF ARGENTINA"/>
    <s v=""/>
    <x v="2"/>
    <m/>
    <m/>
    <m/>
    <m/>
    <m/>
    <m/>
    <m/>
    <m/>
    <m/>
    <m/>
    <m/>
    <m/>
    <m/>
    <m/>
    <m/>
    <n v="1"/>
    <n v="1"/>
    <n v="9"/>
  </r>
  <r>
    <s v="41. CANNES LIONS 2024 THE DAN WIEDEN TITANIUM WINNERS.XLSX"/>
    <s v="CANNES LIONS 2024"/>
    <s v="DAVID"/>
    <x v="305"/>
    <s v="MEET MARINA PRIETO"/>
    <s v="JCDECAUX"/>
    <s v="B2B"/>
    <s v=""/>
    <x v="1"/>
    <m/>
    <m/>
    <m/>
    <m/>
    <m/>
    <m/>
    <m/>
    <m/>
    <m/>
    <m/>
    <m/>
    <m/>
    <n v="1"/>
    <m/>
    <m/>
    <m/>
    <n v="1"/>
    <n v="90"/>
  </r>
  <r>
    <s v="41. CANNES LIONS 2024 THE DAN WIEDEN TITANIUM WINNERS.XLSX"/>
    <s v="CANNES LIONS 2024"/>
    <s v="WIEDEN+KENNEDY"/>
    <x v="312"/>
    <s v="DOORDASH-ALL-THE-ADS"/>
    <s v="DOORDASH"/>
    <s v="DOORDASH"/>
    <s v=""/>
    <x v="7"/>
    <m/>
    <m/>
    <m/>
    <m/>
    <m/>
    <m/>
    <m/>
    <m/>
    <m/>
    <m/>
    <m/>
    <n v="1"/>
    <m/>
    <m/>
    <m/>
    <m/>
    <n v="1"/>
    <n v="90"/>
  </r>
  <r>
    <s v="6. CANNES LIONS 2024 CREATIVE BUSINESS TRANSFORMATION WINNERS.XLSX"/>
    <s v="CANNES LIONS 2024"/>
    <s v="BACKUS - AB INBEV"/>
    <x v="411"/>
    <s v="AMUNAS RECOVERY"/>
    <s v="CUSQUEÑA"/>
    <s v="ALCOHOLIC DRINK"/>
    <s v=""/>
    <x v="10"/>
    <m/>
    <m/>
    <m/>
    <m/>
    <m/>
    <m/>
    <m/>
    <m/>
    <m/>
    <m/>
    <m/>
    <m/>
    <m/>
    <m/>
    <m/>
    <n v="1"/>
    <n v="1"/>
    <n v="9"/>
  </r>
  <r>
    <s v="6. CANNES LIONS 2024 CREATIVE BUSINESS TRANSFORMATION WINNERS.XLSX"/>
    <s v="CANNES LIONS 2024"/>
    <s v="DDB"/>
    <x v="410"/>
    <s v="THE E-COMMERCE OF TRUST"/>
    <s v="GAHR WECAPITAL"/>
    <s v="THE E-COMMERCE OF TRUST"/>
    <s v=""/>
    <x v="0"/>
    <m/>
    <m/>
    <m/>
    <m/>
    <m/>
    <m/>
    <m/>
    <m/>
    <m/>
    <m/>
    <m/>
    <m/>
    <m/>
    <m/>
    <m/>
    <n v="1"/>
    <n v="1"/>
    <n v="9"/>
  </r>
  <r>
    <s v="6. CANNES LIONS 2024 CREATIVE BUSINESS TRANSFORMATION WINNERS.XLSX"/>
    <s v="CANNES LIONS 2024"/>
    <s v="DELOITTE DIGITAL"/>
    <x v="376"/>
    <s v="ILLUSTRATE CHANGE"/>
    <s v="JOHNSON &amp; JOHNSON"/>
    <s v="ILLUSTRATE CHANGE"/>
    <s v=""/>
    <x v="7"/>
    <m/>
    <m/>
    <m/>
    <m/>
    <m/>
    <m/>
    <m/>
    <m/>
    <m/>
    <m/>
    <m/>
    <m/>
    <m/>
    <m/>
    <m/>
    <n v="1"/>
    <n v="1"/>
    <n v="9"/>
  </r>
  <r>
    <s v="8. CANNES LIONS 2024 CREATIVE COMMERCE WINNERS (1).XLSX"/>
    <s v="CANNES LIONS 2024"/>
    <s v="CHEIL WORLDWIDE"/>
    <x v="320"/>
    <s v="SAMSUNG THE ART OF HACK"/>
    <s v="SAMSUNG"/>
    <s v="SAMSUNG THE FRAME TV"/>
    <s v=""/>
    <x v="1"/>
    <m/>
    <m/>
    <m/>
    <m/>
    <m/>
    <m/>
    <m/>
    <m/>
    <m/>
    <m/>
    <m/>
    <m/>
    <m/>
    <m/>
    <m/>
    <n v="1"/>
    <n v="1"/>
    <n v="9"/>
  </r>
  <r>
    <s v="8. CANNES LIONS 2024 CREATIVE COMMERCE WINNERS (1).XLSX"/>
    <s v="CANNES LIONS 2024"/>
    <s v="DAVID"/>
    <x v="412"/>
    <s v="SUNSET O' CLOCK"/>
    <s v="CORONA"/>
    <s v="CORONA"/>
    <s v=""/>
    <x v="9"/>
    <m/>
    <m/>
    <m/>
    <m/>
    <m/>
    <m/>
    <m/>
    <m/>
    <m/>
    <m/>
    <m/>
    <m/>
    <m/>
    <m/>
    <n v="1"/>
    <m/>
    <n v="1"/>
    <n v="21"/>
  </r>
  <r>
    <s v="8. CANNES LIONS 2024 CREATIVE COMMERCE WINNERS (1).XLSX"/>
    <s v="CANNES LIONS 2024"/>
    <s v="DDB"/>
    <x v="410"/>
    <s v="THE E-COMMERCE OF TRUST"/>
    <s v="GAHR WECAPITAL"/>
    <s v="THE E-COMMERCE OF TRUST"/>
    <s v=""/>
    <x v="0"/>
    <m/>
    <m/>
    <m/>
    <m/>
    <m/>
    <m/>
    <m/>
    <m/>
    <m/>
    <m/>
    <m/>
    <m/>
    <m/>
    <m/>
    <n v="1"/>
    <m/>
    <n v="1"/>
    <n v="21"/>
  </r>
  <r>
    <s v="8. CANNES LIONS 2024 CREATIVE COMMERCE WINNERS (1).XLSX"/>
    <s v="CANNES LIONS 2024"/>
    <s v="DM9"/>
    <x v="302"/>
    <s v="AUDIENCE DELIVERY"/>
    <s v="IFOOD"/>
    <s v="IFOOD"/>
    <s v=""/>
    <x v="4"/>
    <m/>
    <m/>
    <m/>
    <m/>
    <m/>
    <m/>
    <m/>
    <m/>
    <m/>
    <m/>
    <m/>
    <m/>
    <m/>
    <n v="1"/>
    <m/>
    <m/>
    <n v="1"/>
    <n v="45"/>
  </r>
  <r>
    <s v="8. CANNES LIONS 2024 CREATIVE COMMERCE WINNERS (1).XLSX"/>
    <s v="CANNES LIONS 2024"/>
    <s v="GOOGLE"/>
    <x v="338"/>
    <s v="BLACK-OWNED FRIDAY 2023"/>
    <s v="GOOGLE"/>
    <s v="GOOGLE"/>
    <s v=""/>
    <x v="7"/>
    <m/>
    <m/>
    <m/>
    <m/>
    <m/>
    <m/>
    <m/>
    <m/>
    <m/>
    <m/>
    <m/>
    <m/>
    <m/>
    <m/>
    <m/>
    <n v="1"/>
    <n v="1"/>
    <n v="9"/>
  </r>
  <r>
    <s v="8. CANNES LIONS 2024 CREATIVE COMMERCE WINNERS (1).XLSX"/>
    <s v="CANNES LIONS 2024"/>
    <s v="GUT"/>
    <x v="327"/>
    <s v="HANDSHAKE HUNT"/>
    <s v="MERCADO LIBRE"/>
    <s v="MERCADO LIBRE RETAIL"/>
    <s v=""/>
    <x v="4"/>
    <m/>
    <m/>
    <m/>
    <m/>
    <m/>
    <m/>
    <m/>
    <m/>
    <m/>
    <m/>
    <m/>
    <m/>
    <m/>
    <m/>
    <n v="1"/>
    <m/>
    <n v="1"/>
    <n v="21"/>
  </r>
  <r>
    <s v="8. CANNES LIONS 2024 CREATIVE COMMERCE WINNERS (1).XLSX"/>
    <s v="CANNES LIONS 2024"/>
    <s v="LEO BURNETT"/>
    <x v="413"/>
    <s v="INSTALL OUR LOGO"/>
    <s v="ADT SECURITY"/>
    <s v="ADT SMART SECURITY"/>
    <s v=""/>
    <x v="0"/>
    <m/>
    <m/>
    <m/>
    <m/>
    <m/>
    <m/>
    <m/>
    <m/>
    <m/>
    <m/>
    <m/>
    <m/>
    <m/>
    <m/>
    <n v="1"/>
    <m/>
    <n v="1"/>
    <n v="21"/>
  </r>
  <r>
    <s v="8. CANNES LIONS 2024 CREATIVE COMMERCE WINNERS (1).XLSX"/>
    <s v="CANNES LIONS 2024"/>
    <s v="MRM"/>
    <x v="414"/>
    <s v="SAMSUNG THROWBACK DEALS"/>
    <s v="SAMSUNG"/>
    <s v="SAMSUNG.COM"/>
    <s v=""/>
    <x v="4"/>
    <m/>
    <m/>
    <m/>
    <m/>
    <m/>
    <m/>
    <m/>
    <m/>
    <m/>
    <m/>
    <m/>
    <m/>
    <m/>
    <n v="1"/>
    <m/>
    <m/>
    <n v="1"/>
    <n v="45"/>
  </r>
  <r>
    <s v="8. CANNES LIONS 2024 CREATIVE COMMERCE WINNERS (1).XLSX"/>
    <s v="CANNES LIONS 2024"/>
    <s v="MRM"/>
    <x v="415"/>
    <s v="USED BARBIE DREAM CARS "/>
    <s v="CARBRAVO"/>
    <s v="CARBRAVO"/>
    <s v=""/>
    <x v="7"/>
    <m/>
    <m/>
    <m/>
    <m/>
    <m/>
    <m/>
    <m/>
    <m/>
    <m/>
    <m/>
    <m/>
    <m/>
    <m/>
    <m/>
    <m/>
    <n v="1"/>
    <n v="1"/>
    <n v="9"/>
  </r>
  <r>
    <s v="8. CANNES LIONS 2024 CREATIVE COMMERCE WINNERS (1).XLSX"/>
    <s v="CANNES LIONS 2024"/>
    <s v="PUBLICIS"/>
    <x v="416"/>
    <s v="0.0 PROHIBITION SHELF"/>
    <s v="HEINEKEN"/>
    <s v="HEINEKEN 0.0"/>
    <s v=""/>
    <x v="2"/>
    <m/>
    <m/>
    <m/>
    <m/>
    <m/>
    <m/>
    <m/>
    <m/>
    <m/>
    <m/>
    <m/>
    <m/>
    <m/>
    <m/>
    <m/>
    <n v="1"/>
    <n v="1"/>
    <n v="9"/>
  </r>
  <r>
    <s v="8. CANNES LIONS 2024 CREATIVE COMMERCE WINNERS (1).XLSX"/>
    <s v="CANNES LIONS 2024"/>
    <s v="VML"/>
    <x v="333"/>
    <s v="OREO CALLS"/>
    <s v="OREO"/>
    <s v="OREO"/>
    <s v=""/>
    <x v="7"/>
    <m/>
    <m/>
    <m/>
    <m/>
    <m/>
    <m/>
    <m/>
    <m/>
    <m/>
    <m/>
    <m/>
    <m/>
    <m/>
    <n v="1"/>
    <m/>
    <m/>
    <n v="1"/>
    <n v="45"/>
  </r>
  <r>
    <s v="8. CANNES LIONS 2024 CREATIVE COMMERCE WINNERS (1).XLSX"/>
    <s v="CANNES LIONS 2024"/>
    <s v="VML"/>
    <x v="333"/>
    <s v="OREO MENU"/>
    <s v="OREO"/>
    <s v="OREO"/>
    <s v=""/>
    <x v="7"/>
    <m/>
    <m/>
    <m/>
    <m/>
    <m/>
    <m/>
    <m/>
    <m/>
    <m/>
    <m/>
    <m/>
    <m/>
    <m/>
    <m/>
    <m/>
    <n v="1"/>
    <n v="1"/>
    <n v="9"/>
  </r>
  <r>
    <s v="9. CANNES LIONS 2024 CREATIVE COMMERCE WINNERS.XLSX"/>
    <s v="CANNES LIONS 2024"/>
    <s v="CHEIL WORLDWIDE"/>
    <x v="320"/>
    <s v="SAMSUNG THE ART OF HACK"/>
    <s v="SAMSUNG"/>
    <s v="SAMSUNG THE FRAME TV"/>
    <s v=""/>
    <x v="1"/>
    <m/>
    <m/>
    <m/>
    <m/>
    <m/>
    <m/>
    <m/>
    <m/>
    <m/>
    <m/>
    <m/>
    <m/>
    <m/>
    <m/>
    <m/>
    <n v="1"/>
    <n v="1"/>
    <n v="9"/>
  </r>
  <r>
    <s v="9. CANNES LIONS 2024 CREATIVE COMMERCE WINNERS.XLSX"/>
    <s v="CANNES LIONS 2024"/>
    <s v="DAVID"/>
    <x v="412"/>
    <s v="SUNSET O' CLOCK"/>
    <s v="CORONA"/>
    <s v="CORONA"/>
    <s v=""/>
    <x v="9"/>
    <m/>
    <m/>
    <m/>
    <m/>
    <m/>
    <m/>
    <m/>
    <m/>
    <m/>
    <m/>
    <m/>
    <m/>
    <m/>
    <m/>
    <n v="1"/>
    <m/>
    <n v="1"/>
    <n v="21"/>
  </r>
  <r>
    <s v="9. CANNES LIONS 2024 CREATIVE COMMERCE WINNERS.XLSX"/>
    <s v="CANNES LIONS 2024"/>
    <s v="DDB"/>
    <x v="410"/>
    <s v="THE E-COMMERCE OF TRUST"/>
    <s v="GAHR WECAPITAL"/>
    <s v="THE E-COMMERCE OF TRUST"/>
    <s v=""/>
    <x v="0"/>
    <m/>
    <m/>
    <m/>
    <m/>
    <m/>
    <m/>
    <m/>
    <m/>
    <m/>
    <m/>
    <m/>
    <m/>
    <m/>
    <m/>
    <n v="1"/>
    <m/>
    <n v="1"/>
    <n v="21"/>
  </r>
  <r>
    <s v="9. CANNES LIONS 2024 CREATIVE COMMERCE WINNERS.XLSX"/>
    <s v="CANNES LIONS 2024"/>
    <s v="DM9"/>
    <x v="302"/>
    <s v="AUDIENCE DELIVERY"/>
    <s v="IFOOD"/>
    <s v="IFOOD"/>
    <s v=""/>
    <x v="4"/>
    <m/>
    <m/>
    <m/>
    <m/>
    <m/>
    <m/>
    <m/>
    <m/>
    <m/>
    <m/>
    <m/>
    <m/>
    <m/>
    <n v="1"/>
    <m/>
    <m/>
    <n v="1"/>
    <n v="45"/>
  </r>
  <r>
    <s v="9. CANNES LIONS 2024 CREATIVE COMMERCE WINNERS.XLSX"/>
    <s v="CANNES LIONS 2024"/>
    <s v="GOOGLE"/>
    <x v="338"/>
    <s v="BLACK-OWNED FRIDAY 2023"/>
    <s v="GOOGLE"/>
    <s v="GOOGLE"/>
    <s v=""/>
    <x v="7"/>
    <m/>
    <m/>
    <m/>
    <m/>
    <m/>
    <m/>
    <m/>
    <m/>
    <m/>
    <m/>
    <m/>
    <m/>
    <m/>
    <m/>
    <m/>
    <n v="1"/>
    <n v="1"/>
    <n v="9"/>
  </r>
  <r>
    <s v="9. CANNES LIONS 2024 CREATIVE COMMERCE WINNERS.XLSX"/>
    <s v="CANNES LIONS 2024"/>
    <s v="GUT"/>
    <x v="327"/>
    <s v="HANDSHAKE HUNT"/>
    <s v="MERCADO LIBRE"/>
    <s v="MERCADO LIBRE RETAIL"/>
    <s v=""/>
    <x v="4"/>
    <m/>
    <m/>
    <m/>
    <m/>
    <m/>
    <m/>
    <m/>
    <m/>
    <m/>
    <m/>
    <m/>
    <m/>
    <m/>
    <m/>
    <n v="1"/>
    <m/>
    <n v="1"/>
    <n v="21"/>
  </r>
  <r>
    <s v="9. CANNES LIONS 2024 CREATIVE COMMERCE WINNERS.XLSX"/>
    <s v="CANNES LIONS 2024"/>
    <s v="LEO BURNETT"/>
    <x v="413"/>
    <s v="INSTALL OUR LOGO"/>
    <s v="ADT SECURITY"/>
    <s v="ADT SMART SECURITY"/>
    <s v=""/>
    <x v="0"/>
    <m/>
    <m/>
    <m/>
    <m/>
    <m/>
    <m/>
    <m/>
    <m/>
    <m/>
    <m/>
    <m/>
    <m/>
    <m/>
    <m/>
    <n v="1"/>
    <m/>
    <n v="1"/>
    <n v="21"/>
  </r>
  <r>
    <s v="9. CANNES LIONS 2024 CREATIVE COMMERCE WINNERS.XLSX"/>
    <s v="CANNES LIONS 2024"/>
    <s v="MRM"/>
    <x v="414"/>
    <s v="SAMSUNG THROWBACK DEALS"/>
    <s v="SAMSUNG"/>
    <s v="SAMSUNG.COM"/>
    <s v=""/>
    <x v="4"/>
    <m/>
    <m/>
    <m/>
    <m/>
    <m/>
    <m/>
    <m/>
    <m/>
    <m/>
    <m/>
    <m/>
    <m/>
    <m/>
    <n v="1"/>
    <m/>
    <m/>
    <n v="1"/>
    <n v="45"/>
  </r>
  <r>
    <s v="9. CANNES LIONS 2024 CREATIVE COMMERCE WINNERS.XLSX"/>
    <s v="CANNES LIONS 2024"/>
    <s v="MRM"/>
    <x v="415"/>
    <s v="USED BARBIE DREAM CARS "/>
    <s v="CARBRAVO"/>
    <s v="CARBRAVO"/>
    <s v=""/>
    <x v="7"/>
    <m/>
    <m/>
    <m/>
    <m/>
    <m/>
    <m/>
    <m/>
    <m/>
    <m/>
    <m/>
    <m/>
    <m/>
    <m/>
    <m/>
    <m/>
    <n v="1"/>
    <n v="1"/>
    <n v="9"/>
  </r>
  <r>
    <s v="9. CANNES LIONS 2024 CREATIVE COMMERCE WINNERS.XLSX"/>
    <s v="CANNES LIONS 2024"/>
    <s v="PUBLICIS"/>
    <x v="416"/>
    <s v="0.0 PROHIBITION SHELF"/>
    <s v="HEINEKEN"/>
    <s v="HEINEKEN 0.0"/>
    <s v=""/>
    <x v="2"/>
    <m/>
    <m/>
    <m/>
    <m/>
    <m/>
    <m/>
    <m/>
    <m/>
    <m/>
    <m/>
    <m/>
    <m/>
    <m/>
    <m/>
    <m/>
    <n v="1"/>
    <n v="1"/>
    <n v="9"/>
  </r>
  <r>
    <s v="9. CANNES LIONS 2024 CREATIVE COMMERCE WINNERS.XLSX"/>
    <s v="CANNES LIONS 2024"/>
    <s v="VML"/>
    <x v="333"/>
    <s v="OREO CALLS"/>
    <s v="OREO"/>
    <s v="OREO"/>
    <s v=""/>
    <x v="7"/>
    <m/>
    <m/>
    <m/>
    <m/>
    <m/>
    <m/>
    <m/>
    <m/>
    <m/>
    <m/>
    <m/>
    <m/>
    <m/>
    <n v="1"/>
    <m/>
    <m/>
    <n v="1"/>
    <n v="45"/>
  </r>
  <r>
    <s v="9. CANNES LIONS 2024 CREATIVE COMMERCE WINNERS.XLSX"/>
    <s v="CANNES LIONS 2024"/>
    <s v="VML"/>
    <x v="333"/>
    <s v="OREO MENU"/>
    <s v="OREO"/>
    <s v="OREO"/>
    <s v=""/>
    <x v="7"/>
    <m/>
    <m/>
    <m/>
    <m/>
    <m/>
    <m/>
    <m/>
    <m/>
    <m/>
    <m/>
    <m/>
    <m/>
    <m/>
    <m/>
    <m/>
    <n v="1"/>
    <n v="1"/>
    <n v="9"/>
  </r>
  <r>
    <s v="5. DESACHATE (URUGUAY)"/>
    <s v="LOCAL"/>
    <s v="DDB"/>
    <x v="417"/>
    <s v="CAPA IS NOT CAPA"/>
    <s v="EL OBSERVADOR"/>
    <s v=""/>
    <s v="URUGUAY"/>
    <x v="20"/>
    <m/>
    <n v="2"/>
    <n v="2"/>
    <m/>
    <m/>
    <m/>
    <m/>
    <m/>
    <m/>
    <m/>
    <m/>
    <m/>
    <m/>
    <m/>
    <m/>
    <m/>
    <n v="4"/>
    <n v="44"/>
  </r>
  <r>
    <s v="5. DESACHATE (URUGUAY)"/>
    <s v="LOCAL"/>
    <s v="DDB"/>
    <x v="417"/>
    <s v="LEYENDAS"/>
    <s v="PALACIO DE LA MÚSICA"/>
    <s v=""/>
    <s v="URUGUAY"/>
    <x v="20"/>
    <m/>
    <n v="2"/>
    <m/>
    <m/>
    <m/>
    <m/>
    <m/>
    <m/>
    <m/>
    <m/>
    <m/>
    <m/>
    <m/>
    <m/>
    <m/>
    <m/>
    <n v="2"/>
    <n v="30"/>
  </r>
  <r>
    <s v="5. DESACHATE (URUGUAY)"/>
    <s v="LOCAL"/>
    <s v="FROM"/>
    <x v="418"/>
    <s v="BAILAN ROCHAS Y CHETAS - NENE MALO"/>
    <s v="HYUNDAI"/>
    <s v=""/>
    <s v="URUGUAY"/>
    <x v="20"/>
    <m/>
    <m/>
    <m/>
    <n v="2"/>
    <m/>
    <m/>
    <m/>
    <m/>
    <m/>
    <m/>
    <m/>
    <m/>
    <m/>
    <m/>
    <m/>
    <m/>
    <n v="2"/>
    <n v="6"/>
  </r>
  <r>
    <s v="5. DESACHATE (URUGUAY)"/>
    <s v="LOCAL"/>
    <s v="FROM"/>
    <x v="418"/>
    <s v="FAIR PROMO"/>
    <s v="PEDIDOSYA"/>
    <s v=""/>
    <s v="URUGUAY"/>
    <x v="20"/>
    <m/>
    <m/>
    <m/>
    <n v="6"/>
    <m/>
    <m/>
    <m/>
    <m/>
    <m/>
    <m/>
    <m/>
    <m/>
    <m/>
    <m/>
    <m/>
    <m/>
    <n v="6"/>
    <n v="18"/>
  </r>
  <r>
    <s v="5. DESACHATE (URUGUAY)"/>
    <s v="LOCAL"/>
    <s v="FROM"/>
    <x v="418"/>
    <s v="ME GUSTAS TU - MANU CHAO"/>
    <s v="HYUNDAI"/>
    <s v=""/>
    <s v="URUGUAY"/>
    <x v="20"/>
    <m/>
    <m/>
    <n v="2"/>
    <m/>
    <m/>
    <m/>
    <m/>
    <m/>
    <m/>
    <m/>
    <m/>
    <m/>
    <m/>
    <m/>
    <m/>
    <m/>
    <n v="2"/>
    <n v="14"/>
  </r>
  <r>
    <s v="5. DESACHATE (URUGUAY)"/>
    <s v="LOCAL"/>
    <s v="FROM"/>
    <x v="418"/>
    <s v="RADIOS NO ORIGINALES"/>
    <s v="HYUNDAI"/>
    <s v=""/>
    <s v="URUGUAY"/>
    <x v="20"/>
    <m/>
    <m/>
    <n v="2"/>
    <m/>
    <m/>
    <m/>
    <m/>
    <m/>
    <m/>
    <m/>
    <m/>
    <m/>
    <m/>
    <m/>
    <m/>
    <m/>
    <n v="2"/>
    <n v="14"/>
  </r>
  <r>
    <s v="5. DESACHATE (URUGUAY)"/>
    <s v="LOCAL"/>
    <s v="FROM"/>
    <x v="418"/>
    <s v="REAL/FAKE OUT OF HOME"/>
    <s v="HYUNDAI"/>
    <s v=""/>
    <s v="URUGUAY"/>
    <x v="20"/>
    <m/>
    <m/>
    <m/>
    <n v="1"/>
    <m/>
    <m/>
    <m/>
    <m/>
    <m/>
    <m/>
    <m/>
    <m/>
    <m/>
    <m/>
    <m/>
    <m/>
    <n v="1"/>
    <n v="3"/>
  </r>
  <r>
    <s v="5. DESACHATE (URUGUAY)"/>
    <s v="LOCAL"/>
    <s v="FROM"/>
    <x v="418"/>
    <s v="THE UNCRASHABLE TUCSON"/>
    <s v="HYUNDAI"/>
    <s v=""/>
    <s v="URUGUAY"/>
    <x v="20"/>
    <n v="1"/>
    <n v="4"/>
    <n v="4"/>
    <n v="1"/>
    <m/>
    <m/>
    <m/>
    <m/>
    <m/>
    <m/>
    <m/>
    <m/>
    <m/>
    <m/>
    <m/>
    <m/>
    <n v="10"/>
    <n v="121"/>
  </r>
  <r>
    <s v="5. DESACHATE (URUGUAY)"/>
    <s v="LOCAL"/>
    <s v="HAVAS"/>
    <x v="419"/>
    <s v="¿QUÉ HACES ACÁ?"/>
    <s v="CCU"/>
    <s v=""/>
    <s v="URUGUAY"/>
    <x v="20"/>
    <m/>
    <m/>
    <m/>
    <n v="2"/>
    <m/>
    <m/>
    <m/>
    <m/>
    <m/>
    <m/>
    <m/>
    <m/>
    <m/>
    <m/>
    <m/>
    <m/>
    <n v="2"/>
    <n v="6"/>
  </r>
  <r>
    <s v="5. DESACHATE (URUGUAY)"/>
    <s v="LOCAL"/>
    <s v="HAVAS"/>
    <x v="419"/>
    <s v="CANAL 12_x000a_"/>
    <s v="LOTERÍAS Y QUINIELAS DEL URUGUAY"/>
    <s v=""/>
    <s v="URUGUAY"/>
    <x v="20"/>
    <m/>
    <m/>
    <m/>
    <n v="2"/>
    <m/>
    <m/>
    <m/>
    <m/>
    <m/>
    <m/>
    <m/>
    <m/>
    <m/>
    <m/>
    <m/>
    <m/>
    <n v="2"/>
    <n v="6"/>
  </r>
  <r>
    <s v="5. DESACHATE (URUGUAY)"/>
    <s v="LOCAL"/>
    <s v="HAVAS"/>
    <x v="419"/>
    <s v="NATIVA SIN IVA"/>
    <s v="CCU"/>
    <s v=""/>
    <s v="URUGUAY"/>
    <x v="20"/>
    <m/>
    <n v="2"/>
    <m/>
    <m/>
    <m/>
    <m/>
    <m/>
    <m/>
    <m/>
    <m/>
    <m/>
    <m/>
    <m/>
    <m/>
    <m/>
    <m/>
    <n v="2"/>
    <n v="30"/>
  </r>
  <r>
    <s v="5. DESACHATE (URUGUAY)"/>
    <s v="LOCAL"/>
    <s v="HAVAS"/>
    <x v="419"/>
    <s v="PILSEN VS QUILMES"/>
    <s v="FNC"/>
    <s v=""/>
    <s v="URUGUAY"/>
    <x v="20"/>
    <m/>
    <m/>
    <m/>
    <n v="2"/>
    <m/>
    <m/>
    <m/>
    <m/>
    <m/>
    <m/>
    <m/>
    <m/>
    <m/>
    <m/>
    <m/>
    <m/>
    <n v="2"/>
    <n v="6"/>
  </r>
  <r>
    <s v="5. DESACHATE (URUGUAY)"/>
    <s v="LOCAL"/>
    <s v="HAVAS"/>
    <x v="419"/>
    <s v="PODÉS COMPRARTE UN CANAL DE TV"/>
    <s v="LOTERÍAS Y QUINIELAS DEL URUGUAY"/>
    <s v=""/>
    <s v="URUGUAY"/>
    <x v="20"/>
    <m/>
    <n v="2"/>
    <m/>
    <m/>
    <m/>
    <m/>
    <m/>
    <m/>
    <m/>
    <m/>
    <m/>
    <m/>
    <m/>
    <m/>
    <m/>
    <m/>
    <n v="2"/>
    <n v="30"/>
  </r>
  <r>
    <s v="5. DESACHATE (URUGUAY)"/>
    <s v="LOCAL"/>
    <s v="HAVAS"/>
    <x v="419"/>
    <s v="PODÉS COMPRARTE UN MEDIO."/>
    <s v="LOTERÍAS Y QUINIELAS DEL URUGUAY"/>
    <s v=""/>
    <s v="URUGUAY"/>
    <x v="20"/>
    <m/>
    <n v="2"/>
    <m/>
    <m/>
    <m/>
    <m/>
    <m/>
    <m/>
    <m/>
    <m/>
    <m/>
    <m/>
    <m/>
    <m/>
    <m/>
    <m/>
    <n v="2"/>
    <n v="30"/>
  </r>
  <r>
    <s v="5. DESACHATE (URUGUAY)"/>
    <s v="LOCAL"/>
    <s v="HAVAS"/>
    <x v="419"/>
    <s v="PODÉS COMPRARTE UN PORTAL DE NOTICIAS"/>
    <s v="LOTERÍAS Y QUINIELAS DEL URUGUAY"/>
    <s v=""/>
    <s v="URUGUAY"/>
    <x v="20"/>
    <m/>
    <m/>
    <n v="2"/>
    <m/>
    <m/>
    <m/>
    <m/>
    <m/>
    <m/>
    <m/>
    <m/>
    <m/>
    <m/>
    <m/>
    <m/>
    <m/>
    <n v="2"/>
    <n v="14"/>
  </r>
  <r>
    <s v="5. DESACHATE (URUGUAY)"/>
    <s v="LOCAL"/>
    <s v="HAVAS"/>
    <x v="419"/>
    <s v="CANAL 4_x000a_"/>
    <s v="LOTERÍAS Y QUINIELAS DEL URUGUAY"/>
    <s v=""/>
    <s v="URUGUAY"/>
    <x v="20"/>
    <m/>
    <m/>
    <m/>
    <n v="2"/>
    <m/>
    <m/>
    <m/>
    <m/>
    <m/>
    <m/>
    <m/>
    <m/>
    <m/>
    <m/>
    <m/>
    <m/>
    <n v="2"/>
    <n v="6"/>
  </r>
  <r>
    <s v="5. DESACHATE (URUGUAY)"/>
    <s v="LOCAL"/>
    <s v="OGILVY"/>
    <x v="420"/>
    <s v="BANCA"/>
    <s v="FNC"/>
    <s v=""/>
    <s v="URUGUAY"/>
    <x v="20"/>
    <m/>
    <m/>
    <n v="2"/>
    <n v="2"/>
    <m/>
    <m/>
    <m/>
    <m/>
    <m/>
    <m/>
    <m/>
    <m/>
    <m/>
    <m/>
    <m/>
    <m/>
    <n v="4"/>
    <n v="20"/>
  </r>
  <r>
    <s v="5. DESACHATE (URUGUAY)"/>
    <s v="LOCAL"/>
    <s v="OGILVY"/>
    <x v="420"/>
    <s v="CARNICERÍA"/>
    <s v="FNC"/>
    <s v=""/>
    <s v="URUGUAY"/>
    <x v="20"/>
    <m/>
    <n v="2"/>
    <n v="2"/>
    <m/>
    <m/>
    <m/>
    <m/>
    <m/>
    <m/>
    <m/>
    <m/>
    <m/>
    <m/>
    <m/>
    <m/>
    <m/>
    <n v="4"/>
    <n v="44"/>
  </r>
  <r>
    <s v="5. DESACHATE (URUGUAY)"/>
    <s v="LOCAL"/>
    <s v="OGILVY"/>
    <x v="420"/>
    <s v="LA MÁS FRÍA DEL VERANO"/>
    <s v="FNC"/>
    <s v=""/>
    <s v="URUGUAY"/>
    <x v="20"/>
    <m/>
    <m/>
    <n v="2"/>
    <m/>
    <m/>
    <m/>
    <m/>
    <m/>
    <m/>
    <m/>
    <m/>
    <m/>
    <m/>
    <m/>
    <m/>
    <m/>
    <n v="2"/>
    <n v="14"/>
  </r>
  <r>
    <s v="5. DESACHATE (URUGUAY)"/>
    <s v="LOCAL"/>
    <s v="OGILVY"/>
    <x v="420"/>
    <s v="SE TE PUEDE PASAR"/>
    <s v="ALDEAS INFANTILES"/>
    <s v=""/>
    <s v="URUGUAY"/>
    <x v="20"/>
    <m/>
    <m/>
    <m/>
    <n v="2"/>
    <m/>
    <m/>
    <m/>
    <m/>
    <m/>
    <m/>
    <m/>
    <m/>
    <m/>
    <m/>
    <m/>
    <m/>
    <n v="2"/>
    <n v="6"/>
  </r>
  <r>
    <s v="5. DESACHATE (URUGUAY)"/>
    <s v="LOCAL"/>
    <s v="OGILVY"/>
    <x v="420"/>
    <s v="VIERNES SAGRADO -PEÑAROL"/>
    <s v="EL PAÍS"/>
    <s v=""/>
    <s v="URUGUAY"/>
    <x v="20"/>
    <m/>
    <m/>
    <m/>
    <n v="2"/>
    <m/>
    <m/>
    <m/>
    <m/>
    <m/>
    <m/>
    <m/>
    <m/>
    <m/>
    <m/>
    <m/>
    <m/>
    <n v="2"/>
    <n v="6"/>
  </r>
  <r>
    <s v="5. DESACHATE (URUGUAY)"/>
    <s v="LOCAL"/>
    <s v="PUBICIS"/>
    <x v="421"/>
    <s v="ACUERDO PAÍS"/>
    <s v="FNC"/>
    <s v=""/>
    <s v="URUGUAY"/>
    <x v="20"/>
    <m/>
    <m/>
    <n v="4"/>
    <n v="6"/>
    <m/>
    <m/>
    <m/>
    <m/>
    <m/>
    <m/>
    <m/>
    <m/>
    <m/>
    <m/>
    <m/>
    <m/>
    <n v="10"/>
    <n v="46"/>
  </r>
  <r>
    <s v="5. DESACHATE (URUGUAY)"/>
    <s v="LOCAL"/>
    <s v="PUBICIS"/>
    <x v="421"/>
    <s v="CHALECO VS SIN CHALECO"/>
    <s v="BANCA DE QUINIELAS"/>
    <s v=""/>
    <s v="URUGUAY"/>
    <x v="20"/>
    <m/>
    <n v="2"/>
    <n v="4"/>
    <m/>
    <m/>
    <m/>
    <m/>
    <m/>
    <m/>
    <m/>
    <m/>
    <m/>
    <m/>
    <m/>
    <m/>
    <m/>
    <n v="6"/>
    <n v="58"/>
  </r>
  <r>
    <s v="5. DESACHATE (URUGUAY)"/>
    <s v="LOCAL"/>
    <s v="PUBICIS"/>
    <x v="421"/>
    <s v="LA MÁQUINA DEL TIEMPO"/>
    <s v="TIENDA INGLESA"/>
    <s v=""/>
    <s v="URUGUAY"/>
    <x v="20"/>
    <m/>
    <m/>
    <n v="2"/>
    <n v="2"/>
    <m/>
    <m/>
    <m/>
    <m/>
    <m/>
    <m/>
    <m/>
    <m/>
    <m/>
    <m/>
    <m/>
    <m/>
    <n v="4"/>
    <n v="20"/>
  </r>
  <r>
    <s v="5. DESACHATE (URUGUAY)"/>
    <s v="LOCAL"/>
    <s v="PUBICIS"/>
    <x v="421"/>
    <s v="PARAMOUNT  NS NOW"/>
    <s v="NUEVO SIGLO"/>
    <s v=""/>
    <s v="URUGUAY"/>
    <x v="20"/>
    <m/>
    <n v="2"/>
    <m/>
    <m/>
    <m/>
    <m/>
    <m/>
    <m/>
    <m/>
    <m/>
    <m/>
    <m/>
    <m/>
    <m/>
    <m/>
    <m/>
    <n v="2"/>
    <n v="30"/>
  </r>
  <r>
    <s v="5. DESACHATE (URUGUAY)"/>
    <s v="LOCAL"/>
    <s v="VML"/>
    <x v="422"/>
    <s v="NOTICIAS INVISIBLES"/>
    <s v="FUPIER"/>
    <s v=""/>
    <s v="URUGUAY"/>
    <x v="20"/>
    <m/>
    <m/>
    <m/>
    <n v="4"/>
    <m/>
    <m/>
    <m/>
    <m/>
    <m/>
    <m/>
    <m/>
    <m/>
    <m/>
    <m/>
    <m/>
    <m/>
    <n v="4"/>
    <n v="12"/>
  </r>
  <r>
    <s v="5. DESACHATE (URUGUAY)"/>
    <s v="LOCAL"/>
    <s v="VML"/>
    <x v="422"/>
    <s v="OBVIOUS  PASSWORD"/>
    <s v="BANCO SANTANDER"/>
    <s v=""/>
    <s v="URUGUAY"/>
    <x v="20"/>
    <m/>
    <m/>
    <n v="2"/>
    <m/>
    <m/>
    <m/>
    <m/>
    <m/>
    <m/>
    <m/>
    <m/>
    <m/>
    <m/>
    <m/>
    <m/>
    <m/>
    <n v="2"/>
    <n v="14"/>
  </r>
  <r>
    <s v="5. DESACHATE (URUGUAY)"/>
    <s v="LOCAL"/>
    <s v="VML"/>
    <x v="422"/>
    <s v="PERIFONEO"/>
    <s v="BANCO DE SEGUROS DEL URUGUAY"/>
    <s v=""/>
    <s v="URUGUAY"/>
    <x v="20"/>
    <m/>
    <m/>
    <n v="2"/>
    <n v="2"/>
    <m/>
    <m/>
    <m/>
    <m/>
    <m/>
    <m/>
    <m/>
    <m/>
    <m/>
    <m/>
    <m/>
    <m/>
    <n v="4"/>
    <n v="20"/>
  </r>
  <r>
    <s v="5. DESACHATE (URUGUAY)"/>
    <s v="LOCAL"/>
    <s v="VML"/>
    <x v="422"/>
    <s v="TODOS SOMOS SUB20"/>
    <s v="BANCO DE SEGUROS DEL URUGUAY"/>
    <s v=""/>
    <s v="URUGUAY"/>
    <x v="20"/>
    <m/>
    <n v="2"/>
    <m/>
    <m/>
    <m/>
    <m/>
    <m/>
    <m/>
    <m/>
    <m/>
    <m/>
    <m/>
    <m/>
    <m/>
    <m/>
    <m/>
    <n v="2"/>
    <n v="30"/>
  </r>
  <r>
    <s v="5. DESACHATE (URUGUAY)"/>
    <s v="LOCAL"/>
    <s v="WILDFI"/>
    <x v="155"/>
    <s v="CASILLA SIN RETORNO"/>
    <s v="FNC"/>
    <s v=""/>
    <s v="URUGUAY"/>
    <x v="20"/>
    <m/>
    <m/>
    <m/>
    <n v="2"/>
    <m/>
    <m/>
    <m/>
    <m/>
    <m/>
    <m/>
    <m/>
    <m/>
    <m/>
    <m/>
    <m/>
    <m/>
    <n v="2"/>
    <n v="6"/>
  </r>
  <r>
    <s v="5. DESACHATE (URUGUAY)"/>
    <s v="LOCAL"/>
    <s v="WILDFI"/>
    <x v="155"/>
    <s v="EL RETORNO"/>
    <s v="FNC"/>
    <s v=""/>
    <s v="URUGUAY"/>
    <x v="20"/>
    <m/>
    <m/>
    <n v="4"/>
    <m/>
    <m/>
    <m/>
    <m/>
    <m/>
    <m/>
    <m/>
    <m/>
    <m/>
    <m/>
    <m/>
    <m/>
    <m/>
    <n v="4"/>
    <n v="28"/>
  </r>
  <r>
    <s v="5. DESACHATE (URUGUAY)"/>
    <s v="LOCAL"/>
    <s v="WILDFI"/>
    <x v="155"/>
    <s v="LA VERDAD"/>
    <s v="FNC"/>
    <s v=""/>
    <s v="URUGUAY"/>
    <x v="20"/>
    <m/>
    <m/>
    <n v="2"/>
    <m/>
    <m/>
    <m/>
    <m/>
    <m/>
    <m/>
    <m/>
    <m/>
    <m/>
    <m/>
    <m/>
    <m/>
    <m/>
    <n v="2"/>
    <n v="14"/>
  </r>
  <r>
    <s v="6. DIENTE (ARGENTINA)"/>
    <s v="LOCAL"/>
    <s v="AGENCIA NRO 3"/>
    <x v="423"/>
    <s v="LOS QUE NO LLEGARON"/>
    <s v=""/>
    <s v=""/>
    <s v="ARGENTINA"/>
    <x v="2"/>
    <m/>
    <m/>
    <n v="1"/>
    <m/>
    <m/>
    <m/>
    <m/>
    <m/>
    <m/>
    <m/>
    <m/>
    <m/>
    <m/>
    <m/>
    <m/>
    <m/>
    <n v="1"/>
    <n v="7"/>
  </r>
  <r>
    <s v="6. DIENTE (ARGENTINA)"/>
    <s v="LOCAL"/>
    <s v="ARGENTINACINE"/>
    <x v="424"/>
    <s v="COMIDA REAL PARA FAMILIAS REALES"/>
    <s v=""/>
    <s v=""/>
    <s v="ARGENTINA"/>
    <x v="2"/>
    <m/>
    <m/>
    <n v="1"/>
    <n v="1"/>
    <m/>
    <m/>
    <m/>
    <m/>
    <m/>
    <m/>
    <m/>
    <m/>
    <m/>
    <m/>
    <m/>
    <m/>
    <n v="2"/>
    <n v="10"/>
  </r>
  <r>
    <s v="6. DIENTE (ARGENTINA)"/>
    <s v="LOCAL"/>
    <s v="ARGENTINACINE"/>
    <x v="424"/>
    <s v="EUROPIBES"/>
    <s v=""/>
    <s v=""/>
    <s v="ARGENTINA"/>
    <x v="2"/>
    <m/>
    <m/>
    <n v="1"/>
    <n v="1"/>
    <m/>
    <m/>
    <m/>
    <m/>
    <m/>
    <m/>
    <m/>
    <m/>
    <m/>
    <m/>
    <m/>
    <m/>
    <n v="2"/>
    <n v="10"/>
  </r>
  <r>
    <s v="6. DIENTE (ARGENTINA)"/>
    <s v="LOCAL"/>
    <s v="ARGENTINACINE"/>
    <x v="424"/>
    <s v="IPA"/>
    <s v=""/>
    <s v=""/>
    <s v="ARGENTINA"/>
    <x v="2"/>
    <m/>
    <m/>
    <m/>
    <n v="1"/>
    <m/>
    <m/>
    <m/>
    <m/>
    <m/>
    <m/>
    <m/>
    <m/>
    <m/>
    <m/>
    <m/>
    <m/>
    <n v="1"/>
    <n v="3"/>
  </r>
  <r>
    <s v="6. DIENTE (ARGENTINA)"/>
    <s v="LOCAL"/>
    <s v="ARGENTINACINE"/>
    <x v="424"/>
    <s v="MISSED CELEBRATIONS"/>
    <s v=""/>
    <s v=""/>
    <s v="ARGENTINA"/>
    <x v="2"/>
    <m/>
    <m/>
    <m/>
    <n v="1"/>
    <m/>
    <m/>
    <m/>
    <m/>
    <m/>
    <m/>
    <m/>
    <m/>
    <m/>
    <m/>
    <m/>
    <m/>
    <n v="1"/>
    <n v="3"/>
  </r>
  <r>
    <s v="6. DIENTE (ARGENTINA)"/>
    <s v="LOCAL"/>
    <s v="ARGENTINACINE"/>
    <x v="424"/>
    <s v="NAVIDAD"/>
    <s v=""/>
    <s v=""/>
    <s v="ARGENTINA"/>
    <x v="2"/>
    <m/>
    <n v="1"/>
    <n v="1"/>
    <n v="1"/>
    <m/>
    <m/>
    <m/>
    <m/>
    <m/>
    <m/>
    <m/>
    <m/>
    <m/>
    <m/>
    <m/>
    <m/>
    <n v="3"/>
    <n v="25"/>
  </r>
  <r>
    <s v="6. DIENTE (ARGENTINA)"/>
    <s v="LOCAL"/>
    <s v="ARGENTINACINE"/>
    <x v="424"/>
    <s v="SHELL BOX"/>
    <s v=""/>
    <s v=""/>
    <s v="ARGENTINA"/>
    <x v="2"/>
    <m/>
    <m/>
    <m/>
    <n v="1"/>
    <m/>
    <m/>
    <m/>
    <m/>
    <m/>
    <m/>
    <m/>
    <m/>
    <m/>
    <m/>
    <m/>
    <m/>
    <n v="1"/>
    <n v="3"/>
  </r>
  <r>
    <s v="6. DIENTE (ARGENTINA)"/>
    <s v="LOCAL"/>
    <s v="ARGENTINACINE"/>
    <x v="424"/>
    <s v="SOBREMESA"/>
    <s v=""/>
    <s v=""/>
    <s v="ARGENTINA"/>
    <x v="2"/>
    <m/>
    <n v="1"/>
    <m/>
    <n v="1"/>
    <m/>
    <m/>
    <m/>
    <m/>
    <m/>
    <m/>
    <m/>
    <m/>
    <m/>
    <m/>
    <m/>
    <m/>
    <n v="2"/>
    <n v="18"/>
  </r>
  <r>
    <s v="6. DIENTE (ARGENTINA)"/>
    <s v="LOCAL"/>
    <s v="ARGENTINACINE"/>
    <x v="424"/>
    <s v="SOCCER"/>
    <s v=""/>
    <s v=""/>
    <s v="ARGENTINA"/>
    <x v="2"/>
    <m/>
    <m/>
    <m/>
    <n v="1"/>
    <m/>
    <m/>
    <m/>
    <m/>
    <m/>
    <m/>
    <m/>
    <m/>
    <m/>
    <m/>
    <m/>
    <m/>
    <n v="1"/>
    <n v="3"/>
  </r>
  <r>
    <s v="6. DIENTE (ARGENTINA)"/>
    <s v="LOCAL"/>
    <s v="ARGENTINACINE"/>
    <x v="424"/>
    <s v="UNIDAS PARA UNIR"/>
    <s v=""/>
    <s v=""/>
    <s v="ARGENTINA"/>
    <x v="2"/>
    <m/>
    <n v="1"/>
    <n v="3"/>
    <m/>
    <m/>
    <m/>
    <m/>
    <m/>
    <m/>
    <m/>
    <m/>
    <m/>
    <m/>
    <m/>
    <m/>
    <m/>
    <n v="4"/>
    <n v="36"/>
  </r>
  <r>
    <s v="6. DIENTE (ARGENTINA)"/>
    <s v="LOCAL"/>
    <s v="BAMBA MUSIC"/>
    <x v="425"/>
    <s v="CALLCENTER"/>
    <s v=""/>
    <s v=""/>
    <s v="ARGENTINA"/>
    <x v="2"/>
    <m/>
    <m/>
    <m/>
    <n v="1"/>
    <m/>
    <m/>
    <m/>
    <m/>
    <m/>
    <m/>
    <m/>
    <m/>
    <m/>
    <m/>
    <m/>
    <m/>
    <n v="1"/>
    <n v="3"/>
  </r>
  <r>
    <s v="6. DIENTE (ARGENTINA)"/>
    <s v="LOCAL"/>
    <s v="BBDO"/>
    <x v="426"/>
    <s v="EL COLOR DE LA GRANDEZA"/>
    <s v=""/>
    <s v=""/>
    <s v="ARGENTINA"/>
    <x v="2"/>
    <m/>
    <n v="1"/>
    <m/>
    <m/>
    <m/>
    <m/>
    <m/>
    <m/>
    <m/>
    <m/>
    <m/>
    <m/>
    <m/>
    <m/>
    <m/>
    <m/>
    <n v="1"/>
    <n v="15"/>
  </r>
  <r>
    <s v="6. DIENTE (ARGENTINA)"/>
    <s v="LOCAL"/>
    <s v="BBDO"/>
    <x v="426"/>
    <s v="EL COLOR DE LA GRANDEZA - BC"/>
    <s v=""/>
    <s v=""/>
    <s v="ARGENTINA"/>
    <x v="2"/>
    <m/>
    <n v="1"/>
    <m/>
    <m/>
    <m/>
    <m/>
    <m/>
    <m/>
    <m/>
    <m/>
    <m/>
    <m/>
    <m/>
    <m/>
    <m/>
    <m/>
    <n v="1"/>
    <n v="15"/>
  </r>
  <r>
    <s v="6. DIENTE (ARGENTINA)"/>
    <s v="LOCAL"/>
    <s v="BBDO"/>
    <x v="426"/>
    <s v="FESTEJÁ LA PRIMAVERA SOLA"/>
    <s v=""/>
    <s v=""/>
    <s v="ARGENTINA"/>
    <x v="2"/>
    <m/>
    <m/>
    <m/>
    <n v="1"/>
    <m/>
    <m/>
    <m/>
    <m/>
    <m/>
    <m/>
    <m/>
    <m/>
    <m/>
    <m/>
    <m/>
    <m/>
    <n v="1"/>
    <n v="3"/>
  </r>
  <r>
    <s v="6. DIENTE (ARGENTINA)"/>
    <s v="LOCAL"/>
    <s v="BBDO"/>
    <x v="426"/>
    <s v="IDOLAS DEL FUTURO"/>
    <s v=""/>
    <s v=""/>
    <s v="ARGENTINA"/>
    <x v="2"/>
    <m/>
    <m/>
    <n v="2"/>
    <n v="2"/>
    <m/>
    <m/>
    <m/>
    <m/>
    <m/>
    <m/>
    <m/>
    <m/>
    <m/>
    <m/>
    <m/>
    <m/>
    <n v="4"/>
    <n v="20"/>
  </r>
  <r>
    <s v="6. DIENTE (ARGENTINA)"/>
    <s v="LOCAL"/>
    <s v="BBDO"/>
    <x v="426"/>
    <s v="LA VOZ DE ELA"/>
    <s v=""/>
    <s v=""/>
    <s v="ARGENTINA"/>
    <x v="2"/>
    <m/>
    <m/>
    <m/>
    <n v="1"/>
    <m/>
    <m/>
    <m/>
    <m/>
    <m/>
    <m/>
    <m/>
    <m/>
    <m/>
    <m/>
    <m/>
    <m/>
    <n v="1"/>
    <n v="3"/>
  </r>
  <r>
    <s v="6. DIENTE (ARGENTINA)"/>
    <s v="LOCAL"/>
    <s v="BBDO"/>
    <x v="426"/>
    <s v="MODO DISCRETO"/>
    <s v=""/>
    <s v=""/>
    <s v="ARGENTINA"/>
    <x v="2"/>
    <m/>
    <m/>
    <m/>
    <n v="1"/>
    <m/>
    <m/>
    <m/>
    <m/>
    <m/>
    <m/>
    <m/>
    <m/>
    <m/>
    <m/>
    <m/>
    <m/>
    <n v="1"/>
    <n v="3"/>
  </r>
  <r>
    <s v="6. DIENTE (ARGENTINA)"/>
    <s v="LOCAL"/>
    <s v="BBDO"/>
    <x v="426"/>
    <s v="MODO DISCRETO - AUTO"/>
    <s v=""/>
    <s v=""/>
    <s v="ARGENTINA"/>
    <x v="2"/>
    <m/>
    <m/>
    <n v="1"/>
    <m/>
    <m/>
    <m/>
    <m/>
    <m/>
    <m/>
    <m/>
    <m/>
    <m/>
    <m/>
    <m/>
    <m/>
    <m/>
    <n v="1"/>
    <n v="7"/>
  </r>
  <r>
    <s v="6. DIENTE (ARGENTINA)"/>
    <s v="LOCAL"/>
    <s v="BBDO"/>
    <x v="426"/>
    <s v="PLACER SOSTENIDO"/>
    <s v=""/>
    <s v=""/>
    <s v="ARGENTINA"/>
    <x v="2"/>
    <m/>
    <m/>
    <m/>
    <n v="1"/>
    <m/>
    <m/>
    <m/>
    <m/>
    <m/>
    <m/>
    <m/>
    <m/>
    <m/>
    <m/>
    <m/>
    <m/>
    <n v="1"/>
    <n v="3"/>
  </r>
  <r>
    <s v="6. DIENTE (ARGENTINA)"/>
    <s v="LOCAL"/>
    <s v="BITT"/>
    <x v="427"/>
    <s v="DEJATE LLEVAR MARIA BECERRA"/>
    <s v=""/>
    <s v=""/>
    <s v="ARGENTINA"/>
    <x v="2"/>
    <m/>
    <m/>
    <m/>
    <n v="1"/>
    <m/>
    <m/>
    <m/>
    <m/>
    <m/>
    <m/>
    <m/>
    <m/>
    <m/>
    <m/>
    <m/>
    <m/>
    <n v="1"/>
    <n v="3"/>
  </r>
  <r>
    <s v="6. DIENTE (ARGENTINA)"/>
    <s v="LOCAL"/>
    <s v="DAVID BUENOS AIRES"/>
    <x v="350"/>
    <s v="MISSION: WHOPPER"/>
    <s v=""/>
    <s v=""/>
    <s v="ARGENTINA"/>
    <x v="2"/>
    <m/>
    <n v="1"/>
    <m/>
    <n v="3"/>
    <m/>
    <m/>
    <m/>
    <m/>
    <m/>
    <m/>
    <m/>
    <m/>
    <m/>
    <m/>
    <m/>
    <m/>
    <n v="4"/>
    <n v="24"/>
  </r>
  <r>
    <s v="6. DIENTE (ARGENTINA)"/>
    <s v="LOCAL"/>
    <s v="DAVID BUENOS AIRES"/>
    <x v="350"/>
    <s v="NUESTRO TIPO DE FIESTA"/>
    <s v=""/>
    <s v=""/>
    <s v="ARGENTINA"/>
    <x v="2"/>
    <m/>
    <m/>
    <m/>
    <n v="1"/>
    <m/>
    <m/>
    <m/>
    <m/>
    <m/>
    <m/>
    <m/>
    <m/>
    <m/>
    <m/>
    <m/>
    <m/>
    <n v="1"/>
    <n v="3"/>
  </r>
  <r>
    <s v="6. DIENTE (ARGENTINA)"/>
    <s v="LOCAL"/>
    <s v="DAVID BUENOS AIRES"/>
    <x v="350"/>
    <s v="PARTE DE LA FAMILIA, PARTE DE LA LEY"/>
    <s v=""/>
    <s v=""/>
    <s v="ARGENTINA"/>
    <x v="2"/>
    <m/>
    <m/>
    <m/>
    <n v="1"/>
    <m/>
    <m/>
    <m/>
    <m/>
    <m/>
    <m/>
    <m/>
    <m/>
    <m/>
    <m/>
    <m/>
    <m/>
    <n v="1"/>
    <n v="3"/>
  </r>
  <r>
    <s v="6. DIENTE (ARGENTINA)"/>
    <s v="LOCAL"/>
    <s v="DENTSU CREATIVE"/>
    <x v="428"/>
    <s v="SCROLLING THERAPY"/>
    <s v=""/>
    <s v=""/>
    <s v="ARGENTINA"/>
    <x v="2"/>
    <m/>
    <n v="3"/>
    <n v="3"/>
    <m/>
    <m/>
    <m/>
    <m/>
    <m/>
    <m/>
    <m/>
    <m/>
    <m/>
    <m/>
    <m/>
    <m/>
    <m/>
    <n v="6"/>
    <n v="66"/>
  </r>
  <r>
    <s v="6. DIENTE (ARGENTINA)"/>
    <s v="LOCAL"/>
    <s v="DIGITAS"/>
    <x v="429"/>
    <s v="MOSTRALES QUE ESTÁS READY"/>
    <s v=""/>
    <s v=""/>
    <s v="ARGENTINA"/>
    <x v="2"/>
    <m/>
    <m/>
    <n v="2"/>
    <n v="4"/>
    <m/>
    <m/>
    <m/>
    <m/>
    <m/>
    <m/>
    <m/>
    <m/>
    <m/>
    <m/>
    <m/>
    <m/>
    <n v="6"/>
    <n v="26"/>
  </r>
  <r>
    <s v="6. DIENTE (ARGENTINA)"/>
    <s v="LOCAL"/>
    <s v="DON BUENOS AIRES "/>
    <x v="57"/>
    <s v="ARBITROS"/>
    <s v=""/>
    <s v=""/>
    <s v="ARGENTINA"/>
    <x v="2"/>
    <m/>
    <m/>
    <m/>
    <n v="1"/>
    <m/>
    <m/>
    <m/>
    <m/>
    <m/>
    <m/>
    <m/>
    <m/>
    <m/>
    <m/>
    <m/>
    <m/>
    <n v="1"/>
    <n v="3"/>
  </r>
  <r>
    <s v="6. DIENTE (ARGENTINA)"/>
    <s v="LOCAL"/>
    <s v="DON BUENOS AIRES "/>
    <x v="57"/>
    <s v="MAÑAS"/>
    <s v=""/>
    <s v=""/>
    <s v="ARGENTINA"/>
    <x v="2"/>
    <m/>
    <m/>
    <m/>
    <n v="2"/>
    <m/>
    <m/>
    <m/>
    <m/>
    <m/>
    <m/>
    <m/>
    <m/>
    <m/>
    <m/>
    <m/>
    <m/>
    <n v="2"/>
    <n v="6"/>
  </r>
  <r>
    <s v="6. DIENTE (ARGENTINA)"/>
    <s v="LOCAL"/>
    <s v="DON BUENOS AIRES "/>
    <x v="57"/>
    <s v="MAÑAS - CAJONERA"/>
    <s v=""/>
    <s v=""/>
    <s v="ARGENTINA"/>
    <x v="2"/>
    <m/>
    <m/>
    <m/>
    <n v="1"/>
    <m/>
    <m/>
    <m/>
    <m/>
    <m/>
    <m/>
    <m/>
    <m/>
    <m/>
    <m/>
    <m/>
    <m/>
    <n v="1"/>
    <n v="3"/>
  </r>
  <r>
    <s v="6. DIENTE (ARGENTINA)"/>
    <s v="LOCAL"/>
    <s v="DON BUENOS AIRES "/>
    <x v="57"/>
    <s v="MAÑAS - TOSTADORA"/>
    <s v=""/>
    <s v=""/>
    <s v="ARGENTINA"/>
    <x v="2"/>
    <m/>
    <m/>
    <n v="1"/>
    <m/>
    <m/>
    <m/>
    <m/>
    <m/>
    <m/>
    <m/>
    <m/>
    <m/>
    <m/>
    <m/>
    <m/>
    <m/>
    <n v="1"/>
    <n v="7"/>
  </r>
  <r>
    <s v="6. DIENTE (ARGENTINA)"/>
    <s v="LOCAL"/>
    <s v="DON BUENOS AIRES "/>
    <x v="57"/>
    <s v="TE SIMPLIPHILCAN LA VIDA"/>
    <s v=""/>
    <s v=""/>
    <s v="ARGENTINA"/>
    <x v="2"/>
    <m/>
    <m/>
    <n v="1"/>
    <m/>
    <m/>
    <m/>
    <m/>
    <m/>
    <m/>
    <m/>
    <m/>
    <m/>
    <m/>
    <m/>
    <m/>
    <m/>
    <n v="1"/>
    <n v="7"/>
  </r>
  <r>
    <s v="6. DIENTE (ARGENTINA)"/>
    <s v="LOCAL"/>
    <s v="DRAFTLINE BUE"/>
    <x v="430"/>
    <s v="BRAHMA SESSIONS"/>
    <s v=""/>
    <s v=""/>
    <s v="ARGENTINA"/>
    <x v="2"/>
    <m/>
    <m/>
    <m/>
    <n v="3"/>
    <m/>
    <m/>
    <m/>
    <m/>
    <m/>
    <m/>
    <m/>
    <m/>
    <m/>
    <m/>
    <m/>
    <m/>
    <n v="3"/>
    <n v="9"/>
  </r>
  <r>
    <s v="6. DIENTE (ARGENTINA)"/>
    <s v="LOCAL"/>
    <s v="DRAFTLINE BUE"/>
    <x v="430"/>
    <s v="COINCIDENCIAS"/>
    <s v=""/>
    <s v=""/>
    <s v="ARGENTINA"/>
    <x v="2"/>
    <m/>
    <n v="1"/>
    <m/>
    <m/>
    <m/>
    <m/>
    <m/>
    <m/>
    <m/>
    <m/>
    <m/>
    <m/>
    <m/>
    <m/>
    <m/>
    <m/>
    <n v="1"/>
    <n v="15"/>
  </r>
  <r>
    <s v="6. DIENTE (ARGENTINA)"/>
    <s v="LOCAL"/>
    <s v="DRAFTLINE BUE"/>
    <x v="430"/>
    <s v="COINCIDENCIAS CAMPEÓN"/>
    <s v=""/>
    <s v=""/>
    <s v="ARGENTINA"/>
    <x v="2"/>
    <m/>
    <m/>
    <n v="1"/>
    <n v="1"/>
    <m/>
    <m/>
    <m/>
    <m/>
    <m/>
    <m/>
    <m/>
    <m/>
    <m/>
    <m/>
    <m/>
    <m/>
    <n v="2"/>
    <n v="10"/>
  </r>
  <r>
    <s v="6. DIENTE (ARGENTINA)"/>
    <s v="LOCAL"/>
    <s v="DRAFTLINE BUE"/>
    <x v="430"/>
    <s v="EUROPIBES"/>
    <s v=""/>
    <s v=""/>
    <s v="ARGENTINA"/>
    <x v="2"/>
    <m/>
    <m/>
    <n v="1"/>
    <n v="2"/>
    <m/>
    <m/>
    <m/>
    <m/>
    <m/>
    <m/>
    <m/>
    <m/>
    <m/>
    <m/>
    <m/>
    <m/>
    <n v="3"/>
    <n v="13"/>
  </r>
  <r>
    <s v="6. DIENTE (ARGENTINA)"/>
    <s v="LOCAL"/>
    <s v="DRAFTLINE BUE"/>
    <x v="430"/>
    <s v="LA ÚLTIMA COINCIDENCIA"/>
    <s v=""/>
    <s v=""/>
    <s v="ARGENTINA"/>
    <x v="2"/>
    <m/>
    <n v="1"/>
    <m/>
    <m/>
    <m/>
    <m/>
    <m/>
    <m/>
    <m/>
    <m/>
    <m/>
    <m/>
    <m/>
    <m/>
    <m/>
    <m/>
    <n v="1"/>
    <n v="15"/>
  </r>
  <r>
    <s v="6. DIENTE (ARGENTINA)"/>
    <s v="LOCAL"/>
    <s v="DRAFTLINE BUE"/>
    <x v="430"/>
    <s v="LANZAMIENTO GAUCHADA"/>
    <s v=""/>
    <s v=""/>
    <s v="ARGENTINA"/>
    <x v="2"/>
    <m/>
    <m/>
    <m/>
    <n v="3"/>
    <m/>
    <m/>
    <m/>
    <m/>
    <m/>
    <m/>
    <m/>
    <m/>
    <m/>
    <m/>
    <m/>
    <m/>
    <n v="3"/>
    <n v="9"/>
  </r>
  <r>
    <s v="6. DIENTE (ARGENTINA)"/>
    <s v="LOCAL"/>
    <s v="DRAFTLINE BUE"/>
    <x v="430"/>
    <s v="LATAS COINCIDENCIAS CAMPEÓN"/>
    <s v=""/>
    <s v=""/>
    <s v="ARGENTINA"/>
    <x v="2"/>
    <m/>
    <m/>
    <m/>
    <n v="1"/>
    <m/>
    <m/>
    <m/>
    <m/>
    <m/>
    <m/>
    <m/>
    <m/>
    <m/>
    <m/>
    <m/>
    <m/>
    <n v="1"/>
    <n v="3"/>
  </r>
  <r>
    <s v="6. DIENTE (ARGENTINA)"/>
    <s v="LOCAL"/>
    <s v="DRAFTLINE BUE"/>
    <x v="430"/>
    <s v="NAHUELITO"/>
    <s v=""/>
    <s v=""/>
    <s v="ARGENTINA"/>
    <x v="2"/>
    <m/>
    <m/>
    <n v="1"/>
    <n v="1"/>
    <m/>
    <m/>
    <m/>
    <m/>
    <m/>
    <m/>
    <m/>
    <m/>
    <m/>
    <m/>
    <m/>
    <m/>
    <n v="2"/>
    <n v="10"/>
  </r>
  <r>
    <s v="6. DIENTE (ARGENTINA)"/>
    <s v="LOCAL"/>
    <s v="DRAFTLINE BUE"/>
    <x v="430"/>
    <s v="PATAGONIA NUESTRA"/>
    <s v=""/>
    <s v=""/>
    <s v="ARGENTINA"/>
    <x v="2"/>
    <m/>
    <n v="1"/>
    <n v="1"/>
    <m/>
    <m/>
    <m/>
    <m/>
    <m/>
    <m/>
    <m/>
    <m/>
    <m/>
    <m/>
    <m/>
    <m/>
    <m/>
    <n v="2"/>
    <n v="22"/>
  </r>
  <r>
    <s v="6. DIENTE (ARGENTINA)"/>
    <s v="LOCAL"/>
    <s v="DRAFTLINE BUE"/>
    <x v="430"/>
    <s v="SEGUNDA QUINCENA"/>
    <s v=""/>
    <s v=""/>
    <s v="ARGENTINA"/>
    <x v="2"/>
    <m/>
    <n v="1"/>
    <m/>
    <m/>
    <m/>
    <m/>
    <m/>
    <m/>
    <m/>
    <m/>
    <m/>
    <m/>
    <m/>
    <m/>
    <m/>
    <m/>
    <n v="1"/>
    <n v="15"/>
  </r>
  <r>
    <s v="6. DIENTE (ARGENTINA)"/>
    <s v="LOCAL"/>
    <s v="DRAFTLINE BUE"/>
    <x v="430"/>
    <s v="SON OTROS TIEMPOS"/>
    <s v=""/>
    <s v=""/>
    <s v="ARGENTINA"/>
    <x v="2"/>
    <m/>
    <m/>
    <n v="2"/>
    <m/>
    <m/>
    <m/>
    <m/>
    <m/>
    <m/>
    <m/>
    <m/>
    <m/>
    <m/>
    <m/>
    <m/>
    <m/>
    <n v="2"/>
    <n v="14"/>
  </r>
  <r>
    <s v="6. DIENTE (ARGENTINA)"/>
    <s v="LOCAL"/>
    <s v="DRAFTLINE BUE"/>
    <x v="430"/>
    <s v="VARMAN"/>
    <s v=""/>
    <s v=""/>
    <s v="ARGENTINA"/>
    <x v="2"/>
    <m/>
    <n v="1"/>
    <n v="2"/>
    <m/>
    <m/>
    <m/>
    <m/>
    <m/>
    <m/>
    <m/>
    <m/>
    <m/>
    <m/>
    <m/>
    <m/>
    <m/>
    <n v="3"/>
    <n v="29"/>
  </r>
  <r>
    <s v="6. DIENTE (ARGENTINA)"/>
    <s v="LOCAL"/>
    <s v="GREY"/>
    <x v="143"/>
    <s v="ALMA"/>
    <s v=""/>
    <s v=""/>
    <s v="ARGENTINA"/>
    <x v="2"/>
    <m/>
    <n v="1"/>
    <m/>
    <n v="1"/>
    <m/>
    <m/>
    <m/>
    <m/>
    <m/>
    <m/>
    <m/>
    <m/>
    <m/>
    <m/>
    <m/>
    <m/>
    <n v="2"/>
    <n v="18"/>
  </r>
  <r>
    <s v="6. DIENTE (ARGENTINA)"/>
    <s v="LOCAL"/>
    <s v="GREY"/>
    <x v="143"/>
    <s v="BEER SWAP"/>
    <s v=""/>
    <s v=""/>
    <s v="ARGENTINA"/>
    <x v="2"/>
    <m/>
    <n v="1"/>
    <m/>
    <m/>
    <m/>
    <m/>
    <m/>
    <m/>
    <m/>
    <m/>
    <m/>
    <m/>
    <m/>
    <m/>
    <m/>
    <m/>
    <n v="1"/>
    <n v="15"/>
  </r>
  <r>
    <s v="6. DIENTE (ARGENTINA)"/>
    <s v="LOCAL"/>
    <s v="GREY"/>
    <x v="143"/>
    <s v="CHRISTMAS ALWAYS FINDS ITS WAY"/>
    <s v=""/>
    <s v=""/>
    <s v="ARGENTINA"/>
    <x v="2"/>
    <m/>
    <n v="1"/>
    <n v="1"/>
    <m/>
    <m/>
    <m/>
    <m/>
    <m/>
    <m/>
    <m/>
    <m/>
    <m/>
    <m/>
    <m/>
    <m/>
    <m/>
    <n v="2"/>
    <n v="22"/>
  </r>
  <r>
    <s v="6. DIENTE (ARGENTINA)"/>
    <s v="LOCAL"/>
    <s v="GREY"/>
    <x v="143"/>
    <s v="EL DÍA POSTERGADO"/>
    <s v=""/>
    <s v=""/>
    <s v="ARGENTINA"/>
    <x v="2"/>
    <m/>
    <m/>
    <n v="1"/>
    <m/>
    <m/>
    <m/>
    <m/>
    <m/>
    <m/>
    <m/>
    <m/>
    <m/>
    <m/>
    <m/>
    <m/>
    <m/>
    <n v="1"/>
    <n v="7"/>
  </r>
  <r>
    <s v="6. DIENTE (ARGENTINA)"/>
    <s v="LOCAL"/>
    <s v="GREY"/>
    <x v="143"/>
    <s v="EL ORIGEN DE LA RESACA"/>
    <s v=""/>
    <s v=""/>
    <s v="ARGENTINA"/>
    <x v="2"/>
    <m/>
    <m/>
    <m/>
    <n v="1"/>
    <m/>
    <m/>
    <m/>
    <m/>
    <m/>
    <m/>
    <m/>
    <m/>
    <m/>
    <m/>
    <m/>
    <m/>
    <n v="1"/>
    <n v="3"/>
  </r>
  <r>
    <s v="6. DIENTE (ARGENTINA)"/>
    <s v="LOCAL"/>
    <s v="GREY"/>
    <x v="143"/>
    <s v="INCLUSIÓN ARTIFICIAL"/>
    <s v=""/>
    <s v=""/>
    <s v="ARGENTINA"/>
    <x v="2"/>
    <m/>
    <m/>
    <n v="1"/>
    <m/>
    <m/>
    <m/>
    <m/>
    <m/>
    <m/>
    <m/>
    <m/>
    <m/>
    <m/>
    <m/>
    <m/>
    <m/>
    <n v="1"/>
    <n v="7"/>
  </r>
  <r>
    <s v="6. DIENTE (ARGENTINA)"/>
    <s v="LOCAL"/>
    <s v="GREY"/>
    <x v="431"/>
    <s v="CHRISTMAS ALWAYS FINDS ITS WAY"/>
    <s v=""/>
    <s v=""/>
    <s v="ARGENTINA"/>
    <x v="2"/>
    <m/>
    <n v="1"/>
    <m/>
    <m/>
    <m/>
    <m/>
    <m/>
    <m/>
    <m/>
    <m/>
    <m/>
    <m/>
    <m/>
    <m/>
    <m/>
    <m/>
    <n v="1"/>
    <n v="15"/>
  </r>
  <r>
    <s v="6. DIENTE (ARGENTINA)"/>
    <s v="LOCAL"/>
    <s v="GUT"/>
    <x v="306"/>
    <s v="AHORA MIRANOS JUGAR"/>
    <s v=""/>
    <s v=""/>
    <s v="ARGENTINA"/>
    <x v="2"/>
    <m/>
    <m/>
    <n v="1"/>
    <m/>
    <m/>
    <m/>
    <m/>
    <m/>
    <m/>
    <m/>
    <m/>
    <m/>
    <m/>
    <m/>
    <m/>
    <m/>
    <n v="1"/>
    <n v="7"/>
  </r>
  <r>
    <s v="6. DIENTE (ARGENTINA)"/>
    <s v="LOCAL"/>
    <s v="GUT"/>
    <x v="306"/>
    <s v="CRICK/ CRACK"/>
    <s v=""/>
    <s v=""/>
    <s v="ARGENTINA"/>
    <x v="2"/>
    <m/>
    <m/>
    <m/>
    <n v="1"/>
    <m/>
    <m/>
    <m/>
    <m/>
    <m/>
    <m/>
    <m/>
    <m/>
    <m/>
    <m/>
    <m/>
    <m/>
    <n v="1"/>
    <n v="3"/>
  </r>
  <r>
    <s v="6. DIENTE (ARGENTINA)"/>
    <s v="LOCAL"/>
    <s v="GUT"/>
    <x v="306"/>
    <s v="HAY QUE ALENTARTE SELECCIÓN"/>
    <s v=""/>
    <s v=""/>
    <s v="ARGENTINA"/>
    <x v="2"/>
    <m/>
    <m/>
    <n v="2"/>
    <m/>
    <m/>
    <m/>
    <m/>
    <m/>
    <m/>
    <m/>
    <m/>
    <m/>
    <m/>
    <m/>
    <m/>
    <m/>
    <n v="2"/>
    <n v="14"/>
  </r>
  <r>
    <s v="6. DIENTE (ARGENTINA)"/>
    <s v="LOCAL"/>
    <s v="GUT"/>
    <x v="306"/>
    <s v="IAI"/>
    <s v=""/>
    <s v=""/>
    <s v="ARGENTINA"/>
    <x v="2"/>
    <m/>
    <m/>
    <n v="1"/>
    <m/>
    <m/>
    <m/>
    <m/>
    <m/>
    <m/>
    <m/>
    <m/>
    <m/>
    <m/>
    <m/>
    <m/>
    <m/>
    <n v="1"/>
    <n v="7"/>
  </r>
  <r>
    <s v="6. DIENTE (ARGENTINA)"/>
    <s v="LOCAL"/>
    <s v="GUT"/>
    <x v="306"/>
    <s v="LA GORRA DE BIZARRAP"/>
    <s v=""/>
    <s v=""/>
    <s v="ARGENTINA"/>
    <x v="2"/>
    <m/>
    <m/>
    <n v="1"/>
    <n v="2"/>
    <m/>
    <m/>
    <m/>
    <m/>
    <m/>
    <m/>
    <m/>
    <m/>
    <m/>
    <m/>
    <m/>
    <m/>
    <n v="3"/>
    <n v="13"/>
  </r>
  <r>
    <s v="6. DIENTE (ARGENTINA)"/>
    <s v="LOCAL"/>
    <s v="GUT"/>
    <x v="306"/>
    <s v="LA PROBABILIDAD ARTOIS"/>
    <s v=""/>
    <s v=""/>
    <s v="ARGENTINA"/>
    <x v="2"/>
    <n v="1"/>
    <n v="5"/>
    <n v="2"/>
    <n v="1"/>
    <m/>
    <m/>
    <m/>
    <m/>
    <m/>
    <m/>
    <m/>
    <m/>
    <m/>
    <m/>
    <m/>
    <m/>
    <n v="9"/>
    <n v="122"/>
  </r>
  <r>
    <s v="6. DIENTE (ARGENTINA)"/>
    <s v="LOCAL"/>
    <s v="GUT"/>
    <x v="306"/>
    <s v="MAKE IT RAIN"/>
    <s v=""/>
    <s v=""/>
    <s v="ARGENTINA"/>
    <x v="2"/>
    <m/>
    <m/>
    <m/>
    <n v="1"/>
    <m/>
    <m/>
    <m/>
    <m/>
    <m/>
    <m/>
    <m/>
    <m/>
    <m/>
    <m/>
    <m/>
    <m/>
    <n v="1"/>
    <n v="3"/>
  </r>
  <r>
    <s v="6. DIENTE (ARGENTINA)"/>
    <s v="LOCAL"/>
    <s v="GUT"/>
    <x v="306"/>
    <s v="MI PAÍS"/>
    <s v=""/>
    <s v=""/>
    <s v="ARGENTINA"/>
    <x v="2"/>
    <m/>
    <m/>
    <m/>
    <n v="1"/>
    <m/>
    <m/>
    <m/>
    <m/>
    <m/>
    <m/>
    <m/>
    <m/>
    <m/>
    <m/>
    <m/>
    <m/>
    <n v="1"/>
    <n v="3"/>
  </r>
  <r>
    <s v="6. DIENTE (ARGENTINA)"/>
    <s v="LOCAL"/>
    <s v="GUT"/>
    <x v="306"/>
    <s v="NOBLEX BRAND"/>
    <s v=""/>
    <s v=""/>
    <s v="ARGENTINA"/>
    <x v="2"/>
    <m/>
    <m/>
    <n v="1"/>
    <m/>
    <m/>
    <m/>
    <m/>
    <m/>
    <m/>
    <m/>
    <m/>
    <m/>
    <m/>
    <m/>
    <m/>
    <m/>
    <n v="1"/>
    <n v="7"/>
  </r>
  <r>
    <s v="6. DIENTE (ARGENTINA)"/>
    <s v="LOCAL"/>
    <s v="GUT"/>
    <x v="306"/>
    <s v="PREMIO INVERTIDO"/>
    <s v=""/>
    <s v=""/>
    <s v="ARGENTINA"/>
    <x v="2"/>
    <m/>
    <n v="2"/>
    <n v="1"/>
    <m/>
    <m/>
    <m/>
    <m/>
    <m/>
    <m/>
    <m/>
    <m/>
    <m/>
    <m/>
    <m/>
    <m/>
    <m/>
    <n v="3"/>
    <n v="37"/>
  </r>
  <r>
    <s v="6. DIENTE (ARGENTINA)"/>
    <s v="LOCAL"/>
    <s v="GUT"/>
    <x v="306"/>
    <s v="PROMO PAGA DIOS"/>
    <s v=""/>
    <s v=""/>
    <s v="ARGENTINA"/>
    <x v="2"/>
    <m/>
    <m/>
    <n v="1"/>
    <m/>
    <m/>
    <m/>
    <m/>
    <m/>
    <m/>
    <m/>
    <m/>
    <m/>
    <m/>
    <m/>
    <m/>
    <m/>
    <n v="1"/>
    <n v="7"/>
  </r>
  <r>
    <s v="6. DIENTE (ARGENTINA)"/>
    <s v="LOCAL"/>
    <s v="GUT"/>
    <x v="306"/>
    <s v="SHIPPING ROYALE"/>
    <s v=""/>
    <s v=""/>
    <s v="ARGENTINA"/>
    <x v="2"/>
    <m/>
    <m/>
    <m/>
    <n v="1"/>
    <m/>
    <m/>
    <m/>
    <m/>
    <m/>
    <m/>
    <m/>
    <m/>
    <m/>
    <m/>
    <m/>
    <m/>
    <n v="1"/>
    <n v="3"/>
  </r>
  <r>
    <s v="6. DIENTE (ARGENTINA)"/>
    <s v="LOCAL"/>
    <s v="GUT"/>
    <x v="306"/>
    <s v="SOCCER"/>
    <s v=""/>
    <s v=""/>
    <s v="ARGENTINA"/>
    <x v="2"/>
    <m/>
    <m/>
    <m/>
    <n v="1"/>
    <m/>
    <m/>
    <m/>
    <m/>
    <m/>
    <m/>
    <m/>
    <m/>
    <m/>
    <m/>
    <m/>
    <m/>
    <n v="1"/>
    <n v="3"/>
  </r>
  <r>
    <s v="6. DIENTE (ARGENTINA)"/>
    <s v="LOCAL"/>
    <s v="GUT"/>
    <x v="306"/>
    <s v="TALLES"/>
    <s v=""/>
    <s v=""/>
    <s v="ARGENTINA"/>
    <x v="2"/>
    <m/>
    <m/>
    <n v="2"/>
    <n v="3"/>
    <m/>
    <m/>
    <m/>
    <m/>
    <m/>
    <m/>
    <m/>
    <m/>
    <m/>
    <m/>
    <m/>
    <m/>
    <n v="5"/>
    <n v="23"/>
  </r>
  <r>
    <s v="6. DIENTE (ARGENTINA)"/>
    <s v="LOCAL"/>
    <s v="GUT"/>
    <x v="306"/>
    <s v="UNIDAS PARA UNIR"/>
    <s v=""/>
    <s v=""/>
    <s v="ARGENTINA"/>
    <x v="2"/>
    <m/>
    <n v="1"/>
    <m/>
    <m/>
    <m/>
    <m/>
    <m/>
    <m/>
    <m/>
    <m/>
    <m/>
    <m/>
    <m/>
    <m/>
    <m/>
    <m/>
    <n v="1"/>
    <n v="15"/>
  </r>
  <r>
    <s v="6. DIENTE (ARGENTINA)"/>
    <s v="LOCAL"/>
    <s v="GUT"/>
    <x v="432"/>
    <s v="EL DELIVERY DE LA COPA"/>
    <s v=""/>
    <s v=""/>
    <s v="ARGENTINA"/>
    <x v="2"/>
    <m/>
    <n v="4"/>
    <n v="4"/>
    <n v="1"/>
    <m/>
    <m/>
    <m/>
    <m/>
    <m/>
    <m/>
    <m/>
    <m/>
    <m/>
    <m/>
    <m/>
    <m/>
    <n v="9"/>
    <n v="91"/>
  </r>
  <r>
    <s v="6. DIENTE (ARGENTINA)"/>
    <s v="LOCAL"/>
    <s v="GUT"/>
    <x v="432"/>
    <s v="MI PEDIDO ES"/>
    <s v=""/>
    <s v=""/>
    <s v="ARGENTINA"/>
    <x v="2"/>
    <m/>
    <n v="1"/>
    <m/>
    <n v="1"/>
    <m/>
    <m/>
    <m/>
    <m/>
    <m/>
    <m/>
    <m/>
    <m/>
    <m/>
    <m/>
    <m/>
    <m/>
    <n v="2"/>
    <n v="18"/>
  </r>
  <r>
    <s v="6. DIENTE (ARGENTINA)"/>
    <s v="LOCAL"/>
    <s v="LANZALLAMAS"/>
    <x v="76"/>
    <s v="EL DELIVERY DE LA COPA"/>
    <s v=""/>
    <s v=""/>
    <s v="ARGENTINA"/>
    <x v="2"/>
    <m/>
    <n v="4"/>
    <n v="4"/>
    <n v="1"/>
    <m/>
    <m/>
    <m/>
    <m/>
    <m/>
    <m/>
    <m/>
    <m/>
    <m/>
    <m/>
    <m/>
    <m/>
    <n v="9"/>
    <n v="91"/>
  </r>
  <r>
    <s v="6. DIENTE (ARGENTINA)"/>
    <s v="LOCAL"/>
    <s v="LANZALLAMAS"/>
    <x v="76"/>
    <s v="MI PEDIDO ES"/>
    <s v=""/>
    <s v=""/>
    <s v="ARGENTINA"/>
    <x v="2"/>
    <m/>
    <n v="1"/>
    <m/>
    <n v="1"/>
    <m/>
    <m/>
    <m/>
    <m/>
    <m/>
    <m/>
    <m/>
    <m/>
    <m/>
    <m/>
    <m/>
    <m/>
    <n v="2"/>
    <n v="18"/>
  </r>
  <r>
    <s v="6. DIENTE (ARGENTINA)"/>
    <s v="LOCAL"/>
    <s v="GUT"/>
    <x v="306"/>
    <s v="EL GERENTE"/>
    <s v=""/>
    <s v=""/>
    <s v="ARGENTINA"/>
    <x v="2"/>
    <m/>
    <m/>
    <m/>
    <n v="1"/>
    <m/>
    <m/>
    <m/>
    <m/>
    <m/>
    <m/>
    <m/>
    <m/>
    <m/>
    <m/>
    <m/>
    <m/>
    <n v="1"/>
    <n v="3"/>
  </r>
  <r>
    <s v="6. DIENTE (ARGENTINA)"/>
    <s v="LOCAL"/>
    <s v="HOY BY HAVAS"/>
    <x v="433"/>
    <s v="CLÓSETS DECONSTRUIDOS"/>
    <s v=""/>
    <s v=""/>
    <s v="ARGENTINA"/>
    <x v="2"/>
    <m/>
    <m/>
    <n v="1"/>
    <n v="2"/>
    <m/>
    <m/>
    <m/>
    <m/>
    <m/>
    <m/>
    <m/>
    <m/>
    <m/>
    <m/>
    <m/>
    <m/>
    <n v="3"/>
    <n v="13"/>
  </r>
  <r>
    <s v="6. DIENTE (ARGENTINA)"/>
    <s v="LOCAL"/>
    <s v="HOY BY HAVAS"/>
    <x v="433"/>
    <s v="ESCUDO CONTRA EL CÁNCER"/>
    <s v=""/>
    <s v=""/>
    <s v="ARGENTINA"/>
    <x v="2"/>
    <m/>
    <n v="2"/>
    <n v="1"/>
    <m/>
    <m/>
    <m/>
    <m/>
    <m/>
    <m/>
    <m/>
    <m/>
    <m/>
    <m/>
    <m/>
    <m/>
    <m/>
    <n v="3"/>
    <n v="37"/>
  </r>
  <r>
    <s v="6. DIENTE (ARGENTINA)"/>
    <s v="LOCAL"/>
    <s v="HOY BY HAVAS"/>
    <x v="433"/>
    <s v="HIMNO POR LA INCLUSIÓN"/>
    <s v=""/>
    <s v=""/>
    <s v="ARGENTINA"/>
    <x v="2"/>
    <m/>
    <m/>
    <m/>
    <n v="1"/>
    <m/>
    <m/>
    <m/>
    <m/>
    <m/>
    <m/>
    <m/>
    <m/>
    <m/>
    <m/>
    <m/>
    <m/>
    <n v="1"/>
    <n v="3"/>
  </r>
  <r>
    <s v="6. DIENTE (ARGENTINA)"/>
    <s v="LOCAL"/>
    <s v="HUINCA CINE"/>
    <x v="434"/>
    <s v="PARRILLEROS"/>
    <s v=""/>
    <s v=""/>
    <s v="ARGENTINA"/>
    <x v="2"/>
    <m/>
    <m/>
    <m/>
    <n v="1"/>
    <m/>
    <m/>
    <m/>
    <m/>
    <m/>
    <m/>
    <m/>
    <m/>
    <m/>
    <m/>
    <m/>
    <m/>
    <n v="1"/>
    <n v="3"/>
  </r>
  <r>
    <s v="6. DIENTE (ARGENTINA)"/>
    <s v="LOCAL"/>
    <s v="ISLA REPÚBLICA"/>
    <x v="357"/>
    <s v="BREAK UP"/>
    <s v=""/>
    <s v=""/>
    <s v="ARGENTINA"/>
    <x v="2"/>
    <m/>
    <m/>
    <n v="2"/>
    <n v="2"/>
    <m/>
    <m/>
    <m/>
    <m/>
    <m/>
    <m/>
    <m/>
    <m/>
    <m/>
    <m/>
    <m/>
    <m/>
    <n v="4"/>
    <n v="20"/>
  </r>
  <r>
    <s v="6. DIENTE (ARGENTINA)"/>
    <s v="LOCAL"/>
    <s v="ISLA REPÚBLICA"/>
    <x v="357"/>
    <s v="LA CHINGADA"/>
    <s v=""/>
    <s v=""/>
    <s v="ARGENTINA"/>
    <x v="2"/>
    <m/>
    <m/>
    <n v="1"/>
    <m/>
    <m/>
    <m/>
    <m/>
    <m/>
    <m/>
    <m/>
    <m/>
    <m/>
    <m/>
    <m/>
    <m/>
    <m/>
    <n v="1"/>
    <n v="7"/>
  </r>
  <r>
    <s v="6. DIENTE (ARGENTINA)"/>
    <s v="LOCAL"/>
    <s v="ISLA REPÚBLICA"/>
    <x v="357"/>
    <s v="MESSIRVE"/>
    <s v=""/>
    <s v=""/>
    <s v="ARGENTINA"/>
    <x v="2"/>
    <m/>
    <m/>
    <n v="1"/>
    <m/>
    <m/>
    <m/>
    <m/>
    <m/>
    <m/>
    <m/>
    <m/>
    <m/>
    <m/>
    <m/>
    <m/>
    <m/>
    <n v="1"/>
    <n v="7"/>
  </r>
  <r>
    <s v="6. DIENTE (ARGENTINA)"/>
    <s v="LOCAL"/>
    <s v="ISLA REPÚBLICA"/>
    <x v="357"/>
    <s v="LA CHINGADA"/>
    <s v=""/>
    <s v=""/>
    <s v="ARGENTINA"/>
    <x v="2"/>
    <m/>
    <m/>
    <m/>
    <n v="1"/>
    <m/>
    <m/>
    <m/>
    <m/>
    <m/>
    <m/>
    <m/>
    <m/>
    <m/>
    <m/>
    <m/>
    <m/>
    <n v="1"/>
    <n v="3"/>
  </r>
  <r>
    <s v="6. DIENTE (ARGENTINA)"/>
    <s v="LOCAL"/>
    <s v="LA CASA DE AL LADO"/>
    <x v="435"/>
    <s v="BUSQUEDAS POR AMOR"/>
    <s v=""/>
    <s v=""/>
    <s v="ARGENTINA"/>
    <x v="2"/>
    <m/>
    <m/>
    <n v="1"/>
    <m/>
    <m/>
    <m/>
    <m/>
    <m/>
    <m/>
    <m/>
    <m/>
    <m/>
    <m/>
    <m/>
    <m/>
    <m/>
    <n v="1"/>
    <n v="7"/>
  </r>
  <r>
    <s v="6. DIENTE (ARGENTINA)"/>
    <s v="LOCAL"/>
    <s v="LA CASA DE AL LADO"/>
    <x v="435"/>
    <s v="DESCARTABLE"/>
    <s v=""/>
    <s v=""/>
    <s v="ARGENTINA"/>
    <x v="2"/>
    <m/>
    <n v="1"/>
    <m/>
    <m/>
    <m/>
    <m/>
    <m/>
    <m/>
    <m/>
    <m/>
    <m/>
    <m/>
    <m/>
    <m/>
    <m/>
    <m/>
    <n v="1"/>
    <n v="15"/>
  </r>
  <r>
    <s v="6. DIENTE (ARGENTINA)"/>
    <s v="LOCAL"/>
    <s v="LA COMUNIDAD"/>
    <x v="436"/>
    <s v="BUSQUEDAS POR AMOR"/>
    <s v=""/>
    <s v=""/>
    <s v="ARGENTINA"/>
    <x v="2"/>
    <m/>
    <m/>
    <m/>
    <n v="1"/>
    <m/>
    <m/>
    <m/>
    <m/>
    <m/>
    <m/>
    <m/>
    <m/>
    <m/>
    <m/>
    <m/>
    <m/>
    <n v="1"/>
    <n v="3"/>
  </r>
  <r>
    <s v="6. DIENTE (ARGENTINA)"/>
    <s v="LOCAL"/>
    <s v="LA COMUNIDAD"/>
    <x v="436"/>
    <s v="CONCIERTO PARA LAS ALMAS"/>
    <s v=""/>
    <s v=""/>
    <s v="ARGENTINA"/>
    <x v="2"/>
    <m/>
    <m/>
    <n v="2"/>
    <m/>
    <m/>
    <m/>
    <m/>
    <m/>
    <m/>
    <m/>
    <m/>
    <m/>
    <m/>
    <m/>
    <m/>
    <m/>
    <n v="2"/>
    <n v="14"/>
  </r>
  <r>
    <s v="6. DIENTE (ARGENTINA)"/>
    <s v="LOCAL"/>
    <s v="LA DOBLE"/>
    <x v="437"/>
    <s v="EL CANTO D PACIFICO"/>
    <s v=""/>
    <s v=""/>
    <s v="ARGENTINA"/>
    <x v="2"/>
    <m/>
    <m/>
    <n v="1"/>
    <m/>
    <m/>
    <m/>
    <m/>
    <m/>
    <m/>
    <m/>
    <m/>
    <m/>
    <m/>
    <m/>
    <m/>
    <m/>
    <n v="1"/>
    <n v="7"/>
  </r>
  <r>
    <s v="6. DIENTE (ARGENTINA)"/>
    <s v="LOCAL"/>
    <s v="LANDIA"/>
    <x v="348"/>
    <s v="BUFFET"/>
    <s v=""/>
    <s v=""/>
    <s v="ARGENTINA"/>
    <x v="2"/>
    <m/>
    <m/>
    <n v="1"/>
    <m/>
    <m/>
    <m/>
    <m/>
    <m/>
    <m/>
    <m/>
    <m/>
    <m/>
    <m/>
    <m/>
    <m/>
    <m/>
    <n v="1"/>
    <n v="7"/>
  </r>
  <r>
    <s v="6. DIENTE (ARGENTINA)"/>
    <s v="LOCAL"/>
    <s v="LANDIA"/>
    <x v="348"/>
    <s v="JUNTA DE ACCIONISTAS"/>
    <s v=""/>
    <s v=""/>
    <s v="ARGENTINA"/>
    <x v="2"/>
    <m/>
    <m/>
    <n v="1"/>
    <m/>
    <m/>
    <m/>
    <m/>
    <m/>
    <m/>
    <m/>
    <m/>
    <m/>
    <m/>
    <m/>
    <m/>
    <m/>
    <n v="1"/>
    <n v="7"/>
  </r>
  <r>
    <s v="6. DIENTE (ARGENTINA)"/>
    <s v="LOCAL"/>
    <s v="LANDIA"/>
    <x v="348"/>
    <s v="LETTER TO ROSIE"/>
    <s v=""/>
    <s v=""/>
    <s v="ARGENTINA"/>
    <x v="2"/>
    <m/>
    <n v="1"/>
    <m/>
    <m/>
    <m/>
    <m/>
    <m/>
    <m/>
    <m/>
    <m/>
    <m/>
    <m/>
    <m/>
    <m/>
    <m/>
    <m/>
    <n v="1"/>
    <n v="15"/>
  </r>
  <r>
    <s v="6. DIENTE (ARGENTINA)"/>
    <s v="LOCAL"/>
    <s v="LANDIA"/>
    <x v="348"/>
    <s v="MIRAR MEJOR"/>
    <s v=""/>
    <s v=""/>
    <s v="ARGENTINA"/>
    <x v="2"/>
    <m/>
    <m/>
    <n v="1"/>
    <m/>
    <m/>
    <m/>
    <m/>
    <m/>
    <m/>
    <m/>
    <m/>
    <m/>
    <m/>
    <m/>
    <m/>
    <m/>
    <n v="1"/>
    <n v="7"/>
  </r>
  <r>
    <s v="6. DIENTE (ARGENTINA)"/>
    <s v="LOCAL"/>
    <s v="LANDIA"/>
    <x v="348"/>
    <s v="NAHUELITO"/>
    <s v=""/>
    <s v=""/>
    <s v="ARGENTINA"/>
    <x v="2"/>
    <m/>
    <m/>
    <n v="1"/>
    <m/>
    <m/>
    <m/>
    <m/>
    <m/>
    <m/>
    <m/>
    <m/>
    <m/>
    <m/>
    <m/>
    <m/>
    <m/>
    <n v="1"/>
    <n v="7"/>
  </r>
  <r>
    <s v="6. DIENTE (ARGENTINA)"/>
    <s v="LOCAL"/>
    <s v="LANDIA"/>
    <x v="348"/>
    <s v="PRELUDE TO NEW YORK"/>
    <s v=""/>
    <s v=""/>
    <s v="ARGENTINA"/>
    <x v="2"/>
    <m/>
    <m/>
    <m/>
    <n v="1"/>
    <m/>
    <m/>
    <m/>
    <m/>
    <m/>
    <m/>
    <m/>
    <m/>
    <m/>
    <m/>
    <m/>
    <m/>
    <n v="1"/>
    <n v="3"/>
  </r>
  <r>
    <s v="6. DIENTE (ARGENTINA)"/>
    <s v="LOCAL"/>
    <s v="LANDIA"/>
    <x v="348"/>
    <s v="SIN GATO"/>
    <s v=""/>
    <s v=""/>
    <s v="ARGENTINA"/>
    <x v="2"/>
    <m/>
    <m/>
    <m/>
    <n v="1"/>
    <m/>
    <m/>
    <m/>
    <m/>
    <m/>
    <m/>
    <m/>
    <m/>
    <m/>
    <m/>
    <m/>
    <m/>
    <n v="1"/>
    <n v="3"/>
  </r>
  <r>
    <s v="6. DIENTE (ARGENTINA)"/>
    <s v="LOCAL"/>
    <s v="LANDIA"/>
    <x v="348"/>
    <s v="THE SHOWDOWN: FULLY LOADED"/>
    <s v=""/>
    <s v=""/>
    <s v="ARGENTINA"/>
    <x v="2"/>
    <m/>
    <m/>
    <n v="2"/>
    <n v="1"/>
    <m/>
    <m/>
    <m/>
    <m/>
    <m/>
    <m/>
    <m/>
    <m/>
    <m/>
    <m/>
    <m/>
    <m/>
    <n v="3"/>
    <n v="17"/>
  </r>
  <r>
    <s v="6. DIENTE (ARGENTINA)"/>
    <s v="LOCAL"/>
    <s v="LIEBRE"/>
    <x v="438"/>
    <s v="VIDEO A BORDO"/>
    <s v=""/>
    <s v=""/>
    <s v="ARGENTINA"/>
    <x v="2"/>
    <m/>
    <n v="2"/>
    <n v="1"/>
    <n v="1"/>
    <m/>
    <m/>
    <m/>
    <m/>
    <m/>
    <m/>
    <m/>
    <m/>
    <m/>
    <m/>
    <m/>
    <m/>
    <n v="4"/>
    <n v="40"/>
  </r>
  <r>
    <s v="6. DIENTE (ARGENTINA)"/>
    <s v="LOCAL"/>
    <s v="MAMA HUNGARA"/>
    <x v="439"/>
    <s v="CALL CENTER / UBER / RESTAURANTE"/>
    <s v=""/>
    <s v=""/>
    <s v="ARGENTINA"/>
    <x v="2"/>
    <m/>
    <n v="1"/>
    <m/>
    <m/>
    <m/>
    <m/>
    <m/>
    <m/>
    <m/>
    <m/>
    <m/>
    <m/>
    <m/>
    <m/>
    <m/>
    <m/>
    <n v="1"/>
    <n v="15"/>
  </r>
  <r>
    <s v="6. DIENTE (ARGENTINA)"/>
    <s v="LOCAL"/>
    <s v="MEDIA MONKS"/>
    <x v="440"/>
    <s v="42K STORE"/>
    <s v=""/>
    <s v=""/>
    <s v="ARGENTINA"/>
    <x v="2"/>
    <m/>
    <m/>
    <m/>
    <n v="1"/>
    <m/>
    <m/>
    <m/>
    <m/>
    <m/>
    <m/>
    <m/>
    <m/>
    <m/>
    <m/>
    <m/>
    <m/>
    <n v="1"/>
    <n v="3"/>
  </r>
  <r>
    <s v="6. DIENTE (ARGENTINA)"/>
    <s v="LOCAL"/>
    <s v="MEDIA MONKS"/>
    <x v="440"/>
    <s v="ACABEMOS JUNTOS"/>
    <s v=""/>
    <s v=""/>
    <s v="ARGENTINA"/>
    <x v="2"/>
    <m/>
    <m/>
    <m/>
    <n v="1"/>
    <m/>
    <m/>
    <m/>
    <m/>
    <m/>
    <m/>
    <m/>
    <m/>
    <m/>
    <m/>
    <m/>
    <m/>
    <n v="1"/>
    <n v="3"/>
  </r>
  <r>
    <s v="6. DIENTE (ARGENTINA)"/>
    <s v="LOCAL"/>
    <s v="MEDIA MONKS"/>
    <x v="440"/>
    <s v="AUTOSATISFACCION"/>
    <s v=""/>
    <s v=""/>
    <s v="ARGENTINA"/>
    <x v="2"/>
    <m/>
    <n v="1"/>
    <n v="2"/>
    <m/>
    <m/>
    <m/>
    <m/>
    <m/>
    <m/>
    <m/>
    <m/>
    <m/>
    <m/>
    <m/>
    <m/>
    <m/>
    <n v="3"/>
    <n v="29"/>
  </r>
  <r>
    <s v="6. DIENTE (ARGENTINA)"/>
    <s v="LOCAL"/>
    <s v="MEDIA MONKS"/>
    <x v="440"/>
    <s v="MEMERABILIA"/>
    <s v=""/>
    <s v=""/>
    <s v="ARGENTINA"/>
    <x v="2"/>
    <m/>
    <m/>
    <m/>
    <n v="2"/>
    <m/>
    <m/>
    <m/>
    <m/>
    <m/>
    <m/>
    <m/>
    <m/>
    <m/>
    <m/>
    <m/>
    <m/>
    <n v="2"/>
    <n v="6"/>
  </r>
  <r>
    <s v="6. DIENTE (ARGENTINA)"/>
    <s v="LOCAL"/>
    <s v="MEDIA MONKS"/>
    <x v="440"/>
    <s v="OBELISCO"/>
    <s v=""/>
    <s v=""/>
    <s v="ARGENTINA"/>
    <x v="2"/>
    <m/>
    <m/>
    <n v="1"/>
    <m/>
    <m/>
    <m/>
    <m/>
    <m/>
    <m/>
    <m/>
    <m/>
    <m/>
    <m/>
    <m/>
    <m/>
    <m/>
    <n v="1"/>
    <n v="7"/>
  </r>
  <r>
    <s v="6. DIENTE (ARGENTINA)"/>
    <s v="LOCAL"/>
    <s v="MEDIA MONKS"/>
    <x v="440"/>
    <s v="SEGUNDO FRANCIA"/>
    <s v=""/>
    <s v=""/>
    <s v="ARGENTINA"/>
    <x v="2"/>
    <m/>
    <n v="1"/>
    <m/>
    <m/>
    <m/>
    <m/>
    <m/>
    <m/>
    <m/>
    <m/>
    <m/>
    <m/>
    <m/>
    <m/>
    <m/>
    <m/>
    <n v="1"/>
    <n v="15"/>
  </r>
  <r>
    <s v="6. DIENTE (ARGENTINA)"/>
    <s v="LOCAL"/>
    <s v="MERCADO MCCANN"/>
    <x v="345"/>
    <s v="AFORTUNADOS EN EL AMOR"/>
    <s v=""/>
    <s v=""/>
    <s v="ARGENTINA"/>
    <x v="2"/>
    <m/>
    <m/>
    <n v="1"/>
    <m/>
    <m/>
    <m/>
    <m/>
    <m/>
    <m/>
    <m/>
    <m/>
    <m/>
    <m/>
    <m/>
    <m/>
    <m/>
    <n v="1"/>
    <n v="7"/>
  </r>
  <r>
    <s v="6. DIENTE (ARGENTINA)"/>
    <s v="LOCAL"/>
    <s v="MERCADO MCCANN"/>
    <x v="345"/>
    <s v="ALMACENAVE"/>
    <s v=""/>
    <s v=""/>
    <s v="ARGENTINA"/>
    <x v="2"/>
    <m/>
    <m/>
    <n v="1"/>
    <m/>
    <m/>
    <m/>
    <m/>
    <m/>
    <m/>
    <m/>
    <m/>
    <m/>
    <m/>
    <m/>
    <m/>
    <m/>
    <n v="1"/>
    <n v="7"/>
  </r>
  <r>
    <s v="6. DIENTE (ARGENTINA)"/>
    <s v="LOCAL"/>
    <s v="MERCADO MCCANN"/>
    <x v="345"/>
    <s v="ALMACENAVE / AMOR A PRIMERA OBRA / EL SUEÑO DEL GAMER"/>
    <s v=""/>
    <s v=""/>
    <s v="ARGENTINA"/>
    <x v="2"/>
    <m/>
    <m/>
    <n v="1"/>
    <m/>
    <m/>
    <m/>
    <m/>
    <m/>
    <m/>
    <m/>
    <m/>
    <m/>
    <m/>
    <m/>
    <m/>
    <m/>
    <n v="1"/>
    <n v="7"/>
  </r>
  <r>
    <s v="6. DIENTE (ARGENTINA)"/>
    <s v="LOCAL"/>
    <s v="MERCADO MCCANN"/>
    <x v="345"/>
    <s v="SALAMES"/>
    <s v=""/>
    <s v=""/>
    <s v="ARGENTINA"/>
    <x v="2"/>
    <m/>
    <m/>
    <n v="2"/>
    <m/>
    <m/>
    <m/>
    <m/>
    <m/>
    <m/>
    <m/>
    <m/>
    <m/>
    <m/>
    <m/>
    <m/>
    <m/>
    <n v="2"/>
    <n v="14"/>
  </r>
  <r>
    <s v="6. DIENTE (ARGENTINA)"/>
    <s v="LOCAL"/>
    <s v="MERCADO MCCANN"/>
    <x v="345"/>
    <s v="TOMÁS SCHNEIDER"/>
    <s v=""/>
    <s v=""/>
    <s v="ARGENTINA"/>
    <x v="2"/>
    <m/>
    <n v="1"/>
    <m/>
    <n v="1"/>
    <m/>
    <m/>
    <m/>
    <m/>
    <m/>
    <m/>
    <m/>
    <m/>
    <m/>
    <m/>
    <m/>
    <m/>
    <n v="2"/>
    <n v="18"/>
  </r>
  <r>
    <s v="6. DIENTE (ARGENTINA)"/>
    <s v="LOCAL"/>
    <s v="MUTATO BUENOS AIRES"/>
    <x v="441"/>
    <s v="UBER"/>
    <s v=""/>
    <s v=""/>
    <s v="ARGENTINA"/>
    <x v="2"/>
    <m/>
    <n v="1"/>
    <m/>
    <m/>
    <m/>
    <m/>
    <m/>
    <m/>
    <m/>
    <m/>
    <m/>
    <m/>
    <m/>
    <m/>
    <m/>
    <m/>
    <n v="1"/>
    <n v="15"/>
  </r>
  <r>
    <s v="6. DIENTE (ARGENTINA)"/>
    <s v="LOCAL"/>
    <s v="NIÑA"/>
    <x v="442"/>
    <s v="EL DESAFÍO DEL LOCUTOR"/>
    <s v=""/>
    <s v=""/>
    <s v="ARGENTINA"/>
    <x v="2"/>
    <m/>
    <m/>
    <n v="3"/>
    <m/>
    <m/>
    <m/>
    <m/>
    <m/>
    <m/>
    <m/>
    <m/>
    <m/>
    <m/>
    <m/>
    <m/>
    <m/>
    <n v="3"/>
    <n v="21"/>
  </r>
  <r>
    <s v="6. DIENTE (ARGENTINA)"/>
    <s v="LOCAL"/>
    <s v="NIÑA"/>
    <x v="442"/>
    <s v="NUEVA IDENTIDAD VISUAL"/>
    <s v=""/>
    <s v=""/>
    <s v="ARGENTINA"/>
    <x v="2"/>
    <m/>
    <m/>
    <m/>
    <n v="1"/>
    <m/>
    <m/>
    <m/>
    <m/>
    <m/>
    <m/>
    <m/>
    <m/>
    <m/>
    <m/>
    <m/>
    <m/>
    <n v="1"/>
    <n v="3"/>
  </r>
  <r>
    <s v="6. DIENTE (ARGENTINA)"/>
    <s v="LOCAL"/>
    <s v="NIÑA"/>
    <x v="442"/>
    <s v="SÍ, LLEGA"/>
    <s v=""/>
    <s v=""/>
    <s v="ARGENTINA"/>
    <x v="2"/>
    <m/>
    <m/>
    <m/>
    <n v="1"/>
    <m/>
    <m/>
    <m/>
    <m/>
    <m/>
    <m/>
    <m/>
    <m/>
    <m/>
    <m/>
    <m/>
    <m/>
    <n v="1"/>
    <n v="3"/>
  </r>
  <r>
    <s v="6. DIENTE (ARGENTINA)"/>
    <s v="LOCAL"/>
    <s v="NIÑA"/>
    <x v="442"/>
    <s v="TODOS AL OBELISCO"/>
    <s v=""/>
    <s v=""/>
    <s v="ARGENTINA"/>
    <x v="2"/>
    <m/>
    <m/>
    <m/>
    <n v="1"/>
    <m/>
    <m/>
    <m/>
    <m/>
    <m/>
    <m/>
    <m/>
    <m/>
    <m/>
    <m/>
    <m/>
    <m/>
    <n v="1"/>
    <n v="3"/>
  </r>
  <r>
    <s v="6. DIENTE (ARGENTINA)"/>
    <s v="LOCAL"/>
    <s v="OGILVY &amp; MATHER"/>
    <x v="443"/>
    <s v="INTELIGENCIA ARGENTINA"/>
    <s v=""/>
    <s v=""/>
    <s v="ARGENTINA"/>
    <x v="2"/>
    <m/>
    <m/>
    <m/>
    <n v="1"/>
    <m/>
    <m/>
    <m/>
    <m/>
    <m/>
    <m/>
    <m/>
    <m/>
    <m/>
    <m/>
    <m/>
    <m/>
    <n v="1"/>
    <n v="3"/>
  </r>
  <r>
    <s v="6. DIENTE (ARGENTINA)"/>
    <s v="LOCAL"/>
    <s v="OGILVY &amp; MATHER"/>
    <x v="443"/>
    <s v="VERDURAS"/>
    <s v=""/>
    <s v=""/>
    <s v="ARGENTINA"/>
    <x v="2"/>
    <m/>
    <m/>
    <n v="1"/>
    <m/>
    <m/>
    <m/>
    <m/>
    <m/>
    <m/>
    <m/>
    <m/>
    <m/>
    <m/>
    <m/>
    <m/>
    <m/>
    <n v="1"/>
    <n v="7"/>
  </r>
  <r>
    <s v="6. DIENTE (ARGENTINA)"/>
    <s v="LOCAL"/>
    <s v="PAPAMUSIC"/>
    <x v="444"/>
    <s v="AMOR A PRIMERA OBRA"/>
    <s v=""/>
    <s v=""/>
    <s v="ARGENTINA"/>
    <x v="2"/>
    <m/>
    <m/>
    <m/>
    <n v="1"/>
    <m/>
    <m/>
    <m/>
    <m/>
    <m/>
    <m/>
    <m/>
    <m/>
    <m/>
    <m/>
    <m/>
    <m/>
    <n v="1"/>
    <n v="3"/>
  </r>
  <r>
    <s v="6. DIENTE (ARGENTINA)"/>
    <s v="LOCAL"/>
    <s v="PAPAMUSIC"/>
    <x v="444"/>
    <s v="DOORDASH WORKERS LAMENT"/>
    <s v=""/>
    <s v=""/>
    <s v="ARGENTINA"/>
    <x v="2"/>
    <m/>
    <m/>
    <m/>
    <n v="1"/>
    <m/>
    <m/>
    <m/>
    <m/>
    <m/>
    <m/>
    <m/>
    <m/>
    <m/>
    <m/>
    <m/>
    <m/>
    <n v="1"/>
    <n v="3"/>
  </r>
  <r>
    <s v="6. DIENTE (ARGENTINA)"/>
    <s v="LOCAL"/>
    <s v="POSTER"/>
    <x v="445"/>
    <s v="MORFEO - WOS"/>
    <s v=""/>
    <s v=""/>
    <s v="ARGENTINA"/>
    <x v="2"/>
    <m/>
    <m/>
    <n v="1"/>
    <m/>
    <m/>
    <m/>
    <m/>
    <m/>
    <m/>
    <m/>
    <m/>
    <m/>
    <m/>
    <m/>
    <m/>
    <m/>
    <n v="1"/>
    <n v="7"/>
  </r>
  <r>
    <s v="6. DIENTE (ARGENTINA)"/>
    <s v="LOCAL"/>
    <s v="PRIMO"/>
    <x v="446"/>
    <s v="BREAK UP"/>
    <s v=""/>
    <s v=""/>
    <s v="ARGENTINA"/>
    <x v="2"/>
    <m/>
    <n v="2"/>
    <n v="2"/>
    <m/>
    <m/>
    <m/>
    <m/>
    <m/>
    <m/>
    <m/>
    <m/>
    <m/>
    <m/>
    <m/>
    <m/>
    <m/>
    <n v="4"/>
    <n v="44"/>
  </r>
  <r>
    <s v="6. DIENTE (ARGENTINA)"/>
    <s v="LOCAL"/>
    <s v="PRIMO"/>
    <x v="446"/>
    <s v="CLASSICOS"/>
    <s v=""/>
    <s v=""/>
    <s v="ARGENTINA"/>
    <x v="2"/>
    <m/>
    <n v="1"/>
    <m/>
    <n v="1"/>
    <m/>
    <m/>
    <m/>
    <m/>
    <m/>
    <m/>
    <m/>
    <m/>
    <m/>
    <m/>
    <m/>
    <m/>
    <n v="2"/>
    <n v="18"/>
  </r>
  <r>
    <s v="6. DIENTE (ARGENTINA)"/>
    <s v="LOCAL"/>
    <s v="PRIMO"/>
    <x v="446"/>
    <s v="EL AROMA DE LA CONCIENCIA"/>
    <s v=""/>
    <s v=""/>
    <s v="ARGENTINA"/>
    <x v="2"/>
    <m/>
    <m/>
    <m/>
    <n v="1"/>
    <m/>
    <m/>
    <m/>
    <m/>
    <m/>
    <m/>
    <m/>
    <m/>
    <m/>
    <m/>
    <m/>
    <m/>
    <n v="1"/>
    <n v="3"/>
  </r>
  <r>
    <s v="6. DIENTE (ARGENTINA)"/>
    <s v="LOCAL"/>
    <s v="PRIMO"/>
    <x v="446"/>
    <s v="ENJOY THE SILENCE"/>
    <s v=""/>
    <s v=""/>
    <s v="ARGENTINA"/>
    <x v="2"/>
    <m/>
    <m/>
    <n v="2"/>
    <n v="1"/>
    <m/>
    <m/>
    <m/>
    <m/>
    <m/>
    <m/>
    <m/>
    <m/>
    <m/>
    <m/>
    <m/>
    <m/>
    <n v="3"/>
    <n v="17"/>
  </r>
  <r>
    <s v="6. DIENTE (ARGENTINA)"/>
    <s v="LOCAL"/>
    <s v="PRIMO"/>
    <x v="446"/>
    <s v="IMPOSIBLE"/>
    <s v=""/>
    <s v=""/>
    <s v="ARGENTINA"/>
    <x v="2"/>
    <m/>
    <m/>
    <n v="1"/>
    <m/>
    <m/>
    <m/>
    <m/>
    <m/>
    <m/>
    <m/>
    <m/>
    <m/>
    <m/>
    <m/>
    <m/>
    <m/>
    <n v="1"/>
    <n v="7"/>
  </r>
  <r>
    <s v="6. DIENTE (ARGENTINA)"/>
    <s v="LOCAL"/>
    <s v="PRIMO"/>
    <x v="446"/>
    <s v="LA CHINGADA"/>
    <s v=""/>
    <s v=""/>
    <s v="ARGENTINA"/>
    <x v="2"/>
    <m/>
    <m/>
    <n v="2"/>
    <n v="2"/>
    <m/>
    <m/>
    <m/>
    <m/>
    <m/>
    <m/>
    <m/>
    <m/>
    <m/>
    <m/>
    <m/>
    <m/>
    <n v="4"/>
    <n v="20"/>
  </r>
  <r>
    <s v="6. DIENTE (ARGENTINA)"/>
    <s v="LOCAL"/>
    <s v="PRIMO"/>
    <x v="446"/>
    <s v="NO SOY ETERNO"/>
    <s v=""/>
    <s v=""/>
    <s v="ARGENTINA"/>
    <x v="2"/>
    <m/>
    <m/>
    <m/>
    <n v="1"/>
    <m/>
    <m/>
    <m/>
    <m/>
    <m/>
    <m/>
    <m/>
    <m/>
    <m/>
    <m/>
    <m/>
    <m/>
    <n v="1"/>
    <n v="3"/>
  </r>
  <r>
    <s v="6. DIENTE (ARGENTINA)"/>
    <s v="LOCAL"/>
    <s v="PRIMO"/>
    <x v="446"/>
    <s v="THE WEIGHT OF THE JERSEY"/>
    <s v=""/>
    <s v=""/>
    <s v="ARGENTINA"/>
    <x v="2"/>
    <m/>
    <m/>
    <n v="1"/>
    <m/>
    <m/>
    <m/>
    <m/>
    <m/>
    <m/>
    <m/>
    <m/>
    <m/>
    <m/>
    <m/>
    <m/>
    <m/>
    <n v="1"/>
    <n v="7"/>
  </r>
  <r>
    <s v="6. DIENTE (ARGENTINA)"/>
    <s v="LOCAL"/>
    <s v="PRIMO"/>
    <x v="446"/>
    <s v="HERITAGE"/>
    <s v=""/>
    <s v=""/>
    <s v="ARGENTINA"/>
    <x v="2"/>
    <m/>
    <m/>
    <m/>
    <n v="1"/>
    <m/>
    <m/>
    <m/>
    <m/>
    <m/>
    <m/>
    <m/>
    <m/>
    <m/>
    <m/>
    <m/>
    <m/>
    <n v="1"/>
    <n v="3"/>
  </r>
  <r>
    <s v="6. DIENTE (ARGENTINA)"/>
    <s v="LOCAL"/>
    <s v="PRIMO"/>
    <x v="446"/>
    <s v="THE MOST WONDERFUL TIME OF THE YEAR"/>
    <s v=""/>
    <s v=""/>
    <s v="ARGENTINA"/>
    <x v="2"/>
    <m/>
    <n v="4"/>
    <n v="1"/>
    <n v="1"/>
    <m/>
    <m/>
    <m/>
    <m/>
    <m/>
    <m/>
    <m/>
    <m/>
    <m/>
    <m/>
    <m/>
    <m/>
    <n v="6"/>
    <n v="70"/>
  </r>
  <r>
    <s v="6. DIENTE (ARGENTINA)"/>
    <s v="LOCAL"/>
    <s v="ICONOCLAST"/>
    <x v="23"/>
    <s v="HERITAGE"/>
    <s v=""/>
    <s v=""/>
    <s v="ARGENTINA"/>
    <x v="2"/>
    <m/>
    <m/>
    <m/>
    <n v="1"/>
    <m/>
    <m/>
    <m/>
    <m/>
    <m/>
    <m/>
    <m/>
    <m/>
    <m/>
    <m/>
    <m/>
    <m/>
    <n v="1"/>
    <n v="3"/>
  </r>
  <r>
    <s v="6. DIENTE (ARGENTINA)"/>
    <s v="LOCAL"/>
    <s v="ICONOCLAST"/>
    <x v="23"/>
    <s v="THE MOST WONDERFUL TIME OF THE YEAR"/>
    <s v=""/>
    <s v=""/>
    <s v="ARGENTINA"/>
    <x v="2"/>
    <m/>
    <n v="4"/>
    <n v="1"/>
    <n v="1"/>
    <m/>
    <m/>
    <m/>
    <m/>
    <m/>
    <m/>
    <m/>
    <m/>
    <m/>
    <m/>
    <m/>
    <m/>
    <n v="6"/>
    <n v="70"/>
  </r>
  <r>
    <s v="6. DIENTE (ARGENTINA)"/>
    <s v="LOCAL"/>
    <s v="PRIMO"/>
    <x v="446"/>
    <s v="RINGO"/>
    <s v=""/>
    <s v=""/>
    <s v="ARGENTINA"/>
    <x v="2"/>
    <m/>
    <m/>
    <n v="1"/>
    <m/>
    <m/>
    <m/>
    <m/>
    <m/>
    <m/>
    <m/>
    <m/>
    <m/>
    <m/>
    <m/>
    <m/>
    <m/>
    <n v="1"/>
    <n v="7"/>
  </r>
  <r>
    <s v="6. DIENTE (ARGENTINA)"/>
    <s v="LOCAL"/>
    <s v="PRIMO"/>
    <x v="446"/>
    <s v="BREAK UP"/>
    <s v=""/>
    <s v=""/>
    <s v="ARGENTINA"/>
    <x v="2"/>
    <m/>
    <n v="1"/>
    <m/>
    <m/>
    <m/>
    <m/>
    <m/>
    <m/>
    <m/>
    <m/>
    <m/>
    <m/>
    <m/>
    <m/>
    <m/>
    <m/>
    <n v="1"/>
    <n v="15"/>
  </r>
  <r>
    <s v="6. DIENTE (ARGENTINA)"/>
    <s v="LOCAL"/>
    <s v="PRIMO"/>
    <x v="446"/>
    <s v="THE WEIGHT OF THE JERSEY"/>
    <s v=""/>
    <s v=""/>
    <s v="ARGENTINA"/>
    <x v="2"/>
    <m/>
    <m/>
    <n v="1"/>
    <m/>
    <m/>
    <m/>
    <m/>
    <m/>
    <m/>
    <m/>
    <m/>
    <m/>
    <m/>
    <m/>
    <m/>
    <m/>
    <n v="1"/>
    <n v="7"/>
  </r>
  <r>
    <s v="6. DIENTE (ARGENTINA)"/>
    <s v="LOCAL"/>
    <s v="PUBLICIS"/>
    <x v="416"/>
    <s v="GENDERLESS SEARCH"/>
    <s v=""/>
    <s v=""/>
    <s v="ARGENTINA"/>
    <x v="2"/>
    <m/>
    <m/>
    <m/>
    <n v="1"/>
    <m/>
    <m/>
    <m/>
    <m/>
    <m/>
    <m/>
    <m/>
    <m/>
    <m/>
    <m/>
    <m/>
    <m/>
    <n v="1"/>
    <n v="3"/>
  </r>
  <r>
    <s v="6. DIENTE (ARGENTINA)"/>
    <s v="LOCAL"/>
    <s v="PUBLICIS"/>
    <x v="416"/>
    <s v="THE OFFICE CLEANERS"/>
    <s v=""/>
    <s v=""/>
    <s v="ARGENTINA"/>
    <x v="2"/>
    <m/>
    <n v="1"/>
    <n v="2"/>
    <n v="2"/>
    <m/>
    <m/>
    <m/>
    <m/>
    <m/>
    <m/>
    <m/>
    <m/>
    <m/>
    <m/>
    <m/>
    <m/>
    <n v="5"/>
    <n v="35"/>
  </r>
  <r>
    <s v="6. DIENTE (ARGENTINA)"/>
    <s v="LOCAL"/>
    <s v="PUBLICIS"/>
    <x v="416"/>
    <s v="OTRA NOCHE EN LA OFICINA"/>
    <s v=""/>
    <s v=""/>
    <s v="ARGENTINA"/>
    <x v="2"/>
    <m/>
    <m/>
    <n v="1"/>
    <m/>
    <m/>
    <m/>
    <m/>
    <m/>
    <m/>
    <m/>
    <m/>
    <m/>
    <m/>
    <m/>
    <m/>
    <m/>
    <n v="1"/>
    <n v="7"/>
  </r>
  <r>
    <s v="6. DIENTE (ARGENTINA)"/>
    <s v="LOCAL"/>
    <s v="REBOLUCION"/>
    <x v="447"/>
    <s v="BIZAPOP"/>
    <s v=""/>
    <s v=""/>
    <s v="ARGENTINA"/>
    <x v="2"/>
    <m/>
    <n v="1"/>
    <m/>
    <m/>
    <m/>
    <m/>
    <m/>
    <m/>
    <m/>
    <m/>
    <m/>
    <m/>
    <m/>
    <m/>
    <m/>
    <m/>
    <n v="1"/>
    <n v="15"/>
  </r>
  <r>
    <s v="6. DIENTE (ARGENTINA)"/>
    <s v="LOCAL"/>
    <s v="REBOLUCION"/>
    <x v="447"/>
    <s v="FALLAR ES DE VALIENTES"/>
    <s v=""/>
    <s v=""/>
    <s v="ARGENTINA"/>
    <x v="2"/>
    <m/>
    <m/>
    <m/>
    <n v="1"/>
    <m/>
    <m/>
    <m/>
    <m/>
    <m/>
    <m/>
    <m/>
    <m/>
    <m/>
    <m/>
    <m/>
    <m/>
    <n v="1"/>
    <n v="3"/>
  </r>
  <r>
    <s v="6. DIENTE (ARGENTINA)"/>
    <s v="LOCAL"/>
    <s v="REBOLUCION"/>
    <x v="447"/>
    <s v="TENÉS GALICIA"/>
    <s v=""/>
    <s v=""/>
    <s v="ARGENTINA"/>
    <x v="2"/>
    <m/>
    <m/>
    <m/>
    <n v="1"/>
    <m/>
    <m/>
    <m/>
    <m/>
    <m/>
    <m/>
    <m/>
    <m/>
    <m/>
    <m/>
    <m/>
    <m/>
    <n v="1"/>
    <n v="3"/>
  </r>
  <r>
    <s v="6. DIENTE (ARGENTINA)"/>
    <s v="LOCAL"/>
    <s v="SUPER"/>
    <x v="448"/>
    <s v="CÓRDOBA X JS"/>
    <s v=""/>
    <s v=""/>
    <s v="ARGENTINA"/>
    <x v="2"/>
    <m/>
    <n v="2"/>
    <n v="3"/>
    <m/>
    <m/>
    <m/>
    <m/>
    <m/>
    <m/>
    <m/>
    <m/>
    <m/>
    <m/>
    <m/>
    <m/>
    <m/>
    <n v="5"/>
    <n v="51"/>
  </r>
  <r>
    <s v="6. DIENTE (ARGENTINA)"/>
    <s v="LOCAL"/>
    <s v="THE JUJU"/>
    <x v="449"/>
    <s v="DEJATE LLEVAR"/>
    <s v=""/>
    <s v=""/>
    <s v="ARGENTINA"/>
    <x v="2"/>
    <m/>
    <n v="1"/>
    <n v="1"/>
    <n v="2"/>
    <m/>
    <m/>
    <m/>
    <m/>
    <m/>
    <m/>
    <m/>
    <m/>
    <m/>
    <m/>
    <m/>
    <m/>
    <n v="4"/>
    <n v="28"/>
  </r>
  <r>
    <s v="6. DIENTE (ARGENTINA)"/>
    <s v="LOCAL"/>
    <s v="THE JUJU"/>
    <x v="449"/>
    <s v="EL AROMA DE LA CONCIENCIA"/>
    <s v=""/>
    <s v=""/>
    <s v="ARGENTINA"/>
    <x v="2"/>
    <m/>
    <m/>
    <n v="1"/>
    <m/>
    <m/>
    <m/>
    <m/>
    <m/>
    <m/>
    <m/>
    <m/>
    <m/>
    <m/>
    <m/>
    <m/>
    <m/>
    <n v="1"/>
    <n v="7"/>
  </r>
  <r>
    <s v="6. DIENTE (ARGENTINA)"/>
    <s v="LOCAL"/>
    <s v="THE JUJU"/>
    <x v="449"/>
    <s v="EL NUEVO CLÁSICO"/>
    <s v=""/>
    <s v=""/>
    <s v="ARGENTINA"/>
    <x v="2"/>
    <m/>
    <m/>
    <n v="1"/>
    <n v="2"/>
    <m/>
    <m/>
    <m/>
    <m/>
    <m/>
    <m/>
    <m/>
    <m/>
    <m/>
    <m/>
    <m/>
    <m/>
    <n v="3"/>
    <n v="13"/>
  </r>
  <r>
    <s v="6. DIENTE (ARGENTINA)"/>
    <s v="LOCAL"/>
    <s v="VENDAVAL"/>
    <x v="450"/>
    <s v="LLAMADOS ELECTORALES"/>
    <s v=""/>
    <s v=""/>
    <s v="ARGENTINA"/>
    <x v="2"/>
    <m/>
    <n v="1"/>
    <m/>
    <m/>
    <m/>
    <m/>
    <m/>
    <m/>
    <m/>
    <m/>
    <m/>
    <m/>
    <m/>
    <m/>
    <m/>
    <m/>
    <n v="1"/>
    <n v="15"/>
  </r>
  <r>
    <s v="6. DIENTE (ARGENTINA)"/>
    <s v="LOCAL"/>
    <s v="VENDAVAL"/>
    <x v="450"/>
    <s v="LOGROS"/>
    <s v=""/>
    <s v=""/>
    <s v="ARGENTINA"/>
    <x v="2"/>
    <m/>
    <n v="1"/>
    <m/>
    <m/>
    <m/>
    <m/>
    <m/>
    <m/>
    <m/>
    <m/>
    <m/>
    <m/>
    <m/>
    <m/>
    <m/>
    <m/>
    <n v="1"/>
    <n v="15"/>
  </r>
  <r>
    <s v="6. DIENTE (ARGENTINA)"/>
    <s v="LOCAL"/>
    <s v="VENDAVAL"/>
    <x v="450"/>
    <s v="MEDALLAS EFÍMERAS"/>
    <s v=""/>
    <s v=""/>
    <s v="ARGENTINA"/>
    <x v="2"/>
    <m/>
    <m/>
    <m/>
    <n v="1"/>
    <m/>
    <m/>
    <m/>
    <m/>
    <m/>
    <m/>
    <m/>
    <m/>
    <m/>
    <m/>
    <m/>
    <m/>
    <n v="1"/>
    <n v="3"/>
  </r>
  <r>
    <s v="6. DIENTE (ARGENTINA)"/>
    <s v="LOCAL"/>
    <s v="VENDAVAL"/>
    <x v="450"/>
    <s v="NO ESTAMOS EN CAMPAÑA, ESTAMOS EN CAMPAGNOLA"/>
    <s v=""/>
    <s v=""/>
    <s v="ARGENTINA"/>
    <x v="2"/>
    <m/>
    <n v="2"/>
    <m/>
    <n v="1"/>
    <m/>
    <m/>
    <m/>
    <m/>
    <m/>
    <m/>
    <m/>
    <m/>
    <m/>
    <m/>
    <m/>
    <m/>
    <n v="3"/>
    <n v="33"/>
  </r>
  <r>
    <s v="6. DIENTE (ARGENTINA)"/>
    <s v="LOCAL"/>
    <s v="VML"/>
    <x v="297"/>
    <s v="EL BULTO DE LA ESTATUA"/>
    <s v=""/>
    <s v=""/>
    <s v="ARGENTINA"/>
    <x v="2"/>
    <m/>
    <m/>
    <m/>
    <n v="1"/>
    <m/>
    <m/>
    <m/>
    <m/>
    <m/>
    <m/>
    <m/>
    <m/>
    <m/>
    <m/>
    <m/>
    <m/>
    <n v="1"/>
    <n v="3"/>
  </r>
  <r>
    <s v="6. DIENTE (ARGENTINA)"/>
    <s v="LOCAL"/>
    <s v="VML"/>
    <x v="297"/>
    <s v="DANGER KIDS"/>
    <s v=""/>
    <s v=""/>
    <s v="ARGENTINA"/>
    <x v="2"/>
    <m/>
    <m/>
    <m/>
    <n v="1"/>
    <m/>
    <m/>
    <m/>
    <m/>
    <m/>
    <m/>
    <m/>
    <m/>
    <m/>
    <m/>
    <m/>
    <m/>
    <n v="1"/>
    <n v="3"/>
  </r>
  <r>
    <s v="6. DIENTE (ARGENTINA)"/>
    <s v="LOCAL"/>
    <s v="VML"/>
    <x v="297"/>
    <s v="MICROCORTES"/>
    <s v=""/>
    <s v=""/>
    <s v="ARGENTINA"/>
    <x v="2"/>
    <m/>
    <m/>
    <m/>
    <n v="1"/>
    <m/>
    <m/>
    <m/>
    <m/>
    <m/>
    <m/>
    <m/>
    <m/>
    <m/>
    <m/>
    <m/>
    <m/>
    <n v="1"/>
    <n v="3"/>
  </r>
  <r>
    <s v="6. DIENTE (ARGENTINA)"/>
    <s v="LOCAL"/>
    <s v="VML"/>
    <x v="297"/>
    <s v="BILLBOARD LABEL"/>
    <s v=""/>
    <s v=""/>
    <s v="ARGENTINA"/>
    <x v="2"/>
    <m/>
    <m/>
    <n v="1"/>
    <m/>
    <m/>
    <m/>
    <m/>
    <m/>
    <m/>
    <m/>
    <m/>
    <m/>
    <m/>
    <m/>
    <m/>
    <m/>
    <n v="1"/>
    <n v="7"/>
  </r>
  <r>
    <s v="6. DIENTE (ARGENTINA)"/>
    <s v="LOCAL"/>
    <s v="VML"/>
    <x v="297"/>
    <s v="DON'T DELETE MENU"/>
    <s v=""/>
    <s v=""/>
    <s v="ARGENTINA"/>
    <x v="2"/>
    <m/>
    <n v="1"/>
    <n v="5"/>
    <n v="2"/>
    <m/>
    <m/>
    <m/>
    <m/>
    <m/>
    <m/>
    <m/>
    <m/>
    <m/>
    <m/>
    <m/>
    <m/>
    <n v="8"/>
    <n v="56"/>
  </r>
  <r>
    <s v="6. DIENTE (ARGENTINA)"/>
    <s v="LOCAL"/>
    <s v="VML"/>
    <x v="297"/>
    <s v="TIMBRAZO ELECTORAL"/>
    <s v=""/>
    <s v=""/>
    <s v="ARGENTINA"/>
    <x v="2"/>
    <m/>
    <m/>
    <m/>
    <n v="1"/>
    <m/>
    <m/>
    <m/>
    <m/>
    <m/>
    <m/>
    <m/>
    <m/>
    <m/>
    <m/>
    <m/>
    <m/>
    <n v="1"/>
    <n v="3"/>
  </r>
  <r>
    <s v="6. DIENTE (ARGENTINA)"/>
    <s v="LOCAL"/>
    <s v="VOLTAGE"/>
    <x v="451"/>
    <s v="ESPEJITO"/>
    <s v=""/>
    <s v=""/>
    <s v="ARGENTINA"/>
    <x v="2"/>
    <m/>
    <m/>
    <m/>
    <n v="1"/>
    <m/>
    <m/>
    <m/>
    <m/>
    <m/>
    <m/>
    <m/>
    <m/>
    <m/>
    <m/>
    <m/>
    <m/>
    <n v="1"/>
    <n v="3"/>
  </r>
  <r>
    <s v="6. DIENTE (ARGENTINA)"/>
    <s v="LOCAL"/>
    <s v="VOLTAGE"/>
    <x v="451"/>
    <s v="GRANIZO"/>
    <s v=""/>
    <s v=""/>
    <s v="ARGENTINA"/>
    <x v="2"/>
    <m/>
    <m/>
    <m/>
    <n v="1"/>
    <m/>
    <m/>
    <m/>
    <m/>
    <m/>
    <m/>
    <m/>
    <m/>
    <m/>
    <m/>
    <m/>
    <m/>
    <n v="1"/>
    <n v="3"/>
  </r>
  <r>
    <s v="6. DIENTE (ARGENTINA)"/>
    <s v="LOCAL"/>
    <s v="VOLTAGE"/>
    <x v="451"/>
    <s v="MICRO-DRAMAS"/>
    <s v=""/>
    <s v=""/>
    <s v="ARGENTINA"/>
    <x v="2"/>
    <m/>
    <m/>
    <n v="1"/>
    <m/>
    <m/>
    <m/>
    <m/>
    <m/>
    <m/>
    <m/>
    <m/>
    <m/>
    <m/>
    <m/>
    <m/>
    <m/>
    <n v="1"/>
    <n v="7"/>
  </r>
  <r>
    <s v="6. DIENTE (ARGENTINA)"/>
    <s v="LOCAL"/>
    <s v="WUNDERMAN THOMPSON"/>
    <x v="452"/>
    <s v="ANTI-LAG SQUAD"/>
    <s v=""/>
    <s v=""/>
    <s v="ARGENTINA"/>
    <x v="2"/>
    <m/>
    <m/>
    <n v="3"/>
    <m/>
    <m/>
    <m/>
    <m/>
    <m/>
    <m/>
    <m/>
    <m/>
    <m/>
    <m/>
    <m/>
    <m/>
    <m/>
    <n v="3"/>
    <n v="21"/>
  </r>
  <r>
    <s v="6. DIENTE (ARGENTINA)"/>
    <s v="LOCAL"/>
    <s v="WUNDERMAN THOMPSON"/>
    <x v="452"/>
    <s v="FACES OF THE FUTURE"/>
    <s v=""/>
    <s v=""/>
    <s v="ARGENTINA"/>
    <x v="2"/>
    <m/>
    <m/>
    <n v="2"/>
    <m/>
    <m/>
    <m/>
    <m/>
    <m/>
    <m/>
    <m/>
    <m/>
    <m/>
    <m/>
    <m/>
    <m/>
    <m/>
    <n v="2"/>
    <n v="14"/>
  </r>
  <r>
    <s v="6. DIENTE (ARGENTINA)"/>
    <s v="LOCAL"/>
    <s v="WUNDERMAN THOMPSON"/>
    <x v="452"/>
    <s v="HOMELESS SWIFTIE"/>
    <s v=""/>
    <s v=""/>
    <s v="ARGENTINA"/>
    <x v="2"/>
    <m/>
    <m/>
    <n v="1"/>
    <n v="1"/>
    <m/>
    <m/>
    <m/>
    <m/>
    <m/>
    <m/>
    <m/>
    <m/>
    <m/>
    <m/>
    <m/>
    <m/>
    <n v="2"/>
    <n v="10"/>
  </r>
  <r>
    <s v="6. DIENTE (ARGENTINA)"/>
    <s v="LOCAL"/>
    <s v="WUNDERMAN THOMPSON"/>
    <x v="452"/>
    <s v="ROSALÍA BY COCA"/>
    <s v=""/>
    <s v=""/>
    <s v="ARGENTINA"/>
    <x v="2"/>
    <m/>
    <m/>
    <m/>
    <n v="1"/>
    <m/>
    <m/>
    <m/>
    <m/>
    <m/>
    <m/>
    <m/>
    <m/>
    <m/>
    <m/>
    <m/>
    <m/>
    <n v="1"/>
    <n v="3"/>
  </r>
  <r>
    <s v="6. DIENTE (ARGENTINA)"/>
    <s v="LOCAL"/>
    <s v="VML"/>
    <x v="297"/>
    <s v="SHARENTING"/>
    <s v=""/>
    <s v=""/>
    <s v="ARGENTINA"/>
    <x v="2"/>
    <m/>
    <m/>
    <m/>
    <n v="2"/>
    <m/>
    <m/>
    <m/>
    <m/>
    <m/>
    <m/>
    <m/>
    <m/>
    <m/>
    <m/>
    <m/>
    <m/>
    <n v="2"/>
    <n v="6"/>
  </r>
  <r>
    <s v="6. DIENTE (ARGENTINA)"/>
    <s v="LOCAL"/>
    <s v="VML"/>
    <x v="297"/>
    <s v="STORIES"/>
    <s v=""/>
    <s v=""/>
    <s v="ARGENTINA"/>
    <x v="2"/>
    <m/>
    <m/>
    <n v="2"/>
    <m/>
    <m/>
    <m/>
    <m/>
    <m/>
    <m/>
    <m/>
    <m/>
    <m/>
    <m/>
    <m/>
    <m/>
    <m/>
    <n v="2"/>
    <n v="14"/>
  </r>
  <r>
    <s v="8. FESTIVAL CCP (PORTUGAL)"/>
    <s v="LOCAL"/>
    <s v="78"/>
    <x v="453"/>
    <s v="BETCLIC &quot;TAXES&quot;"/>
    <s v=""/>
    <s v=""/>
    <s v="PORTUGAL"/>
    <x v="21"/>
    <m/>
    <m/>
    <n v="1"/>
    <m/>
    <m/>
    <m/>
    <m/>
    <m/>
    <m/>
    <m/>
    <m/>
    <m/>
    <m/>
    <m/>
    <m/>
    <m/>
    <n v="1"/>
    <n v="7"/>
  </r>
  <r>
    <s v="8. FESTIVAL CCP (PORTUGAL)"/>
    <s v="LOCAL"/>
    <s v="78"/>
    <x v="453"/>
    <s v="GREENROOFS"/>
    <s v=""/>
    <s v=""/>
    <s v="PORTUGAL"/>
    <x v="21"/>
    <m/>
    <m/>
    <n v="1"/>
    <n v="2"/>
    <m/>
    <m/>
    <m/>
    <m/>
    <m/>
    <m/>
    <m/>
    <m/>
    <m/>
    <m/>
    <m/>
    <m/>
    <n v="3"/>
    <n v="13"/>
  </r>
  <r>
    <s v="8. FESTIVAL CCP (PORTUGAL)"/>
    <s v="LOCAL"/>
    <s v="ACNE"/>
    <x v="454"/>
    <s v="&quot;ELES&quot;"/>
    <s v=""/>
    <s v=""/>
    <s v="PORTUGAL"/>
    <x v="21"/>
    <m/>
    <m/>
    <n v="1"/>
    <m/>
    <m/>
    <m/>
    <m/>
    <m/>
    <m/>
    <m/>
    <m/>
    <m/>
    <m/>
    <m/>
    <m/>
    <m/>
    <n v="1"/>
    <n v="7"/>
  </r>
  <r>
    <s v="8. FESTIVAL CCP (PORTUGAL)"/>
    <s v="LOCAL"/>
    <s v="ADAGIETTO"/>
    <x v="455"/>
    <s v="A NOTINHA DOS AVÓS"/>
    <s v=""/>
    <s v=""/>
    <s v="PORTUGAL"/>
    <x v="21"/>
    <m/>
    <m/>
    <m/>
    <n v="3"/>
    <m/>
    <m/>
    <m/>
    <m/>
    <m/>
    <m/>
    <m/>
    <m/>
    <m/>
    <m/>
    <m/>
    <m/>
    <n v="3"/>
    <n v="9"/>
  </r>
  <r>
    <s v="8. FESTIVAL CCP (PORTUGAL)"/>
    <s v="LOCAL"/>
    <s v="BAR OGILVY"/>
    <x v="456"/>
    <s v="POWERED BY AI"/>
    <s v=""/>
    <s v=""/>
    <s v="PORTUGAL"/>
    <x v="21"/>
    <m/>
    <m/>
    <m/>
    <n v="2"/>
    <m/>
    <m/>
    <m/>
    <m/>
    <m/>
    <m/>
    <m/>
    <m/>
    <m/>
    <m/>
    <m/>
    <m/>
    <n v="2"/>
    <n v="6"/>
  </r>
  <r>
    <s v="8. FESTIVAL CCP (PORTUGAL)"/>
    <s v="LOCAL"/>
    <s v="BAR OGILVY"/>
    <x v="456"/>
    <s v="THE ENDANGERED TYPEFACE"/>
    <s v=""/>
    <s v=""/>
    <s v="PORTUGAL"/>
    <x v="21"/>
    <m/>
    <m/>
    <n v="1"/>
    <n v="1"/>
    <m/>
    <m/>
    <m/>
    <m/>
    <m/>
    <m/>
    <m/>
    <m/>
    <m/>
    <m/>
    <m/>
    <m/>
    <n v="2"/>
    <n v="10"/>
  </r>
  <r>
    <s v="8. FESTIVAL CCP (PORTUGAL)"/>
    <s v="LOCAL"/>
    <s v="BASTARDA"/>
    <x v="457"/>
    <s v="CULT OF PITA"/>
    <s v=""/>
    <s v=""/>
    <s v="PORTUGAL"/>
    <x v="21"/>
    <m/>
    <n v="1"/>
    <n v="1"/>
    <m/>
    <m/>
    <m/>
    <m/>
    <m/>
    <m/>
    <m/>
    <m/>
    <m/>
    <m/>
    <m/>
    <m/>
    <m/>
    <n v="2"/>
    <n v="22"/>
  </r>
  <r>
    <s v="8. FESTIVAL CCP (PORTUGAL)"/>
    <s v="LOCAL"/>
    <s v="BASTARDA"/>
    <x v="457"/>
    <s v="NA CASA DOS 18"/>
    <s v=""/>
    <s v=""/>
    <s v="PORTUGAL"/>
    <x v="21"/>
    <m/>
    <m/>
    <m/>
    <n v="1"/>
    <m/>
    <m/>
    <m/>
    <m/>
    <m/>
    <m/>
    <m/>
    <m/>
    <m/>
    <m/>
    <m/>
    <m/>
    <n v="1"/>
    <n v="3"/>
  </r>
  <r>
    <s v="8. FESTIVAL CCP (PORTUGAL)"/>
    <s v="LOCAL"/>
    <s v="TBWA"/>
    <x v="458"/>
    <s v="CAMUFLURY"/>
    <s v=""/>
    <s v=""/>
    <s v="PORTUGAL"/>
    <x v="21"/>
    <m/>
    <m/>
    <n v="1"/>
    <m/>
    <m/>
    <m/>
    <m/>
    <m/>
    <m/>
    <m/>
    <m/>
    <m/>
    <m/>
    <m/>
    <m/>
    <m/>
    <n v="1"/>
    <n v="7"/>
  </r>
  <r>
    <s v="8. FESTIVAL CCP (PORTUGAL)"/>
    <s v="LOCAL"/>
    <s v="TBWA"/>
    <x v="458"/>
    <s v="CBO CHICKEN BACON OFFICER"/>
    <s v=""/>
    <s v=""/>
    <s v="PORTUGAL"/>
    <x v="21"/>
    <m/>
    <m/>
    <n v="1"/>
    <n v="1"/>
    <m/>
    <m/>
    <m/>
    <m/>
    <m/>
    <m/>
    <m/>
    <m/>
    <m/>
    <m/>
    <m/>
    <m/>
    <n v="2"/>
    <n v="10"/>
  </r>
  <r>
    <s v="8. FESTIVAL CCP (PORTUGAL)"/>
    <s v="LOCAL"/>
    <s v="TBWA"/>
    <x v="458"/>
    <s v="SURFRIES"/>
    <s v=""/>
    <s v=""/>
    <s v="PORTUGAL"/>
    <x v="21"/>
    <m/>
    <m/>
    <m/>
    <n v="1"/>
    <m/>
    <m/>
    <m/>
    <m/>
    <m/>
    <m/>
    <m/>
    <m/>
    <m/>
    <m/>
    <m/>
    <m/>
    <n v="1"/>
    <n v="3"/>
  </r>
  <r>
    <s v="8. FESTIVAL CCP (PORTUGAL)"/>
    <s v="LOCAL"/>
    <s v="TBWA"/>
    <x v="458"/>
    <s v="TU MERECES MAC"/>
    <s v=""/>
    <s v=""/>
    <s v="PORTUGAL"/>
    <x v="21"/>
    <m/>
    <m/>
    <m/>
    <n v="1"/>
    <m/>
    <m/>
    <m/>
    <m/>
    <m/>
    <m/>
    <m/>
    <m/>
    <m/>
    <m/>
    <m/>
    <m/>
    <n v="1"/>
    <n v="3"/>
  </r>
  <r>
    <s v="8. FESTIVAL CCP (PORTUGAL)"/>
    <s v="LOCAL"/>
    <s v="BOMBOM"/>
    <x v="459"/>
    <s v="ALDI X SKOOLA X UMA MÚSICA DE NATAL DIFERENTE"/>
    <s v=""/>
    <s v=""/>
    <s v="PORTUGAL"/>
    <x v="21"/>
    <m/>
    <m/>
    <m/>
    <n v="1"/>
    <m/>
    <m/>
    <m/>
    <m/>
    <m/>
    <m/>
    <m/>
    <m/>
    <m/>
    <m/>
    <m/>
    <m/>
    <n v="1"/>
    <n v="3"/>
  </r>
  <r>
    <s v="8. FESTIVAL CCP (PORTUGAL)"/>
    <s v="LOCAL"/>
    <s v="BÜROCRATIK"/>
    <x v="460"/>
    <s v="GRABANDGO.PT"/>
    <s v=""/>
    <s v=""/>
    <s v="PORTUGAL"/>
    <x v="21"/>
    <m/>
    <m/>
    <m/>
    <n v="1"/>
    <m/>
    <m/>
    <m/>
    <m/>
    <m/>
    <m/>
    <m/>
    <m/>
    <m/>
    <m/>
    <m/>
    <m/>
    <n v="1"/>
    <n v="3"/>
  </r>
  <r>
    <s v="8. FESTIVAL CCP (PORTUGAL)"/>
    <s v="LOCAL"/>
    <s v="BÜROCRATIK"/>
    <x v="460"/>
    <s v="KOZOWOOD.COM"/>
    <s v=""/>
    <s v=""/>
    <s v="PORTUGAL"/>
    <x v="21"/>
    <m/>
    <m/>
    <n v="1"/>
    <m/>
    <m/>
    <m/>
    <m/>
    <m/>
    <m/>
    <m/>
    <m/>
    <m/>
    <m/>
    <m/>
    <m/>
    <m/>
    <n v="1"/>
    <n v="7"/>
  </r>
  <r>
    <s v="8. FESTIVAL CCP (PORTUGAL)"/>
    <s v="LOCAL"/>
    <s v="CASPER FILMS"/>
    <x v="461"/>
    <s v="ESTRADA - PEDRO MÁFAMA"/>
    <s v=""/>
    <s v=""/>
    <s v="PORTUGAL"/>
    <x v="21"/>
    <m/>
    <m/>
    <m/>
    <n v="1"/>
    <m/>
    <m/>
    <m/>
    <m/>
    <m/>
    <m/>
    <m/>
    <m/>
    <m/>
    <m/>
    <m/>
    <m/>
    <n v="1"/>
    <n v="3"/>
  </r>
  <r>
    <s v="8. FESTIVAL CCP (PORTUGAL)"/>
    <s v="LOCAL"/>
    <s v="CLUBE RECRIATIVO"/>
    <x v="462"/>
    <s v="THE ULTIMATE TEST OF TIME"/>
    <s v=""/>
    <s v=""/>
    <s v="PORTUGAL"/>
    <x v="21"/>
    <m/>
    <m/>
    <n v="3"/>
    <m/>
    <m/>
    <m/>
    <m/>
    <m/>
    <m/>
    <m/>
    <m/>
    <m/>
    <m/>
    <m/>
    <m/>
    <m/>
    <n v="3"/>
    <n v="21"/>
  </r>
  <r>
    <s v="8. FESTIVAL CCP (PORTUGAL)"/>
    <s v="LOCAL"/>
    <s v="COMING SOON"/>
    <x v="463"/>
    <s v="SURFING THROUGH THE ODDS"/>
    <s v=""/>
    <s v=""/>
    <s v="PORTUGAL"/>
    <x v="21"/>
    <m/>
    <n v="1"/>
    <n v="1"/>
    <n v="3"/>
    <m/>
    <m/>
    <m/>
    <m/>
    <m/>
    <m/>
    <m/>
    <m/>
    <m/>
    <m/>
    <m/>
    <m/>
    <n v="5"/>
    <n v="31"/>
  </r>
  <r>
    <s v="8. FESTIVAL CCP (PORTUGAL)"/>
    <s v="LOCAL"/>
    <s v="COMON"/>
    <x v="464"/>
    <s v="UNHAPPY HOUR MUSA"/>
    <s v=""/>
    <s v=""/>
    <s v="PORTUGAL"/>
    <x v="21"/>
    <m/>
    <m/>
    <m/>
    <n v="1"/>
    <m/>
    <m/>
    <m/>
    <m/>
    <m/>
    <m/>
    <m/>
    <m/>
    <m/>
    <m/>
    <m/>
    <m/>
    <n v="1"/>
    <n v="3"/>
  </r>
  <r>
    <s v="8. FESTIVAL CCP (PORTUGAL)"/>
    <s v="LOCAL"/>
    <s v="DEADINBEIRUTE"/>
    <x v="465"/>
    <s v="CABRITA WINES"/>
    <s v=""/>
    <s v=""/>
    <s v="PORTUGAL"/>
    <x v="21"/>
    <m/>
    <m/>
    <n v="1"/>
    <n v="2"/>
    <m/>
    <m/>
    <m/>
    <m/>
    <m/>
    <m/>
    <m/>
    <m/>
    <m/>
    <m/>
    <m/>
    <m/>
    <n v="3"/>
    <n v="13"/>
  </r>
  <r>
    <s v="8. FESTIVAL CCP (PORTUGAL)"/>
    <s v="LOCAL"/>
    <s v="DEADINBEIRUTE"/>
    <x v="465"/>
    <s v="GOAT"/>
    <s v=""/>
    <s v=""/>
    <s v="PORTUGAL"/>
    <x v="21"/>
    <m/>
    <m/>
    <n v="2"/>
    <n v="2"/>
    <m/>
    <m/>
    <m/>
    <m/>
    <m/>
    <m/>
    <m/>
    <m/>
    <m/>
    <m/>
    <m/>
    <m/>
    <n v="4"/>
    <n v="20"/>
  </r>
  <r>
    <s v="8. FESTIVAL CCP (PORTUGAL)"/>
    <s v="LOCAL"/>
    <s v="DEADINBEIRUTE"/>
    <x v="465"/>
    <s v="THE DISPATCHER"/>
    <s v=""/>
    <s v=""/>
    <s v="PORTUGAL"/>
    <x v="21"/>
    <m/>
    <m/>
    <m/>
    <n v="1"/>
    <m/>
    <m/>
    <m/>
    <m/>
    <m/>
    <m/>
    <m/>
    <m/>
    <m/>
    <m/>
    <m/>
    <m/>
    <n v="1"/>
    <n v="3"/>
  </r>
  <r>
    <s v="8. FESTIVAL CCP (PORTUGAL)"/>
    <s v="LOCAL"/>
    <s v="DEADINBEIRUTE"/>
    <x v="465"/>
    <s v="UNWANTED"/>
    <s v=""/>
    <s v=""/>
    <s v="PORTUGAL"/>
    <x v="21"/>
    <m/>
    <m/>
    <n v="1"/>
    <m/>
    <m/>
    <m/>
    <m/>
    <m/>
    <m/>
    <m/>
    <m/>
    <m/>
    <m/>
    <m/>
    <m/>
    <m/>
    <n v="1"/>
    <n v="7"/>
  </r>
  <r>
    <s v="8. FESTIVAL CCP (PORTUGAL)"/>
    <s v="LOCAL"/>
    <s v="DIALOGUE"/>
    <x v="466"/>
    <s v="ROVR"/>
    <s v=""/>
    <s v=""/>
    <s v="PORTUGAL"/>
    <x v="21"/>
    <m/>
    <m/>
    <m/>
    <n v="3"/>
    <m/>
    <m/>
    <m/>
    <m/>
    <m/>
    <m/>
    <m/>
    <m/>
    <m/>
    <m/>
    <m/>
    <m/>
    <n v="3"/>
    <n v="9"/>
  </r>
  <r>
    <s v="8. FESTIVAL CCP (PORTUGAL)"/>
    <s v="LOCAL"/>
    <s v="DJ"/>
    <x v="467"/>
    <s v="O CLUBE DO 7"/>
    <s v=""/>
    <s v=""/>
    <s v="PORTUGAL"/>
    <x v="21"/>
    <m/>
    <m/>
    <m/>
    <n v="1"/>
    <m/>
    <m/>
    <m/>
    <m/>
    <m/>
    <m/>
    <m/>
    <m/>
    <m/>
    <m/>
    <m/>
    <m/>
    <n v="1"/>
    <n v="3"/>
  </r>
  <r>
    <s v="8. FESTIVAL CCP (PORTUGAL)"/>
    <s v="LOCAL"/>
    <s v="DRUMMER, UNIDADE CRIATIVA LIFT"/>
    <x v="468"/>
    <s v="HOMELESS ENTREPRENEUR"/>
    <s v=""/>
    <s v=""/>
    <s v="PORTUGAL"/>
    <x v="21"/>
    <m/>
    <m/>
    <m/>
    <n v="1"/>
    <m/>
    <m/>
    <m/>
    <m/>
    <m/>
    <m/>
    <m/>
    <m/>
    <m/>
    <m/>
    <m/>
    <m/>
    <n v="1"/>
    <n v="3"/>
  </r>
  <r>
    <s v="8. FESTIVAL CCP (PORTUGAL)"/>
    <s v="LOCAL"/>
    <s v="DUALL®STUDIO"/>
    <x v="469"/>
    <s v="3CORESEC"/>
    <s v=""/>
    <s v=""/>
    <s v="PORTUGAL"/>
    <x v="21"/>
    <m/>
    <m/>
    <m/>
    <n v="1"/>
    <m/>
    <m/>
    <m/>
    <m/>
    <m/>
    <m/>
    <m/>
    <m/>
    <m/>
    <m/>
    <m/>
    <m/>
    <n v="1"/>
    <n v="3"/>
  </r>
  <r>
    <s v="8. FESTIVAL CCP (PORTUGAL)"/>
    <s v="LOCAL"/>
    <s v="DUALL®STUDIO"/>
    <x v="469"/>
    <s v="BESTSPORTS"/>
    <s v=""/>
    <s v=""/>
    <s v="PORTUGAL"/>
    <x v="21"/>
    <m/>
    <m/>
    <m/>
    <n v="3"/>
    <m/>
    <m/>
    <m/>
    <m/>
    <m/>
    <m/>
    <m/>
    <m/>
    <m/>
    <m/>
    <m/>
    <m/>
    <n v="3"/>
    <n v="9"/>
  </r>
  <r>
    <s v="8. FESTIVAL CCP (PORTUGAL)"/>
    <s v="LOCAL"/>
    <s v="DUALL®STUDIO"/>
    <x v="469"/>
    <s v="BETCLIC ART DUNK"/>
    <s v=""/>
    <s v=""/>
    <s v="PORTUGAL"/>
    <x v="21"/>
    <m/>
    <n v="1"/>
    <n v="1"/>
    <n v="1"/>
    <m/>
    <m/>
    <m/>
    <m/>
    <m/>
    <m/>
    <m/>
    <m/>
    <m/>
    <m/>
    <m/>
    <m/>
    <n v="3"/>
    <n v="25"/>
  </r>
  <r>
    <s v="8. FESTIVAL CCP (PORTUGAL)"/>
    <s v="LOCAL"/>
    <s v="DUALL®STUDIO"/>
    <x v="469"/>
    <s v="LITERARY TOURS - VISIT PORTUGAL"/>
    <s v=""/>
    <s v=""/>
    <s v="PORTUGAL"/>
    <x v="21"/>
    <m/>
    <m/>
    <m/>
    <n v="1"/>
    <m/>
    <m/>
    <m/>
    <m/>
    <m/>
    <m/>
    <m/>
    <m/>
    <m/>
    <m/>
    <m/>
    <m/>
    <n v="1"/>
    <n v="3"/>
  </r>
  <r>
    <s v="8. FESTIVAL CCP (PORTUGAL)"/>
    <s v="LOCAL"/>
    <s v="FREELANCE"/>
    <x v="470"/>
    <s v="MOULLINEX △ GPU PANIC - BLASPHEMY"/>
    <s v=""/>
    <s v=""/>
    <s v="PORTUGAL"/>
    <x v="21"/>
    <m/>
    <m/>
    <m/>
    <n v="1"/>
    <m/>
    <m/>
    <m/>
    <m/>
    <m/>
    <m/>
    <m/>
    <m/>
    <m/>
    <m/>
    <m/>
    <m/>
    <n v="1"/>
    <n v="3"/>
  </r>
  <r>
    <s v="8. FESTIVAL CCP (PORTUGAL)"/>
    <s v="LOCAL"/>
    <s v="FUEL"/>
    <x v="471"/>
    <s v="ENFEITES ESQUECIDOS"/>
    <s v=""/>
    <s v=""/>
    <s v="PORTUGAL"/>
    <x v="21"/>
    <m/>
    <m/>
    <n v="1"/>
    <n v="1"/>
    <m/>
    <m/>
    <m/>
    <m/>
    <m/>
    <m/>
    <m/>
    <m/>
    <m/>
    <m/>
    <m/>
    <m/>
    <n v="2"/>
    <n v="10"/>
  </r>
  <r>
    <s v="8. FESTIVAL CCP (PORTUGAL)"/>
    <s v="LOCAL"/>
    <s v="FUEL"/>
    <x v="471"/>
    <s v="RECEITA DO ANO"/>
    <s v=""/>
    <s v=""/>
    <s v="PORTUGAL"/>
    <x v="21"/>
    <m/>
    <m/>
    <m/>
    <n v="1"/>
    <m/>
    <m/>
    <m/>
    <m/>
    <m/>
    <m/>
    <m/>
    <m/>
    <m/>
    <m/>
    <m/>
    <m/>
    <n v="1"/>
    <n v="3"/>
  </r>
  <r>
    <s v="8. FESTIVAL CCP (PORTUGAL)"/>
    <s v="LOCAL"/>
    <s v="FUEL"/>
    <x v="471"/>
    <s v="VITO, DÁ-ME A TUA CAMISOLA"/>
    <s v=""/>
    <s v=""/>
    <s v="PORTUGAL"/>
    <x v="21"/>
    <m/>
    <m/>
    <n v="1"/>
    <m/>
    <m/>
    <m/>
    <m/>
    <m/>
    <m/>
    <m/>
    <m/>
    <m/>
    <m/>
    <m/>
    <m/>
    <m/>
    <n v="1"/>
    <n v="7"/>
  </r>
  <r>
    <s v="8. FESTIVAL CCP (PORTUGAL)"/>
    <s v="LOCAL"/>
    <s v="FUNNYHOW"/>
    <x v="472"/>
    <s v="APONTA PARA CIMA"/>
    <s v=""/>
    <s v=""/>
    <s v="PORTUGAL"/>
    <x v="21"/>
    <m/>
    <m/>
    <n v="1"/>
    <n v="1"/>
    <m/>
    <m/>
    <m/>
    <m/>
    <m/>
    <m/>
    <m/>
    <m/>
    <m/>
    <m/>
    <m/>
    <m/>
    <n v="2"/>
    <n v="10"/>
  </r>
  <r>
    <s v="8. FESTIVAL CCP (PORTUGAL)"/>
    <s v="LOCAL"/>
    <s v="FUNNYHOW"/>
    <x v="472"/>
    <s v="ART DUNK"/>
    <s v=""/>
    <s v=""/>
    <s v="PORTUGAL"/>
    <x v="21"/>
    <m/>
    <m/>
    <m/>
    <n v="1"/>
    <m/>
    <m/>
    <m/>
    <m/>
    <m/>
    <m/>
    <m/>
    <m/>
    <m/>
    <m/>
    <m/>
    <m/>
    <n v="1"/>
    <n v="3"/>
  </r>
  <r>
    <s v="8. FESTIVAL CCP (PORTUGAL)"/>
    <s v="LOCAL"/>
    <s v="FUNNYHOW"/>
    <x v="472"/>
    <s v="SANDX"/>
    <s v=""/>
    <s v=""/>
    <s v="PORTUGAL"/>
    <x v="21"/>
    <m/>
    <m/>
    <n v="1"/>
    <m/>
    <m/>
    <m/>
    <m/>
    <m/>
    <m/>
    <m/>
    <m/>
    <m/>
    <m/>
    <m/>
    <m/>
    <m/>
    <n v="1"/>
    <n v="7"/>
  </r>
  <r>
    <s v="8. FESTIVAL CCP (PORTUGAL)"/>
    <s v="LOCAL"/>
    <s v="GRAFICALISMO"/>
    <x v="473"/>
    <s v="CICLOPES - BIKE RIDERS ACHATA COLINAS"/>
    <s v=""/>
    <s v=""/>
    <s v="PORTUGAL"/>
    <x v="21"/>
    <m/>
    <n v="1"/>
    <m/>
    <n v="1"/>
    <m/>
    <m/>
    <m/>
    <m/>
    <m/>
    <m/>
    <m/>
    <m/>
    <m/>
    <m/>
    <m/>
    <m/>
    <n v="2"/>
    <n v="18"/>
  </r>
  <r>
    <s v="8. FESTIVAL CCP (PORTUGAL)"/>
    <s v="LOCAL"/>
    <s v="GRAFICALISMO"/>
    <x v="473"/>
    <s v="IMINENTE TAKEOVER"/>
    <s v=""/>
    <s v=""/>
    <s v="PORTUGAL"/>
    <x v="21"/>
    <m/>
    <m/>
    <n v="1"/>
    <n v="2"/>
    <m/>
    <m/>
    <m/>
    <m/>
    <m/>
    <m/>
    <m/>
    <m/>
    <m/>
    <m/>
    <m/>
    <m/>
    <n v="3"/>
    <n v="13"/>
  </r>
  <r>
    <s v="8. FESTIVAL CCP (PORTUGAL)"/>
    <s v="LOCAL"/>
    <s v="GRAFICALISMO"/>
    <x v="473"/>
    <s v="SALADAS A-GOSTO"/>
    <s v=""/>
    <s v=""/>
    <s v="PORTUGAL"/>
    <x v="21"/>
    <m/>
    <n v="3"/>
    <n v="4"/>
    <n v="2"/>
    <m/>
    <m/>
    <m/>
    <m/>
    <m/>
    <m/>
    <m/>
    <m/>
    <m/>
    <m/>
    <m/>
    <m/>
    <n v="9"/>
    <n v="79"/>
  </r>
  <r>
    <s v="8. FESTIVAL CCP (PORTUGAL)"/>
    <s v="LOCAL"/>
    <s v="GRAFICALISMO E  ATLANTIC NY"/>
    <x v="474"/>
    <s v="GENERATION PROXIMA"/>
    <s v=""/>
    <s v=""/>
    <s v="PORTUGAL"/>
    <x v="21"/>
    <m/>
    <m/>
    <m/>
    <n v="1"/>
    <m/>
    <m/>
    <m/>
    <m/>
    <m/>
    <m/>
    <m/>
    <m/>
    <m/>
    <m/>
    <m/>
    <m/>
    <n v="1"/>
    <n v="3"/>
  </r>
  <r>
    <s v="8. FESTIVAL CCP (PORTUGAL)"/>
    <s v="LOCAL"/>
    <s v="GRAFICALISMO E  ATLANTIC NY"/>
    <x v="474"/>
    <s v="MAISON PIXEL - THE STREAMING UNDIES"/>
    <s v=""/>
    <s v=""/>
    <s v="PORTUGAL"/>
    <x v="21"/>
    <m/>
    <n v="1"/>
    <m/>
    <n v="2"/>
    <m/>
    <m/>
    <m/>
    <m/>
    <m/>
    <m/>
    <m/>
    <m/>
    <m/>
    <m/>
    <m/>
    <m/>
    <n v="3"/>
    <n v="21"/>
  </r>
  <r>
    <s v="8. FESTIVAL CCP (PORTUGAL)"/>
    <s v="LOCAL"/>
    <s v="GRAFICALISMO STUDIO"/>
    <x v="475"/>
    <s v="PORTUGAL - COP'28"/>
    <s v=""/>
    <s v=""/>
    <s v="PORTUGAL"/>
    <x v="21"/>
    <m/>
    <n v="1"/>
    <m/>
    <n v="3"/>
    <m/>
    <m/>
    <m/>
    <m/>
    <m/>
    <m/>
    <m/>
    <m/>
    <m/>
    <m/>
    <m/>
    <m/>
    <n v="4"/>
    <n v="24"/>
  </r>
  <r>
    <s v="8. FESTIVAL CCP (PORTUGAL)"/>
    <s v="LOCAL"/>
    <s v="GUEL, PRODUÇÕES AUDIOVISUAIS UNIPESSOAL"/>
    <x v="476"/>
    <s v="FPF - O PRIMEIRO DE MUITAS."/>
    <s v=""/>
    <s v=""/>
    <s v="PORTUGAL"/>
    <x v="21"/>
    <m/>
    <m/>
    <m/>
    <n v="1"/>
    <m/>
    <m/>
    <m/>
    <m/>
    <m/>
    <m/>
    <m/>
    <m/>
    <m/>
    <m/>
    <m/>
    <m/>
    <n v="1"/>
    <n v="3"/>
  </r>
  <r>
    <s v="8. FESTIVAL CCP (PORTUGAL)"/>
    <s v="LOCAL"/>
    <s v="GUEL, PRODUÇÕES AUDIOVISUAIS UNIPESSOAL"/>
    <x v="476"/>
    <s v="ORQUESTRA SINFONICA JUVENIL"/>
    <s v=""/>
    <s v=""/>
    <s v="PORTUGAL"/>
    <x v="21"/>
    <m/>
    <m/>
    <m/>
    <n v="1"/>
    <m/>
    <m/>
    <m/>
    <m/>
    <m/>
    <m/>
    <m/>
    <m/>
    <m/>
    <m/>
    <m/>
    <m/>
    <n v="1"/>
    <n v="3"/>
  </r>
  <r>
    <s v="8. FESTIVAL CCP (PORTUGAL)"/>
    <s v="LOCAL"/>
    <s v="GUEL, PRODUÇÕES AUDIOVISUAIS UNIPESSOAL"/>
    <x v="476"/>
    <s v="PORSCHE - THE HUNTER AND THE PREY."/>
    <s v=""/>
    <s v=""/>
    <s v="PORTUGAL"/>
    <x v="21"/>
    <m/>
    <m/>
    <m/>
    <n v="1"/>
    <m/>
    <m/>
    <m/>
    <m/>
    <m/>
    <m/>
    <m/>
    <m/>
    <m/>
    <m/>
    <m/>
    <m/>
    <n v="1"/>
    <n v="3"/>
  </r>
  <r>
    <s v="8. FESTIVAL CCP (PORTUGAL)"/>
    <s v="LOCAL"/>
    <s v="HAVAS"/>
    <x v="477"/>
    <s v="AMNISTIA INTERNACIONAL - LOOK FOR FREEDOM"/>
    <s v=""/>
    <s v=""/>
    <s v="PORTUGAL"/>
    <x v="21"/>
    <m/>
    <n v="1"/>
    <n v="2"/>
    <n v="1"/>
    <m/>
    <m/>
    <m/>
    <m/>
    <m/>
    <m/>
    <m/>
    <m/>
    <m/>
    <m/>
    <m/>
    <m/>
    <n v="4"/>
    <n v="32"/>
  </r>
  <r>
    <s v="8. FESTIVAL CCP (PORTUGAL)"/>
    <s v="LOCAL"/>
    <s v="HAVAS"/>
    <x v="477"/>
    <s v="EDP BACKWASH - A LOJA DOS OBJETOS QUE NINGUÉM QUER"/>
    <s v=""/>
    <s v=""/>
    <s v="PORTUGAL"/>
    <x v="21"/>
    <m/>
    <m/>
    <n v="1"/>
    <m/>
    <m/>
    <m/>
    <m/>
    <m/>
    <m/>
    <m/>
    <m/>
    <m/>
    <m/>
    <m/>
    <m/>
    <m/>
    <n v="1"/>
    <n v="7"/>
  </r>
  <r>
    <s v="8. FESTIVAL CCP (PORTUGAL)"/>
    <s v="LOCAL"/>
    <s v="HAVAS"/>
    <x v="477"/>
    <s v="NOS GUINNESS"/>
    <s v=""/>
    <s v=""/>
    <s v="PORTUGAL"/>
    <x v="21"/>
    <m/>
    <n v="1"/>
    <m/>
    <m/>
    <m/>
    <m/>
    <m/>
    <m/>
    <m/>
    <m/>
    <m/>
    <m/>
    <m/>
    <m/>
    <m/>
    <m/>
    <n v="1"/>
    <n v="15"/>
  </r>
  <r>
    <s v="8. FESTIVAL CCP (PORTUGAL)"/>
    <s v="LOCAL"/>
    <s v="HUSE INNOVATION, LDA"/>
    <x v="478"/>
    <s v="EGAS MONIZ SCHOOL OF HEALTH &amp; SCIENCE"/>
    <s v=""/>
    <s v=""/>
    <s v="PORTUGAL"/>
    <x v="21"/>
    <m/>
    <m/>
    <m/>
    <n v="1"/>
    <m/>
    <m/>
    <m/>
    <m/>
    <m/>
    <m/>
    <m/>
    <m/>
    <m/>
    <m/>
    <m/>
    <m/>
    <n v="1"/>
    <n v="3"/>
  </r>
  <r>
    <s v="8. FESTIVAL CCP (PORTUGAL)"/>
    <s v="LOCAL"/>
    <s v="ILHAS STUDIO"/>
    <x v="479"/>
    <s v="FUSO &amp; FUSO INSULAR VIDEO ART FESTIVAL"/>
    <s v=""/>
    <s v=""/>
    <s v="PORTUGAL"/>
    <x v="21"/>
    <m/>
    <m/>
    <m/>
    <n v="1"/>
    <m/>
    <m/>
    <m/>
    <m/>
    <m/>
    <m/>
    <m/>
    <m/>
    <m/>
    <m/>
    <m/>
    <m/>
    <n v="1"/>
    <n v="3"/>
  </r>
  <r>
    <s v="8. FESTIVAL CCP (PORTUGAL)"/>
    <s v="LOCAL"/>
    <s v="JOSÉ MENDES"/>
    <x v="480"/>
    <s v="ARQUIPÉLAGO"/>
    <s v=""/>
    <s v=""/>
    <s v="PORTUGAL"/>
    <x v="21"/>
    <m/>
    <n v="1"/>
    <m/>
    <m/>
    <m/>
    <m/>
    <m/>
    <m/>
    <m/>
    <m/>
    <m/>
    <m/>
    <m/>
    <m/>
    <m/>
    <m/>
    <n v="1"/>
    <n v="15"/>
  </r>
  <r>
    <s v="8. FESTIVAL CCP (PORTUGAL)"/>
    <s v="LOCAL"/>
    <s v="JUDAS"/>
    <x v="481"/>
    <s v="FAIL"/>
    <s v=""/>
    <s v=""/>
    <s v="PORTUGAL"/>
    <x v="21"/>
    <m/>
    <m/>
    <n v="1"/>
    <m/>
    <m/>
    <m/>
    <m/>
    <m/>
    <m/>
    <m/>
    <m/>
    <m/>
    <m/>
    <m/>
    <m/>
    <m/>
    <n v="1"/>
    <n v="7"/>
  </r>
  <r>
    <s v="8. FESTIVAL CCP (PORTUGAL)"/>
    <s v="LOCAL"/>
    <s v="JUDAS"/>
    <x v="481"/>
    <s v="LIGA DAS LIGAS"/>
    <s v=""/>
    <s v=""/>
    <s v="PORTUGAL"/>
    <x v="21"/>
    <m/>
    <m/>
    <n v="1"/>
    <n v="1"/>
    <m/>
    <m/>
    <m/>
    <m/>
    <m/>
    <m/>
    <m/>
    <m/>
    <m/>
    <m/>
    <m/>
    <m/>
    <n v="2"/>
    <n v="10"/>
  </r>
  <r>
    <s v="8. FESTIVAL CCP (PORTUGAL)"/>
    <s v="LOCAL"/>
    <s v="JUDAS"/>
    <x v="481"/>
    <s v="MADRASTA"/>
    <s v=""/>
    <s v=""/>
    <s v="PORTUGAL"/>
    <x v="21"/>
    <m/>
    <n v="1"/>
    <n v="1"/>
    <n v="1"/>
    <m/>
    <m/>
    <m/>
    <m/>
    <m/>
    <m/>
    <m/>
    <m/>
    <m/>
    <m/>
    <m/>
    <m/>
    <n v="3"/>
    <n v="25"/>
  </r>
  <r>
    <s v="8. FESTIVAL CCP (PORTUGAL)"/>
    <s v="LOCAL"/>
    <s v="JUDAS"/>
    <x v="481"/>
    <s v="PERSPECTIVAS DO CINEMA PORTUGUÊS"/>
    <s v=""/>
    <s v=""/>
    <s v="PORTUGAL"/>
    <x v="21"/>
    <m/>
    <m/>
    <n v="1"/>
    <m/>
    <m/>
    <m/>
    <m/>
    <m/>
    <m/>
    <m/>
    <m/>
    <m/>
    <m/>
    <m/>
    <m/>
    <m/>
    <n v="1"/>
    <n v="7"/>
  </r>
  <r>
    <s v="8. FESTIVAL CCP (PORTUGAL)"/>
    <s v="LOCAL"/>
    <s v="KRYPTON"/>
    <x v="482"/>
    <s v="EDP EARTH"/>
    <s v=""/>
    <s v=""/>
    <s v="PORTUGAL"/>
    <x v="21"/>
    <m/>
    <m/>
    <m/>
    <n v="1"/>
    <m/>
    <m/>
    <m/>
    <m/>
    <m/>
    <m/>
    <m/>
    <m/>
    <m/>
    <m/>
    <m/>
    <m/>
    <n v="1"/>
    <n v="3"/>
  </r>
  <r>
    <s v="8. FESTIVAL CCP (PORTUGAL)"/>
    <s v="LOCAL"/>
    <s v="LABEL"/>
    <x v="483"/>
    <s v="REVIGRÉS_EVENTO CC"/>
    <s v=""/>
    <s v=""/>
    <s v="PORTUGAL"/>
    <x v="21"/>
    <m/>
    <m/>
    <m/>
    <n v="1"/>
    <m/>
    <m/>
    <m/>
    <m/>
    <m/>
    <m/>
    <m/>
    <m/>
    <m/>
    <m/>
    <m/>
    <m/>
    <n v="1"/>
    <n v="3"/>
  </r>
  <r>
    <s v="8. FESTIVAL CCP (PORTUGAL)"/>
    <s v="LOCAL"/>
    <s v="LABEL"/>
    <x v="483"/>
    <s v="REVIGRÉS_LIVRO CROMÁTICA"/>
    <s v=""/>
    <s v=""/>
    <s v="PORTUGAL"/>
    <x v="21"/>
    <m/>
    <m/>
    <n v="1"/>
    <m/>
    <m/>
    <m/>
    <m/>
    <m/>
    <m/>
    <m/>
    <m/>
    <m/>
    <m/>
    <m/>
    <m/>
    <m/>
    <n v="1"/>
    <n v="7"/>
  </r>
  <r>
    <s v="8. FESTIVAL CCP (PORTUGAL)"/>
    <s v="LOCAL"/>
    <s v="LEO BURNETT LISBOA"/>
    <x v="484"/>
    <s v="TREAT YOURSELF"/>
    <s v=""/>
    <s v=""/>
    <s v="PORTUGAL"/>
    <x v="21"/>
    <m/>
    <m/>
    <n v="1"/>
    <m/>
    <m/>
    <m/>
    <m/>
    <m/>
    <m/>
    <m/>
    <m/>
    <m/>
    <m/>
    <m/>
    <m/>
    <m/>
    <n v="1"/>
    <n v="7"/>
  </r>
  <r>
    <s v="8. FESTIVAL CCP (PORTUGAL)"/>
    <s v="LOCAL"/>
    <s v="LES BEAUX"/>
    <x v="485"/>
    <s v="AXEL ARIGATO &quot;AN ODE TO CRAFTSMANSHIP.⁠&quot;"/>
    <s v=""/>
    <s v=""/>
    <s v="PORTUGAL"/>
    <x v="21"/>
    <m/>
    <m/>
    <n v="1"/>
    <m/>
    <m/>
    <m/>
    <m/>
    <m/>
    <m/>
    <m/>
    <m/>
    <m/>
    <m/>
    <m/>
    <m/>
    <m/>
    <n v="1"/>
    <n v="7"/>
  </r>
  <r>
    <s v="8. FESTIVAL CCP (PORTUGAL)"/>
    <s v="LOCAL"/>
    <s v="MARKABRANKA"/>
    <x v="486"/>
    <s v="CARNAVAL NA PRAÇA 2024 - MOSTRA A TUA CARETA"/>
    <s v=""/>
    <s v=""/>
    <s v="PORTUGAL"/>
    <x v="21"/>
    <m/>
    <m/>
    <m/>
    <n v="1"/>
    <m/>
    <m/>
    <m/>
    <m/>
    <m/>
    <m/>
    <m/>
    <m/>
    <m/>
    <m/>
    <m/>
    <m/>
    <n v="1"/>
    <n v="3"/>
  </r>
  <r>
    <s v="8. FESTIVAL CCP (PORTUGAL)"/>
    <s v="LOCAL"/>
    <s v="MCCANN"/>
    <x v="487"/>
    <s v="1ª COLHEITA: INFINITE ZOOM DRAWING"/>
    <s v=""/>
    <s v=""/>
    <s v="PORTUGAL"/>
    <x v="21"/>
    <m/>
    <m/>
    <m/>
    <n v="1"/>
    <m/>
    <m/>
    <m/>
    <m/>
    <m/>
    <m/>
    <m/>
    <m/>
    <m/>
    <m/>
    <m/>
    <m/>
    <n v="1"/>
    <n v="3"/>
  </r>
  <r>
    <s v="8. FESTIVAL CCP (PORTUGAL)"/>
    <s v="LOCAL"/>
    <s v="MCCANN"/>
    <x v="487"/>
    <s v="LIGA PORTUGUESA CONTRA A SIDA - VESTE-TE BEM. PORQUE SABES ONDE VAI ACABAR A NOITE."/>
    <s v=""/>
    <s v=""/>
    <s v="PORTUGAL"/>
    <x v="21"/>
    <m/>
    <m/>
    <m/>
    <n v="1"/>
    <m/>
    <m/>
    <m/>
    <m/>
    <m/>
    <m/>
    <m/>
    <m/>
    <m/>
    <m/>
    <m/>
    <m/>
    <n v="1"/>
    <n v="3"/>
  </r>
  <r>
    <s v="8. FESTIVAL CCP (PORTUGAL)"/>
    <s v="LOCAL"/>
    <s v="MINISTÉRIO DOS FILMES"/>
    <x v="488"/>
    <s v="DÁ ESPAÇO À PARTILHA"/>
    <s v=""/>
    <s v=""/>
    <s v="PORTUGAL"/>
    <x v="21"/>
    <m/>
    <n v="1"/>
    <n v="1"/>
    <m/>
    <m/>
    <m/>
    <m/>
    <m/>
    <m/>
    <m/>
    <m/>
    <m/>
    <m/>
    <m/>
    <m/>
    <m/>
    <n v="2"/>
    <n v="22"/>
  </r>
  <r>
    <s v="8. FESTIVAL CCP (PORTUGAL)"/>
    <s v="LOCAL"/>
    <s v="MINISTÉRIO DOS FILMES"/>
    <x v="488"/>
    <s v="DANÇA DOS DIAS"/>
    <s v=""/>
    <s v=""/>
    <s v="PORTUGAL"/>
    <x v="21"/>
    <m/>
    <n v="1"/>
    <n v="1"/>
    <m/>
    <m/>
    <m/>
    <m/>
    <m/>
    <m/>
    <m/>
    <m/>
    <m/>
    <m/>
    <m/>
    <m/>
    <m/>
    <n v="2"/>
    <n v="22"/>
  </r>
  <r>
    <s v="8. FESTIVAL CCP (PORTUGAL)"/>
    <s v="LOCAL"/>
    <s v="MORE MARIA"/>
    <x v="489"/>
    <s v="MILLENNIUM BCP - &quot;TERRITÓRIO VI&quot;"/>
    <s v=""/>
    <s v=""/>
    <s v="PORTUGAL"/>
    <x v="21"/>
    <m/>
    <m/>
    <n v="1"/>
    <n v="2"/>
    <m/>
    <m/>
    <m/>
    <m/>
    <m/>
    <m/>
    <m/>
    <m/>
    <m/>
    <m/>
    <m/>
    <m/>
    <n v="3"/>
    <n v="13"/>
  </r>
  <r>
    <s v="8. FESTIVAL CCP (PORTUGAL)"/>
    <s v="LOCAL"/>
    <s v="MORE MARIA"/>
    <x v="489"/>
    <s v="NETFLIX - &quot;RABO DE PEIXE - TODAS AS RAZÕES&quot;"/>
    <s v=""/>
    <s v=""/>
    <s v="PORTUGAL"/>
    <x v="21"/>
    <m/>
    <m/>
    <m/>
    <n v="1"/>
    <m/>
    <m/>
    <m/>
    <m/>
    <m/>
    <m/>
    <m/>
    <m/>
    <m/>
    <m/>
    <m/>
    <m/>
    <n v="1"/>
    <n v="3"/>
  </r>
  <r>
    <s v="8. FESTIVAL CCP (PORTUGAL)"/>
    <s v="LOCAL"/>
    <s v="MORE MARIA"/>
    <x v="489"/>
    <s v="NOS - &quot;A TROCA&quot;"/>
    <s v=""/>
    <s v=""/>
    <s v="PORTUGAL"/>
    <x v="21"/>
    <m/>
    <n v="1"/>
    <n v="1"/>
    <n v="2"/>
    <m/>
    <m/>
    <m/>
    <m/>
    <m/>
    <m/>
    <m/>
    <m/>
    <m/>
    <m/>
    <m/>
    <m/>
    <n v="4"/>
    <n v="28"/>
  </r>
  <r>
    <s v="8. FESTIVAL CCP (PORTUGAL)"/>
    <s v="LOCAL"/>
    <s v="MUSTARD"/>
    <x v="490"/>
    <s v="UM BEIRÃO DE SORTE"/>
    <s v=""/>
    <s v=""/>
    <s v="PORTUGAL"/>
    <x v="21"/>
    <m/>
    <n v="2"/>
    <n v="1"/>
    <n v="1"/>
    <m/>
    <m/>
    <m/>
    <m/>
    <m/>
    <m/>
    <m/>
    <m/>
    <m/>
    <m/>
    <m/>
    <m/>
    <n v="4"/>
    <n v="40"/>
  </r>
  <r>
    <s v="8. FESTIVAL CCP (PORTUGAL)"/>
    <s v="LOCAL"/>
    <s v="MUTE SOUND DESIGN"/>
    <x v="491"/>
    <s v="LIGA BETCLIC"/>
    <s v=""/>
    <s v=""/>
    <s v="PORTUGAL"/>
    <x v="21"/>
    <m/>
    <m/>
    <n v="1"/>
    <m/>
    <m/>
    <m/>
    <m/>
    <m/>
    <m/>
    <m/>
    <m/>
    <m/>
    <m/>
    <m/>
    <m/>
    <m/>
    <n v="1"/>
    <n v="7"/>
  </r>
  <r>
    <s v="8. FESTIVAL CCP (PORTUGAL)"/>
    <s v="LOCAL"/>
    <s v="NÚCLEO AUDIO"/>
    <x v="492"/>
    <s v="ALDI - O NATAL SOMOS NÓS"/>
    <s v=""/>
    <s v=""/>
    <s v="PORTUGAL"/>
    <x v="21"/>
    <m/>
    <m/>
    <n v="1"/>
    <m/>
    <m/>
    <m/>
    <m/>
    <m/>
    <m/>
    <m/>
    <m/>
    <m/>
    <m/>
    <m/>
    <m/>
    <m/>
    <n v="1"/>
    <n v="7"/>
  </r>
  <r>
    <s v="8. FESTIVAL CCP (PORTUGAL)"/>
    <s v="LOCAL"/>
    <s v="NÚCLEO AUDIO"/>
    <x v="492"/>
    <s v="BETCLIC - NINGUÉM ESTÁ ACIMA DE NINGUÉM"/>
    <s v=""/>
    <s v=""/>
    <s v="PORTUGAL"/>
    <x v="21"/>
    <m/>
    <m/>
    <n v="1"/>
    <m/>
    <m/>
    <m/>
    <m/>
    <m/>
    <m/>
    <m/>
    <m/>
    <m/>
    <m/>
    <m/>
    <m/>
    <m/>
    <n v="1"/>
    <n v="7"/>
  </r>
  <r>
    <s v="8. FESTIVAL CCP (PORTUGAL)"/>
    <s v="LOCAL"/>
    <s v="NÚCLEO AUDIO"/>
    <x v="492"/>
    <s v="EDP - WONDERFUL WORLD"/>
    <s v=""/>
    <s v=""/>
    <s v="PORTUGAL"/>
    <x v="21"/>
    <m/>
    <m/>
    <m/>
    <n v="1"/>
    <m/>
    <m/>
    <m/>
    <m/>
    <m/>
    <m/>
    <m/>
    <m/>
    <m/>
    <m/>
    <m/>
    <m/>
    <n v="1"/>
    <n v="3"/>
  </r>
  <r>
    <s v="8. FESTIVAL CCP (PORTUGAL)"/>
    <s v="LOCAL"/>
    <s v="NÚCLEO AUDIO"/>
    <x v="492"/>
    <s v="STAR CHANNEL - A BRILLANT CHANGE"/>
    <s v=""/>
    <s v=""/>
    <s v="PORTUGAL"/>
    <x v="21"/>
    <m/>
    <m/>
    <n v="1"/>
    <m/>
    <m/>
    <m/>
    <m/>
    <m/>
    <m/>
    <m/>
    <m/>
    <m/>
    <m/>
    <m/>
    <m/>
    <m/>
    <n v="1"/>
    <n v="7"/>
  </r>
  <r>
    <s v="8. FESTIVAL CCP (PORTUGAL)"/>
    <s v="LOCAL"/>
    <s v="NÚCLEO AUDIO"/>
    <x v="492"/>
    <s v="VODAFONE - NUNCA É TARDE PARA OUVIRES O TEU CORAÇÃO"/>
    <s v=""/>
    <s v=""/>
    <s v="PORTUGAL"/>
    <x v="21"/>
    <m/>
    <m/>
    <n v="1"/>
    <m/>
    <m/>
    <m/>
    <m/>
    <m/>
    <m/>
    <m/>
    <m/>
    <m/>
    <m/>
    <m/>
    <m/>
    <m/>
    <n v="1"/>
    <n v="7"/>
  </r>
  <r>
    <s v="8. FESTIVAL CCP (PORTUGAL)"/>
    <s v="LOCAL"/>
    <s v="78"/>
    <x v="453"/>
    <s v="GREENROOFS"/>
    <s v=""/>
    <s v=""/>
    <s v="PORTUGAL"/>
    <x v="21"/>
    <m/>
    <n v="1"/>
    <m/>
    <m/>
    <m/>
    <m/>
    <m/>
    <m/>
    <m/>
    <m/>
    <m/>
    <m/>
    <m/>
    <m/>
    <m/>
    <m/>
    <n v="1"/>
    <n v="15"/>
  </r>
  <r>
    <s v="8. FESTIVAL CCP (PORTUGAL)"/>
    <s v="LOCAL"/>
    <s v="PAULO MARIANO"/>
    <x v="493"/>
    <s v="ALL_ABOUT_FRANCIS"/>
    <s v=""/>
    <s v=""/>
    <s v="PORTUGAL"/>
    <x v="21"/>
    <m/>
    <n v="1"/>
    <n v="1"/>
    <n v="1"/>
    <m/>
    <m/>
    <m/>
    <m/>
    <m/>
    <m/>
    <m/>
    <m/>
    <m/>
    <m/>
    <m/>
    <m/>
    <n v="3"/>
    <n v="25"/>
  </r>
  <r>
    <s v="8. FESTIVAL CCP (PORTUGAL)"/>
    <s v="LOCAL"/>
    <s v="PLAYGROUND PRODUCTION COMPANY"/>
    <x v="494"/>
    <s v="BETCLIC 'NINGUÉM ESTÁ ACIMA DE NINGUÉM'"/>
    <s v=""/>
    <s v=""/>
    <s v="PORTUGAL"/>
    <x v="21"/>
    <m/>
    <m/>
    <m/>
    <n v="1"/>
    <m/>
    <m/>
    <m/>
    <m/>
    <m/>
    <m/>
    <m/>
    <m/>
    <m/>
    <m/>
    <m/>
    <m/>
    <n v="1"/>
    <n v="3"/>
  </r>
  <r>
    <s v="8. FESTIVAL CCP (PORTUGAL)"/>
    <s v="LOCAL"/>
    <s v="PLAYGROUND PRODUCTION COMPANY"/>
    <x v="494"/>
    <s v="WELLS 'FICA BEM CONTIGO'"/>
    <s v=""/>
    <s v=""/>
    <s v="PORTUGAL"/>
    <x v="21"/>
    <m/>
    <m/>
    <n v="1"/>
    <n v="3"/>
    <m/>
    <m/>
    <m/>
    <m/>
    <m/>
    <m/>
    <m/>
    <m/>
    <m/>
    <m/>
    <m/>
    <m/>
    <n v="4"/>
    <n v="16"/>
  </r>
  <r>
    <s v="8. FESTIVAL CCP (PORTUGAL)"/>
    <s v="LOCAL"/>
    <s v="POETS &amp; PAINTERS"/>
    <x v="495"/>
    <s v="COSMOGONIA DA IDENTIDADE"/>
    <s v=""/>
    <s v=""/>
    <s v="PORTUGAL"/>
    <x v="21"/>
    <m/>
    <n v="1"/>
    <n v="1"/>
    <m/>
    <m/>
    <m/>
    <m/>
    <m/>
    <m/>
    <m/>
    <m/>
    <m/>
    <m/>
    <m/>
    <m/>
    <m/>
    <n v="2"/>
    <n v="22"/>
  </r>
  <r>
    <s v="8. FESTIVAL CCP (PORTUGAL)"/>
    <s v="LOCAL"/>
    <s v="RITARIVOTTI®"/>
    <x v="496"/>
    <s v="ALEGRETE"/>
    <s v=""/>
    <s v=""/>
    <s v="PORTUGAL"/>
    <x v="21"/>
    <m/>
    <m/>
    <m/>
    <n v="1"/>
    <m/>
    <m/>
    <m/>
    <m/>
    <m/>
    <m/>
    <m/>
    <m/>
    <m/>
    <m/>
    <m/>
    <m/>
    <n v="1"/>
    <n v="3"/>
  </r>
  <r>
    <s v="8. FESTIVAL CCP (PORTUGAL)"/>
    <s v="LOCAL"/>
    <s v="SILVADESIGNERS"/>
    <x v="497"/>
    <s v="CCP - FOLHA EM BRANCO 2023 - 25 ANOS"/>
    <s v=""/>
    <s v=""/>
    <s v="PORTUGAL"/>
    <x v="21"/>
    <m/>
    <m/>
    <m/>
    <n v="1"/>
    <m/>
    <m/>
    <m/>
    <m/>
    <m/>
    <m/>
    <m/>
    <m/>
    <m/>
    <m/>
    <m/>
    <m/>
    <n v="1"/>
    <n v="3"/>
  </r>
  <r>
    <s v="8. FESTIVAL CCP (PORTUGAL)"/>
    <s v="LOCAL"/>
    <s v="SILVADESIGNERS"/>
    <x v="497"/>
    <s v="PORTICO 5, BY VANGUARD PROPERTIES"/>
    <s v=""/>
    <s v=""/>
    <s v="PORTUGAL"/>
    <x v="21"/>
    <m/>
    <m/>
    <m/>
    <n v="1"/>
    <m/>
    <m/>
    <m/>
    <m/>
    <m/>
    <m/>
    <m/>
    <m/>
    <m/>
    <m/>
    <m/>
    <m/>
    <n v="1"/>
    <n v="3"/>
  </r>
  <r>
    <s v="8. FESTIVAL CCP (PORTUGAL)"/>
    <s v="LOCAL"/>
    <s v="SOLID DOGMA - BRANDING AND DESIGN UNIT"/>
    <x v="498"/>
    <s v="EDP ART REEF"/>
    <s v=""/>
    <s v=""/>
    <s v="PORTUGAL"/>
    <x v="21"/>
    <m/>
    <m/>
    <m/>
    <n v="1"/>
    <m/>
    <m/>
    <m/>
    <m/>
    <m/>
    <m/>
    <m/>
    <m/>
    <m/>
    <m/>
    <m/>
    <m/>
    <n v="1"/>
    <n v="3"/>
  </r>
  <r>
    <s v="8. FESTIVAL CCP (PORTUGAL)"/>
    <s v="LOCAL"/>
    <s v="STREAM AND TOUGH GUY"/>
    <x v="499"/>
    <s v="A BILLBOARD SOMEWHERE"/>
    <s v=""/>
    <s v=""/>
    <s v="PORTUGAL"/>
    <x v="21"/>
    <m/>
    <n v="2"/>
    <n v="1"/>
    <n v="2"/>
    <m/>
    <m/>
    <m/>
    <m/>
    <m/>
    <m/>
    <m/>
    <m/>
    <m/>
    <m/>
    <m/>
    <m/>
    <n v="5"/>
    <n v="43"/>
  </r>
  <r>
    <s v="8. FESTIVAL CCP (PORTUGAL)"/>
    <s v="LOCAL"/>
    <s v="STREAM AND TOUGH GUY"/>
    <x v="499"/>
    <s v="É MEIO CAMINHO ANDADO"/>
    <s v=""/>
    <s v=""/>
    <s v="PORTUGAL"/>
    <x v="21"/>
    <m/>
    <m/>
    <m/>
    <n v="2"/>
    <m/>
    <m/>
    <m/>
    <m/>
    <m/>
    <m/>
    <m/>
    <m/>
    <m/>
    <m/>
    <m/>
    <m/>
    <n v="2"/>
    <n v="6"/>
  </r>
  <r>
    <s v="8. FESTIVAL CCP (PORTUGAL)"/>
    <s v="LOCAL"/>
    <s v="STREAM AND TOUGH GUY"/>
    <x v="499"/>
    <s v="ENTRA PARA A HISTÓRIA"/>
    <s v=""/>
    <s v=""/>
    <s v="PORTUGAL"/>
    <x v="21"/>
    <m/>
    <m/>
    <n v="1"/>
    <m/>
    <m/>
    <m/>
    <m/>
    <m/>
    <m/>
    <m/>
    <m/>
    <m/>
    <m/>
    <m/>
    <m/>
    <m/>
    <n v="1"/>
    <n v="7"/>
  </r>
  <r>
    <s v="8. FESTIVAL CCP (PORTUGAL)"/>
    <s v="LOCAL"/>
    <s v="STREAM AND TOUGH GUY"/>
    <x v="499"/>
    <s v="LÁ"/>
    <s v=""/>
    <s v=""/>
    <s v="PORTUGAL"/>
    <x v="21"/>
    <m/>
    <n v="1"/>
    <n v="3"/>
    <n v="1"/>
    <m/>
    <m/>
    <m/>
    <m/>
    <m/>
    <m/>
    <m/>
    <m/>
    <m/>
    <m/>
    <m/>
    <m/>
    <n v="5"/>
    <n v="39"/>
  </r>
  <r>
    <s v="8. FESTIVAL CCP (PORTUGAL)"/>
    <s v="LOCAL"/>
    <s v="STREAM AND TOUGH GUY"/>
    <x v="499"/>
    <s v="LÁ - DINA"/>
    <s v=""/>
    <s v=""/>
    <s v="PORTUGAL"/>
    <x v="21"/>
    <m/>
    <m/>
    <m/>
    <n v="1"/>
    <m/>
    <m/>
    <m/>
    <m/>
    <m/>
    <m/>
    <m/>
    <m/>
    <m/>
    <m/>
    <m/>
    <m/>
    <n v="1"/>
    <n v="3"/>
  </r>
  <r>
    <s v="8. FESTIVAL CCP (PORTUGAL)"/>
    <s v="LOCAL"/>
    <s v="STREAM AND TOUGH GUY"/>
    <x v="499"/>
    <s v="LÁ - QUIM BARREIROS"/>
    <s v=""/>
    <s v=""/>
    <s v="PORTUGAL"/>
    <x v="21"/>
    <m/>
    <m/>
    <m/>
    <n v="1"/>
    <m/>
    <m/>
    <m/>
    <m/>
    <m/>
    <m/>
    <m/>
    <m/>
    <m/>
    <m/>
    <m/>
    <m/>
    <n v="1"/>
    <n v="3"/>
  </r>
  <r>
    <s v="8. FESTIVAL CCP (PORTUGAL)"/>
    <s v="LOCAL"/>
    <s v="STREAM AND TOUGH GUY"/>
    <x v="499"/>
    <s v="OUTDOORS DE CÁ"/>
    <s v=""/>
    <s v=""/>
    <s v="PORTUGAL"/>
    <x v="21"/>
    <m/>
    <m/>
    <m/>
    <n v="1"/>
    <m/>
    <m/>
    <m/>
    <m/>
    <m/>
    <m/>
    <m/>
    <m/>
    <m/>
    <m/>
    <m/>
    <m/>
    <n v="1"/>
    <n v="3"/>
  </r>
  <r>
    <s v="8. FESTIVAL CCP (PORTUGAL)"/>
    <s v="LOCAL"/>
    <s v="STREAM AND TOUGH GUY"/>
    <x v="499"/>
    <s v="QUANDO FOR GRANDE QUERO SER CONTABILISTA"/>
    <s v=""/>
    <s v=""/>
    <s v="PORTUGAL"/>
    <x v="21"/>
    <m/>
    <n v="3"/>
    <m/>
    <m/>
    <m/>
    <m/>
    <m/>
    <m/>
    <m/>
    <m/>
    <m/>
    <m/>
    <m/>
    <m/>
    <m/>
    <m/>
    <n v="3"/>
    <n v="45"/>
  </r>
  <r>
    <s v="8. FESTIVAL CCP (PORTUGAL)"/>
    <s v="LOCAL"/>
    <s v="STUDIO ANDREW HOWARD"/>
    <x v="500"/>
    <s v="SIZA 90 ANOS/YEARS"/>
    <s v=""/>
    <s v=""/>
    <s v="PORTUGAL"/>
    <x v="21"/>
    <m/>
    <m/>
    <n v="1"/>
    <m/>
    <m/>
    <m/>
    <m/>
    <m/>
    <m/>
    <m/>
    <m/>
    <m/>
    <m/>
    <m/>
    <m/>
    <m/>
    <n v="1"/>
    <n v="7"/>
  </r>
  <r>
    <s v="8. FESTIVAL CCP (PORTUGAL)"/>
    <s v="LOCAL"/>
    <s v="STUDIO EDUARDO AIRES"/>
    <x v="501"/>
    <s v="BACKSTAGE"/>
    <s v=""/>
    <s v=""/>
    <s v="PORTUGAL"/>
    <x v="21"/>
    <m/>
    <m/>
    <m/>
    <n v="1"/>
    <m/>
    <m/>
    <m/>
    <m/>
    <m/>
    <m/>
    <m/>
    <m/>
    <m/>
    <m/>
    <m/>
    <m/>
    <n v="1"/>
    <n v="3"/>
  </r>
  <r>
    <s v="8. FESTIVAL CCP (PORTUGAL)"/>
    <s v="LOCAL"/>
    <s v="STUDIO EDUARDO AIRES"/>
    <x v="501"/>
    <s v="PIRES &amp; TURNER"/>
    <s v=""/>
    <s v=""/>
    <s v="PORTUGAL"/>
    <x v="21"/>
    <m/>
    <m/>
    <n v="1"/>
    <m/>
    <m/>
    <m/>
    <m/>
    <m/>
    <m/>
    <m/>
    <m/>
    <m/>
    <m/>
    <m/>
    <m/>
    <m/>
    <n v="1"/>
    <n v="7"/>
  </r>
  <r>
    <s v="8. FESTIVAL CCP (PORTUGAL)"/>
    <s v="LOCAL"/>
    <s v="STUDIO EDUARDO AIRES"/>
    <x v="501"/>
    <s v="REPÚBLICA PORTUGUESA"/>
    <s v=""/>
    <s v=""/>
    <s v="PORTUGAL"/>
    <x v="21"/>
    <m/>
    <n v="1"/>
    <m/>
    <m/>
    <m/>
    <m/>
    <m/>
    <m/>
    <m/>
    <m/>
    <m/>
    <m/>
    <m/>
    <m/>
    <m/>
    <m/>
    <n v="1"/>
    <n v="15"/>
  </r>
  <r>
    <s v="8. FESTIVAL CCP (PORTUGAL)"/>
    <s v="LOCAL"/>
    <s v="STUDIO EDUARDO AIRES"/>
    <x v="501"/>
    <s v="VICENTE GAJARDO"/>
    <s v=""/>
    <s v=""/>
    <s v="PORTUGAL"/>
    <x v="21"/>
    <m/>
    <m/>
    <n v="1"/>
    <m/>
    <m/>
    <m/>
    <m/>
    <m/>
    <m/>
    <m/>
    <m/>
    <m/>
    <m/>
    <m/>
    <m/>
    <m/>
    <n v="1"/>
    <n v="7"/>
  </r>
  <r>
    <s v="8. FESTIVAL CCP (PORTUGAL)"/>
    <s v="LOCAL"/>
    <s v="THE HOTEL"/>
    <x v="502"/>
    <s v="BOM MALANDRO — SYMMINGTON FAMILY ESTATES"/>
    <s v=""/>
    <s v=""/>
    <s v="PORTUGAL"/>
    <x v="21"/>
    <m/>
    <m/>
    <m/>
    <n v="1"/>
    <m/>
    <m/>
    <m/>
    <m/>
    <m/>
    <m/>
    <m/>
    <m/>
    <m/>
    <m/>
    <m/>
    <m/>
    <n v="1"/>
    <n v="3"/>
  </r>
  <r>
    <s v="8. FESTIVAL CCP (PORTUGAL)"/>
    <s v="LOCAL"/>
    <s v="THE WALT DISNEY COMPANY PORTUGAL (IN-HOUSE STUDIO)"/>
    <x v="503"/>
    <s v="CASTING AVATARES"/>
    <s v=""/>
    <s v=""/>
    <s v="PORTUGAL"/>
    <x v="21"/>
    <m/>
    <n v="3"/>
    <n v="2"/>
    <n v="1"/>
    <m/>
    <m/>
    <m/>
    <m/>
    <m/>
    <m/>
    <m/>
    <m/>
    <m/>
    <m/>
    <m/>
    <m/>
    <n v="6"/>
    <n v="62"/>
  </r>
  <r>
    <s v="8. FESTIVAL CCP (PORTUGAL)"/>
    <s v="LOCAL"/>
    <s v="THIS IS PACIFICA"/>
    <x v="504"/>
    <s v="BEST YOUTH  - EVERYWHEN"/>
    <s v=""/>
    <s v=""/>
    <s v="PORTUGAL"/>
    <x v="21"/>
    <m/>
    <m/>
    <n v="1"/>
    <m/>
    <m/>
    <m/>
    <m/>
    <m/>
    <m/>
    <m/>
    <m/>
    <m/>
    <m/>
    <m/>
    <m/>
    <m/>
    <n v="1"/>
    <n v="7"/>
  </r>
  <r>
    <s v="8. FESTIVAL CCP (PORTUGAL)"/>
    <s v="LOCAL"/>
    <s v="THIS IS PACIFICA"/>
    <x v="504"/>
    <s v="DAMAIA PUBLISHER"/>
    <s v=""/>
    <s v=""/>
    <s v="PORTUGAL"/>
    <x v="21"/>
    <m/>
    <m/>
    <n v="1"/>
    <m/>
    <m/>
    <m/>
    <m/>
    <m/>
    <m/>
    <m/>
    <m/>
    <m/>
    <m/>
    <m/>
    <m/>
    <m/>
    <n v="1"/>
    <n v="7"/>
  </r>
  <r>
    <s v="8. FESTIVAL CCP (PORTUGAL)"/>
    <s v="LOCAL"/>
    <s v="THIS IS PACIFICA"/>
    <x v="504"/>
    <s v="GOOGLE FIRST 25 YEARS"/>
    <s v=""/>
    <s v=""/>
    <s v="PORTUGAL"/>
    <x v="21"/>
    <m/>
    <n v="1"/>
    <n v="1"/>
    <m/>
    <m/>
    <m/>
    <m/>
    <m/>
    <m/>
    <m/>
    <m/>
    <m/>
    <m/>
    <m/>
    <m/>
    <m/>
    <n v="2"/>
    <n v="22"/>
  </r>
  <r>
    <s v="8. FESTIVAL CCP (PORTUGAL)"/>
    <s v="LOCAL"/>
    <s v="78"/>
    <x v="453"/>
    <s v="GREENROOFS ®"/>
    <s v=""/>
    <s v=""/>
    <s v="PORTUGAL"/>
    <x v="21"/>
    <m/>
    <m/>
    <n v="1"/>
    <m/>
    <m/>
    <m/>
    <m/>
    <m/>
    <m/>
    <m/>
    <m/>
    <m/>
    <m/>
    <m/>
    <m/>
    <m/>
    <n v="1"/>
    <n v="7"/>
  </r>
  <r>
    <s v="8. FESTIVAL CCP (PORTUGAL)"/>
    <s v="LOCAL"/>
    <s v="UZINA"/>
    <x v="505"/>
    <s v="A ESTANTE DOS 75.800€"/>
    <s v=""/>
    <s v=""/>
    <s v="PORTUGAL"/>
    <x v="21"/>
    <m/>
    <n v="1"/>
    <m/>
    <n v="1"/>
    <m/>
    <m/>
    <m/>
    <m/>
    <m/>
    <m/>
    <m/>
    <m/>
    <m/>
    <m/>
    <m/>
    <m/>
    <n v="2"/>
    <n v="18"/>
  </r>
  <r>
    <s v="8. FESTIVAL CCP (PORTUGAL)"/>
    <s v="LOCAL"/>
    <s v="UZINA"/>
    <x v="505"/>
    <s v="O NOSSO DESIGN É PARA TODOS"/>
    <s v=""/>
    <s v=""/>
    <s v="PORTUGAL"/>
    <x v="21"/>
    <m/>
    <m/>
    <m/>
    <n v="1"/>
    <m/>
    <m/>
    <m/>
    <m/>
    <m/>
    <m/>
    <m/>
    <m/>
    <m/>
    <m/>
    <m/>
    <m/>
    <n v="1"/>
    <n v="3"/>
  </r>
  <r>
    <s v="8. FESTIVAL CCP (PORTUGAL)"/>
    <s v="LOCAL"/>
    <s v="VML"/>
    <x v="506"/>
    <s v="A DANÇA DOS DIAS"/>
    <s v=""/>
    <s v=""/>
    <s v="PORTUGAL"/>
    <x v="21"/>
    <m/>
    <m/>
    <n v="1"/>
    <m/>
    <m/>
    <m/>
    <m/>
    <m/>
    <m/>
    <m/>
    <m/>
    <m/>
    <m/>
    <m/>
    <m/>
    <m/>
    <n v="1"/>
    <n v="7"/>
  </r>
  <r>
    <s v="8. FESTIVAL CCP (PORTUGAL)"/>
    <s v="LOCAL"/>
    <s v="VML"/>
    <x v="506"/>
    <s v="BRUNO CANDÉ"/>
    <s v=""/>
    <s v=""/>
    <s v="PORTUGAL"/>
    <x v="21"/>
    <m/>
    <m/>
    <m/>
    <n v="1"/>
    <m/>
    <m/>
    <m/>
    <m/>
    <m/>
    <m/>
    <m/>
    <m/>
    <m/>
    <m/>
    <m/>
    <m/>
    <n v="1"/>
    <n v="3"/>
  </r>
  <r>
    <s v="8. FESTIVAL CCP (PORTUGAL)"/>
    <s v="LOCAL"/>
    <s v="VML"/>
    <x v="506"/>
    <s v="CARTA BRANCA"/>
    <s v=""/>
    <s v=""/>
    <s v="PORTUGAL"/>
    <x v="21"/>
    <m/>
    <m/>
    <m/>
    <n v="2"/>
    <m/>
    <m/>
    <m/>
    <m/>
    <m/>
    <m/>
    <m/>
    <m/>
    <m/>
    <m/>
    <m/>
    <m/>
    <n v="2"/>
    <n v="6"/>
  </r>
  <r>
    <s v="8. FESTIVAL CCP (PORTUGAL)"/>
    <s v="LOCAL"/>
    <s v="VML"/>
    <x v="506"/>
    <s v="FAZ O QUE PODE"/>
    <s v=""/>
    <s v=""/>
    <s v="PORTUGAL"/>
    <x v="21"/>
    <m/>
    <m/>
    <m/>
    <n v="1"/>
    <m/>
    <m/>
    <m/>
    <m/>
    <m/>
    <m/>
    <m/>
    <m/>
    <m/>
    <m/>
    <m/>
    <m/>
    <n v="1"/>
    <n v="3"/>
  </r>
  <r>
    <s v="8. FESTIVAL CCP (PORTUGAL)"/>
    <s v="LOCAL"/>
    <s v="VML"/>
    <x v="506"/>
    <s v="NÃO FICA BEM"/>
    <s v=""/>
    <s v=""/>
    <s v="PORTUGAL"/>
    <x v="21"/>
    <m/>
    <m/>
    <m/>
    <n v="3"/>
    <m/>
    <m/>
    <m/>
    <m/>
    <m/>
    <m/>
    <m/>
    <m/>
    <m/>
    <m/>
    <m/>
    <m/>
    <n v="3"/>
    <n v="9"/>
  </r>
  <r>
    <s v="8. FESTIVAL CCP (PORTUGAL)"/>
    <s v="LOCAL"/>
    <s v="VML"/>
    <x v="506"/>
    <s v="OUVE O TEU CORAÇÃO"/>
    <s v=""/>
    <s v=""/>
    <s v="PORTUGAL"/>
    <x v="21"/>
    <m/>
    <n v="1"/>
    <m/>
    <m/>
    <m/>
    <m/>
    <m/>
    <m/>
    <m/>
    <m/>
    <m/>
    <m/>
    <m/>
    <m/>
    <m/>
    <m/>
    <n v="1"/>
    <n v="15"/>
  </r>
  <r>
    <s v="8. FESTIVAL CCP (PORTUGAL)"/>
    <s v="LOCAL"/>
    <s v="VML"/>
    <x v="506"/>
    <s v="PAIS DA MÚSICA CLÁSSICA"/>
    <s v=""/>
    <s v=""/>
    <s v="PORTUGAL"/>
    <x v="21"/>
    <m/>
    <m/>
    <n v="1"/>
    <m/>
    <m/>
    <m/>
    <m/>
    <m/>
    <m/>
    <m/>
    <m/>
    <m/>
    <m/>
    <m/>
    <m/>
    <m/>
    <n v="1"/>
    <n v="7"/>
  </r>
  <r>
    <s v="8. FESTIVAL CCP (PORTUGAL)"/>
    <s v="LOCAL"/>
    <s v="VML"/>
    <x v="506"/>
    <s v="UEFA WOMEN'S COMPETITION"/>
    <s v=""/>
    <s v=""/>
    <s v="PORTUGAL"/>
    <x v="21"/>
    <m/>
    <m/>
    <m/>
    <n v="1"/>
    <m/>
    <m/>
    <m/>
    <m/>
    <m/>
    <m/>
    <m/>
    <m/>
    <m/>
    <m/>
    <m/>
    <m/>
    <n v="1"/>
    <n v="3"/>
  </r>
  <r>
    <s v="8. FESTIVAL CCP (PORTUGAL)"/>
    <s v="LOCAL"/>
    <s v="WILL CREATIVE"/>
    <x v="507"/>
    <s v="ESCAPE ROOM - SUPER BOCK"/>
    <s v=""/>
    <s v=""/>
    <s v="PORTUGAL"/>
    <x v="21"/>
    <m/>
    <m/>
    <m/>
    <n v="1"/>
    <m/>
    <m/>
    <m/>
    <m/>
    <m/>
    <m/>
    <m/>
    <m/>
    <m/>
    <m/>
    <m/>
    <m/>
    <n v="1"/>
    <n v="3"/>
  </r>
  <r>
    <s v="8. FESTIVAL CCP (PORTUGAL)"/>
    <s v="LOCAL"/>
    <s v="WONDER\WHY"/>
    <x v="508"/>
    <s v="BOM MALANDRO"/>
    <s v=""/>
    <s v=""/>
    <s v="PORTUGAL"/>
    <x v="21"/>
    <m/>
    <m/>
    <m/>
    <n v="1"/>
    <m/>
    <m/>
    <m/>
    <m/>
    <m/>
    <m/>
    <m/>
    <m/>
    <m/>
    <m/>
    <m/>
    <m/>
    <n v="1"/>
    <n v="3"/>
  </r>
  <r>
    <s v="8. FESTIVAL CCP (PORTUGAL)"/>
    <s v="LOCAL"/>
    <s v="WYCREATIVE"/>
    <x v="509"/>
    <s v="FIREWORKS"/>
    <s v=""/>
    <s v=""/>
    <s v="PORTUGAL"/>
    <x v="21"/>
    <m/>
    <n v="1"/>
    <m/>
    <m/>
    <m/>
    <m/>
    <m/>
    <m/>
    <m/>
    <m/>
    <m/>
    <m/>
    <m/>
    <m/>
    <m/>
    <m/>
    <n v="1"/>
    <n v="15"/>
  </r>
  <r>
    <s v="8. FESTIVAL CCP (PORTUGAL)"/>
    <s v="LOCAL"/>
    <s v="WYCREATIVE"/>
    <x v="509"/>
    <s v="THE DIGITAL FOLHETO"/>
    <s v=""/>
    <s v=""/>
    <s v="PORTUGAL"/>
    <x v="21"/>
    <m/>
    <m/>
    <m/>
    <n v="1"/>
    <m/>
    <m/>
    <m/>
    <m/>
    <m/>
    <m/>
    <m/>
    <m/>
    <m/>
    <m/>
    <m/>
    <m/>
    <n v="1"/>
    <n v="3"/>
  </r>
  <r>
    <s v="8. FESTIVAL CCP (PORTUGAL)"/>
    <s v="LOCAL"/>
    <s v="WYCREATIVE"/>
    <x v="509"/>
    <s v="THE DREAM TEAM"/>
    <s v=""/>
    <s v=""/>
    <s v="PORTUGAL"/>
    <x v="21"/>
    <m/>
    <m/>
    <m/>
    <n v="1"/>
    <m/>
    <m/>
    <m/>
    <m/>
    <m/>
    <m/>
    <m/>
    <m/>
    <m/>
    <m/>
    <m/>
    <m/>
    <n v="1"/>
    <n v="3"/>
  </r>
  <r>
    <s v="19. CIMA VENEZUELA"/>
    <s v="LOCAL"/>
    <s v="BE HAPPY"/>
    <x v="510"/>
    <s v="BE HAPPY"/>
    <s v=""/>
    <s v=""/>
    <s v="VENEZUELA"/>
    <x v="19"/>
    <m/>
    <n v="1"/>
    <m/>
    <m/>
    <m/>
    <m/>
    <m/>
    <m/>
    <m/>
    <m/>
    <m/>
    <m/>
    <m/>
    <m/>
    <m/>
    <m/>
    <n v="1"/>
    <n v="15"/>
  </r>
  <r>
    <s v="19. CIMA VENEZUELA"/>
    <s v="LOCAL"/>
    <s v="CONCEPT MCCANN"/>
    <x v="262"/>
    <s v="SIMPLE HOTPACK"/>
    <s v=""/>
    <s v=""/>
    <s v="VENEZUELA"/>
    <x v="19"/>
    <m/>
    <n v="1"/>
    <m/>
    <m/>
    <m/>
    <m/>
    <m/>
    <m/>
    <m/>
    <m/>
    <m/>
    <m/>
    <m/>
    <m/>
    <m/>
    <m/>
    <n v="1"/>
    <n v="15"/>
  </r>
  <r>
    <s v="19. CIMA VENEZUELA"/>
    <s v="LOCAL"/>
    <s v="FVF"/>
    <x v="511"/>
    <s v="MANO TENGO FE"/>
    <s v=""/>
    <s v=""/>
    <s v="VENEZUELA"/>
    <x v="19"/>
    <m/>
    <n v="1"/>
    <m/>
    <m/>
    <m/>
    <m/>
    <m/>
    <m/>
    <m/>
    <m/>
    <m/>
    <m/>
    <m/>
    <m/>
    <m/>
    <m/>
    <n v="1"/>
    <n v="15"/>
  </r>
  <r>
    <s v="19. CIMA VENEZUELA"/>
    <s v="LOCAL"/>
    <s v="IMCLUSION"/>
    <x v="512"/>
    <s v="PROYECTO IMCLUSION"/>
    <s v=""/>
    <s v=""/>
    <s v="VENEZUELA"/>
    <x v="19"/>
    <m/>
    <n v="1"/>
    <m/>
    <m/>
    <m/>
    <m/>
    <m/>
    <m/>
    <m/>
    <m/>
    <m/>
    <m/>
    <m/>
    <m/>
    <m/>
    <m/>
    <n v="1"/>
    <n v="15"/>
  </r>
  <r>
    <s v="19. CIMA VENEZUELA"/>
    <s v="LOCAL"/>
    <s v="MODO CARACAS"/>
    <x v="513"/>
    <s v="MI MODO DE VIVIR LA MAGIA"/>
    <s v=""/>
    <s v=""/>
    <s v="VENEZUELA"/>
    <x v="19"/>
    <m/>
    <n v="1"/>
    <m/>
    <m/>
    <m/>
    <m/>
    <m/>
    <m/>
    <m/>
    <m/>
    <m/>
    <m/>
    <m/>
    <m/>
    <m/>
    <m/>
    <n v="1"/>
    <n v="15"/>
  </r>
  <r>
    <s v="19. CIMA VENEZUELA"/>
    <s v="LOCAL"/>
    <s v="MONDELEZ"/>
    <x v="514"/>
    <s v="MURAL ECOLÓGICO MAYONESA KRAFT EN MARACAIBO"/>
    <s v=""/>
    <s v=""/>
    <s v="VENEZUELA"/>
    <x v="19"/>
    <m/>
    <n v="1"/>
    <m/>
    <m/>
    <m/>
    <m/>
    <m/>
    <m/>
    <m/>
    <m/>
    <m/>
    <m/>
    <m/>
    <m/>
    <m/>
    <m/>
    <n v="1"/>
    <n v="15"/>
  </r>
  <r>
    <s v="19. CIMA VENEZUELA"/>
    <s v="LOCAL"/>
    <s v="MUTATO BY THOMPSON"/>
    <x v="515"/>
    <s v="VATEL - DESPIERTA EL SABIR DEL BÉISBOL 2023"/>
    <s v=""/>
    <s v=""/>
    <s v="VENEZUELA"/>
    <x v="19"/>
    <m/>
    <n v="1"/>
    <m/>
    <m/>
    <m/>
    <m/>
    <m/>
    <m/>
    <m/>
    <m/>
    <m/>
    <m/>
    <m/>
    <m/>
    <m/>
    <m/>
    <n v="1"/>
    <n v="15"/>
  </r>
  <r>
    <s v="19. CIMA VENEZUELA"/>
    <s v="LOCAL"/>
    <s v="PUBLICIS"/>
    <x v="516"/>
    <s v="PÁNICO-FARMACIA SAS"/>
    <s v=""/>
    <s v=""/>
    <s v="VENEZUELA"/>
    <x v="19"/>
    <m/>
    <n v="1"/>
    <m/>
    <m/>
    <m/>
    <m/>
    <m/>
    <m/>
    <m/>
    <m/>
    <m/>
    <m/>
    <m/>
    <m/>
    <m/>
    <m/>
    <n v="1"/>
    <n v="15"/>
  </r>
  <r>
    <s v="19. CIMA VENEZUELA"/>
    <s v="LOCAL"/>
    <s v="ROBIN AGENCY"/>
    <x v="517"/>
    <s v="LAS MUJERES SI TOMAN WHISKY"/>
    <s v=""/>
    <s v=""/>
    <s v="VENEZUELA"/>
    <x v="19"/>
    <m/>
    <n v="1"/>
    <m/>
    <m/>
    <m/>
    <m/>
    <m/>
    <m/>
    <m/>
    <m/>
    <m/>
    <m/>
    <m/>
    <m/>
    <m/>
    <m/>
    <n v="1"/>
    <n v="15"/>
  </r>
  <r>
    <s v="19. CIMA VENEZUELA"/>
    <s v="LOCAL"/>
    <s v="STARCOM"/>
    <x v="518"/>
    <s v="NIGHT WALKERS"/>
    <s v=""/>
    <s v=""/>
    <s v="VENEZUELA"/>
    <x v="19"/>
    <m/>
    <n v="1"/>
    <m/>
    <m/>
    <m/>
    <m/>
    <m/>
    <m/>
    <m/>
    <m/>
    <m/>
    <m/>
    <m/>
    <m/>
    <m/>
    <m/>
    <n v="1"/>
    <n v="15"/>
  </r>
  <r>
    <s v="19. CIMA VENEZUELA"/>
    <s v="LOCAL"/>
    <s v="TIPS IMAGEN Y COMUNICACIÓN"/>
    <x v="519"/>
    <s v="DISTROVIT"/>
    <s v=""/>
    <s v=""/>
    <s v="VENEZUELA"/>
    <x v="19"/>
    <m/>
    <n v="1"/>
    <m/>
    <m/>
    <m/>
    <m/>
    <m/>
    <m/>
    <m/>
    <m/>
    <m/>
    <m/>
    <m/>
    <m/>
    <m/>
    <m/>
    <n v="1"/>
    <n v="15"/>
  </r>
  <r>
    <s v="19. CIMA VENEZUELA"/>
    <s v="LOCAL"/>
    <s v="ZEA BBDO/MAKE ME GROW / CASILLERO INTERNACIONAL"/>
    <x v="520"/>
    <s v="CASILLEROS INTERNACIONALES ZOOM"/>
    <s v=""/>
    <s v=""/>
    <s v="VENEZUELA"/>
    <x v="19"/>
    <m/>
    <n v="1"/>
    <m/>
    <m/>
    <m/>
    <m/>
    <m/>
    <m/>
    <m/>
    <m/>
    <m/>
    <m/>
    <m/>
    <m/>
    <m/>
    <m/>
    <n v="1"/>
    <n v="15"/>
  </r>
  <r>
    <s v="19. CIMA VENEZUELA"/>
    <s v="LOCAL"/>
    <s v="DIABLITOS/AGENCIA PARALLEL"/>
    <x v="521"/>
    <s v="DÍA DE LOS INOCENTES"/>
    <s v=""/>
    <s v=""/>
    <s v="VENEZUELA"/>
    <x v="19"/>
    <m/>
    <n v="1"/>
    <m/>
    <m/>
    <m/>
    <m/>
    <m/>
    <m/>
    <m/>
    <m/>
    <m/>
    <m/>
    <m/>
    <m/>
    <m/>
    <m/>
    <n v="1"/>
    <n v="15"/>
  </r>
  <r>
    <s v="19. CIMA VENEZUELA"/>
    <s v="LOCAL"/>
    <s v="DIABLITOS/AGENCIA PARALLEL"/>
    <x v="521"/>
    <s v="HOTCAST PARA UNTAR"/>
    <s v=""/>
    <s v=""/>
    <s v="VENEZUELA"/>
    <x v="19"/>
    <m/>
    <n v="1"/>
    <m/>
    <m/>
    <m/>
    <m/>
    <m/>
    <m/>
    <m/>
    <m/>
    <m/>
    <m/>
    <m/>
    <m/>
    <m/>
    <m/>
    <n v="1"/>
    <n v="15"/>
  </r>
  <r>
    <s v="19. CIMA VENEZUELA"/>
    <s v="LOCAL"/>
    <s v="LA WEB FIGITAL AGENCY"/>
    <x v="522"/>
    <s v="CON POLAR TODAS LAS NOCHES SON BUENAS. POLAR PILSEN"/>
    <s v=""/>
    <s v=""/>
    <s v="VENEZUELA"/>
    <x v="19"/>
    <m/>
    <n v="1"/>
    <m/>
    <m/>
    <m/>
    <m/>
    <m/>
    <m/>
    <m/>
    <m/>
    <m/>
    <m/>
    <m/>
    <m/>
    <m/>
    <m/>
    <n v="1"/>
    <n v="15"/>
  </r>
  <r>
    <s v="19. CIMA VENEZUELA"/>
    <s v="LOCAL"/>
    <s v="LA WEB FIGITAL AGENCY"/>
    <x v="522"/>
    <s v="JUAN CARLOS MARTÍNEZ"/>
    <s v=""/>
    <s v=""/>
    <s v="VENEZUELA"/>
    <x v="19"/>
    <m/>
    <n v="1"/>
    <m/>
    <m/>
    <m/>
    <m/>
    <m/>
    <m/>
    <m/>
    <m/>
    <m/>
    <m/>
    <m/>
    <m/>
    <m/>
    <m/>
    <n v="1"/>
    <n v="15"/>
  </r>
  <r>
    <s v="19. CIMA VENEZUELA"/>
    <s v="LOCAL"/>
    <s v="LA WEB FIGITAL AGENCY"/>
    <x v="522"/>
    <s v="QUÉ BIEN ESTAR CONTIGO. FARMATODO"/>
    <s v=""/>
    <s v=""/>
    <s v="VENEZUELA"/>
    <x v="19"/>
    <m/>
    <n v="1"/>
    <m/>
    <m/>
    <m/>
    <m/>
    <m/>
    <m/>
    <m/>
    <m/>
    <m/>
    <m/>
    <m/>
    <m/>
    <m/>
    <m/>
    <n v="1"/>
    <n v="15"/>
  </r>
  <r>
    <s v="19. CIMA VENEZUELA"/>
    <s v="LOCAL"/>
    <s v="LA WEB"/>
    <x v="523"/>
    <s v="LA WEB"/>
    <s v=""/>
    <s v=""/>
    <s v="VENEZUELA"/>
    <x v="19"/>
    <m/>
    <n v="1"/>
    <m/>
    <m/>
    <m/>
    <m/>
    <m/>
    <m/>
    <m/>
    <m/>
    <m/>
    <m/>
    <m/>
    <m/>
    <m/>
    <m/>
    <n v="1"/>
    <n v="15"/>
  </r>
  <r>
    <s v="1. ADDYS (EE UU HISPANO)"/>
    <s v="LOCAL"/>
    <s v="ADOLESCENT CONTENT"/>
    <x v="524"/>
    <s v="BLACK CREATOR'S DAY"/>
    <s v=""/>
    <s v=""/>
    <s v="ESTADOS UNIDOS"/>
    <x v="7"/>
    <m/>
    <m/>
    <n v="1"/>
    <m/>
    <m/>
    <m/>
    <m/>
    <m/>
    <m/>
    <m/>
    <m/>
    <m/>
    <m/>
    <m/>
    <m/>
    <m/>
    <n v="1"/>
    <n v="7"/>
  </r>
  <r>
    <s v="1. ADDYS (EE UU HISPANO)"/>
    <s v="LOCAL"/>
    <s v="BLACK BUDDHA MEDIA GROUP"/>
    <x v="525"/>
    <s v="THESE LOVELEY STREETS: CAIN CAREAS"/>
    <s v=""/>
    <s v=""/>
    <s v="ESTADOS UNIDOS"/>
    <x v="7"/>
    <m/>
    <m/>
    <n v="1"/>
    <m/>
    <m/>
    <m/>
    <m/>
    <m/>
    <m/>
    <m/>
    <m/>
    <m/>
    <m/>
    <m/>
    <m/>
    <m/>
    <n v="1"/>
    <n v="7"/>
  </r>
  <r>
    <s v="1. ADDYS (EE UU HISPANO)"/>
    <s v="LOCAL"/>
    <s v="CARTWRIGHT"/>
    <x v="526"/>
    <s v="COCA-COLA BILLBOARD TO TABLE"/>
    <s v=""/>
    <s v=""/>
    <s v="ESTADOS UNIDOS"/>
    <x v="7"/>
    <m/>
    <n v="2"/>
    <m/>
    <m/>
    <m/>
    <m/>
    <m/>
    <m/>
    <m/>
    <m/>
    <m/>
    <m/>
    <m/>
    <m/>
    <m/>
    <m/>
    <n v="2"/>
    <n v="30"/>
  </r>
  <r>
    <s v="1. ADDYS (EE UU HISPANO)"/>
    <s v="LOCAL"/>
    <s v="COMMUNE COMMUNICATION"/>
    <x v="527"/>
    <s v="AIDS WALK LOS ANGELES 2023 CAMPAIGN"/>
    <s v=""/>
    <s v=""/>
    <s v="ESTADOS UNIDOS"/>
    <x v="7"/>
    <m/>
    <m/>
    <n v="1"/>
    <m/>
    <m/>
    <m/>
    <m/>
    <m/>
    <m/>
    <m/>
    <m/>
    <m/>
    <m/>
    <m/>
    <m/>
    <m/>
    <n v="1"/>
    <n v="7"/>
  </r>
  <r>
    <s v="1. ADDYS (EE UU HISPANO)"/>
    <s v="LOCAL"/>
    <s v="COMMUNE COMMUNICATION"/>
    <x v="527"/>
    <s v="LAURIE'S PIE BAR PRODUCT PACKAGING"/>
    <s v=""/>
    <s v=""/>
    <s v="ESTADOS UNIDOS"/>
    <x v="7"/>
    <m/>
    <m/>
    <n v="1"/>
    <m/>
    <m/>
    <m/>
    <m/>
    <m/>
    <m/>
    <m/>
    <m/>
    <m/>
    <m/>
    <m/>
    <m/>
    <m/>
    <n v="1"/>
    <n v="7"/>
  </r>
  <r>
    <s v="1. ADDYS (EE UU HISPANO)"/>
    <s v="LOCAL"/>
    <s v="DR. SQUATCH"/>
    <x v="528"/>
    <s v="DR. SQUATCH HARRY POTTER BOX SET"/>
    <s v=""/>
    <s v=""/>
    <s v="ESTADOS UNIDOS"/>
    <x v="7"/>
    <m/>
    <m/>
    <n v="1"/>
    <m/>
    <m/>
    <m/>
    <m/>
    <m/>
    <m/>
    <m/>
    <m/>
    <m/>
    <m/>
    <m/>
    <m/>
    <m/>
    <n v="1"/>
    <n v="7"/>
  </r>
  <r>
    <s v="1. ADDYS (EE UU HISPANO)"/>
    <s v="LOCAL"/>
    <s v="HOOK"/>
    <x v="529"/>
    <s v="PROJECT RELATE"/>
    <s v=""/>
    <s v=""/>
    <s v="ESTADOS UNIDOS"/>
    <x v="7"/>
    <m/>
    <m/>
    <n v="3"/>
    <m/>
    <m/>
    <m/>
    <m/>
    <m/>
    <m/>
    <m/>
    <m/>
    <m/>
    <m/>
    <m/>
    <m/>
    <m/>
    <n v="3"/>
    <n v="21"/>
  </r>
  <r>
    <s v="1. ADDYS (EE UU HISPANO)"/>
    <s v="LOCAL"/>
    <s v="IW GROUP"/>
    <x v="530"/>
    <s v="BARBIE: RYAN GOSLING X BTS'S JIMIN"/>
    <s v=""/>
    <s v=""/>
    <s v="ESTADOS UNIDOS"/>
    <x v="7"/>
    <m/>
    <m/>
    <n v="1"/>
    <m/>
    <m/>
    <m/>
    <m/>
    <m/>
    <m/>
    <m/>
    <m/>
    <m/>
    <m/>
    <m/>
    <m/>
    <m/>
    <n v="1"/>
    <n v="7"/>
  </r>
  <r>
    <s v="1. ADDYS (EE UU HISPANO)"/>
    <s v="LOCAL"/>
    <s v="IW GROUP"/>
    <x v="530"/>
    <s v="JACK DANIEL'S HONEY AB+L THE VERSE"/>
    <s v=""/>
    <s v=""/>
    <s v="ESTADOS UNIDOS"/>
    <x v="7"/>
    <m/>
    <m/>
    <n v="1"/>
    <m/>
    <m/>
    <m/>
    <m/>
    <m/>
    <m/>
    <m/>
    <m/>
    <m/>
    <m/>
    <m/>
    <m/>
    <m/>
    <n v="1"/>
    <n v="7"/>
  </r>
  <r>
    <s v="1. ADDYS (EE UU HISPANO)"/>
    <s v="LOCAL"/>
    <s v="IW GROUP"/>
    <x v="530"/>
    <s v="MCDONALD’S LUNARVERSE"/>
    <s v=""/>
    <s v=""/>
    <s v="ESTADOS UNIDOS"/>
    <x v="7"/>
    <m/>
    <m/>
    <n v="1"/>
    <m/>
    <m/>
    <m/>
    <m/>
    <m/>
    <m/>
    <m/>
    <m/>
    <m/>
    <m/>
    <m/>
    <m/>
    <m/>
    <n v="1"/>
    <n v="7"/>
  </r>
  <r>
    <s v="1. ADDYS (EE UU HISPANO)"/>
    <s v="LOCAL"/>
    <s v="MOCEAN"/>
    <x v="531"/>
    <s v="SECRET INVASION HIDDEN MESSAGES"/>
    <s v=""/>
    <s v=""/>
    <s v="ESTADOS UNIDOS"/>
    <x v="7"/>
    <m/>
    <m/>
    <n v="1"/>
    <m/>
    <m/>
    <m/>
    <m/>
    <m/>
    <m/>
    <m/>
    <m/>
    <m/>
    <m/>
    <m/>
    <m/>
    <m/>
    <n v="1"/>
    <n v="7"/>
  </r>
  <r>
    <s v="1. ADDYS (EE UU HISPANO)"/>
    <s v="LOCAL"/>
    <s v="OGILVY"/>
    <x v="309"/>
    <s v="ROCK STAR"/>
    <s v=""/>
    <s v=""/>
    <s v="ESTADOS UNIDOS"/>
    <x v="7"/>
    <m/>
    <n v="2"/>
    <n v="1"/>
    <m/>
    <m/>
    <m/>
    <m/>
    <m/>
    <m/>
    <m/>
    <m/>
    <m/>
    <m/>
    <m/>
    <m/>
    <m/>
    <n v="3"/>
    <n v="37"/>
  </r>
  <r>
    <s v="1. ADDYS (EE UU HISPANO)"/>
    <s v="LOCAL"/>
    <s v="OGILVY"/>
    <x v="309"/>
    <s v="STATEMENT PIECES BY PARIS HILTON"/>
    <s v=""/>
    <s v=""/>
    <s v="ESTADOS UNIDOS"/>
    <x v="7"/>
    <m/>
    <n v="2"/>
    <m/>
    <m/>
    <m/>
    <m/>
    <m/>
    <m/>
    <m/>
    <m/>
    <m/>
    <m/>
    <m/>
    <m/>
    <m/>
    <m/>
    <n v="2"/>
    <n v="30"/>
  </r>
  <r>
    <s v="1. ADDYS (EE UU HISPANO)"/>
    <s v="LOCAL"/>
    <s v="QYOU MEDIA"/>
    <x v="532"/>
    <s v="SCREAM VI"/>
    <s v=""/>
    <s v=""/>
    <s v="ESTADOS UNIDOS"/>
    <x v="7"/>
    <m/>
    <m/>
    <n v="1"/>
    <m/>
    <m/>
    <m/>
    <m/>
    <m/>
    <m/>
    <m/>
    <m/>
    <m/>
    <m/>
    <m/>
    <m/>
    <m/>
    <n v="1"/>
    <n v="7"/>
  </r>
  <r>
    <s v="1. ADDYS (EE UU HISPANO)"/>
    <s v="LOCAL"/>
    <s v="RPA"/>
    <x v="533"/>
    <s v="KEEP DREAMING"/>
    <s v=""/>
    <s v=""/>
    <s v="ESTADOS UNIDOS"/>
    <x v="7"/>
    <m/>
    <n v="1"/>
    <n v="3"/>
    <m/>
    <m/>
    <m/>
    <m/>
    <m/>
    <m/>
    <m/>
    <m/>
    <m/>
    <m/>
    <m/>
    <m/>
    <m/>
    <n v="4"/>
    <n v="36"/>
  </r>
  <r>
    <s v="1. ADDYS (EE UU HISPANO)"/>
    <s v="LOCAL"/>
    <s v="RPA"/>
    <x v="533"/>
    <s v="LONG LIVE THE LAZY"/>
    <s v=""/>
    <s v=""/>
    <s v="ESTADOS UNIDOS"/>
    <x v="7"/>
    <m/>
    <m/>
    <n v="2"/>
    <m/>
    <m/>
    <m/>
    <m/>
    <m/>
    <m/>
    <m/>
    <m/>
    <m/>
    <m/>
    <m/>
    <m/>
    <m/>
    <n v="2"/>
    <n v="14"/>
  </r>
  <r>
    <s v="1. ADDYS (EE UU HISPANO)"/>
    <s v="LOCAL"/>
    <s v="RPA"/>
    <x v="533"/>
    <s v="PROJECT COURAGE 2.0"/>
    <s v=""/>
    <s v=""/>
    <s v="ESTADOS UNIDOS"/>
    <x v="7"/>
    <m/>
    <n v="1"/>
    <n v="1"/>
    <m/>
    <m/>
    <m/>
    <m/>
    <m/>
    <m/>
    <m/>
    <m/>
    <m/>
    <m/>
    <m/>
    <m/>
    <m/>
    <n v="2"/>
    <n v="22"/>
  </r>
  <r>
    <s v="1. ADDYS (EE UU HISPANO)"/>
    <s v="LOCAL"/>
    <s v="RPA"/>
    <x v="533"/>
    <s v="WALL OF DREAMS"/>
    <s v=""/>
    <s v=""/>
    <s v="ESTADOS UNIDOS"/>
    <x v="7"/>
    <m/>
    <m/>
    <n v="1"/>
    <m/>
    <m/>
    <m/>
    <m/>
    <m/>
    <m/>
    <m/>
    <m/>
    <m/>
    <m/>
    <m/>
    <m/>
    <m/>
    <n v="1"/>
    <n v="7"/>
  </r>
  <r>
    <s v="1. ADDYS (EE UU HISPANO)"/>
    <s v="LOCAL"/>
    <s v="SAWHORSE PRODUCTIONS"/>
    <x v="534"/>
    <s v="LAMBORGHINI LANZADOR LAB ON ROBLOX"/>
    <s v=""/>
    <s v=""/>
    <s v="ESTADOS UNIDOS"/>
    <x v="7"/>
    <m/>
    <m/>
    <n v="1"/>
    <m/>
    <m/>
    <m/>
    <m/>
    <m/>
    <m/>
    <m/>
    <m/>
    <m/>
    <m/>
    <m/>
    <m/>
    <m/>
    <n v="1"/>
    <n v="7"/>
  </r>
  <r>
    <s v="1. ADDYS (EE UU HISPANO)"/>
    <s v="LOCAL"/>
    <s v="SAWHORSE PRODUCTIONS"/>
    <x v="534"/>
    <s v="WALMART DISCOVERED"/>
    <s v=""/>
    <s v=""/>
    <s v="ESTADOS UNIDOS"/>
    <x v="7"/>
    <m/>
    <m/>
    <n v="1"/>
    <m/>
    <m/>
    <m/>
    <m/>
    <m/>
    <m/>
    <m/>
    <m/>
    <m/>
    <m/>
    <m/>
    <m/>
    <m/>
    <n v="1"/>
    <n v="7"/>
  </r>
  <r>
    <s v="1. ADDYS (EE UU HISPANO)"/>
    <s v="LOCAL"/>
    <s v="TEAM ONE"/>
    <x v="535"/>
    <s v="LEGACY IN THE MAKING"/>
    <s v=""/>
    <s v=""/>
    <s v="ESTADOS UNIDOS"/>
    <x v="7"/>
    <m/>
    <m/>
    <n v="1"/>
    <m/>
    <m/>
    <m/>
    <m/>
    <m/>
    <m/>
    <m/>
    <m/>
    <m/>
    <m/>
    <m/>
    <m/>
    <m/>
    <n v="1"/>
    <n v="7"/>
  </r>
  <r>
    <s v="1. ADDYS (EE UU HISPANO)"/>
    <s v="LOCAL"/>
    <s v="TEAM ONE"/>
    <x v="535"/>
    <s v="LEGACY IN THE MAKING/ALVIN AILEY"/>
    <s v=""/>
    <s v=""/>
    <s v="ESTADOS UNIDOS"/>
    <x v="7"/>
    <m/>
    <m/>
    <n v="1"/>
    <m/>
    <m/>
    <m/>
    <m/>
    <m/>
    <m/>
    <m/>
    <m/>
    <m/>
    <m/>
    <m/>
    <m/>
    <m/>
    <n v="1"/>
    <n v="7"/>
  </r>
  <r>
    <s v="1. ADDYS (EE UU HISPANO)"/>
    <s v="LOCAL"/>
    <s v="TEAM ONE"/>
    <x v="535"/>
    <s v="LEGACY IN THE MAKING/ME &amp; THE BEES"/>
    <s v=""/>
    <s v=""/>
    <s v="ESTADOS UNIDOS"/>
    <x v="7"/>
    <m/>
    <m/>
    <n v="1"/>
    <m/>
    <m/>
    <m/>
    <m/>
    <m/>
    <m/>
    <m/>
    <m/>
    <m/>
    <m/>
    <m/>
    <m/>
    <m/>
    <n v="1"/>
    <n v="7"/>
  </r>
  <r>
    <s v="1. ADDYS (EE UU HISPANO)"/>
    <s v="LOCAL"/>
    <s v="TEAM ONE"/>
    <x v="535"/>
    <s v="LEGACY IN THE MAKING/TAYLOR GUITARS"/>
    <s v=""/>
    <s v=""/>
    <s v="ESTADOS UNIDOS"/>
    <x v="7"/>
    <m/>
    <m/>
    <n v="1"/>
    <m/>
    <m/>
    <m/>
    <m/>
    <m/>
    <m/>
    <m/>
    <m/>
    <m/>
    <m/>
    <m/>
    <m/>
    <m/>
    <n v="1"/>
    <n v="7"/>
  </r>
  <r>
    <s v="1. ADDYS (EE UU HISPANO)"/>
    <s v="LOCAL"/>
    <s v="TEAM ONE"/>
    <x v="535"/>
    <s v="TRANSFORMING RITZ-CARLTON &amp; GUESTS"/>
    <s v=""/>
    <s v=""/>
    <s v="ESTADOS UNIDOS"/>
    <x v="7"/>
    <m/>
    <n v="1"/>
    <m/>
    <m/>
    <m/>
    <m/>
    <m/>
    <m/>
    <m/>
    <m/>
    <m/>
    <m/>
    <m/>
    <m/>
    <m/>
    <m/>
    <n v="1"/>
    <n v="15"/>
  </r>
  <r>
    <s v="1. ADDYS (EE UU HISPANO)"/>
    <s v="LOCAL"/>
    <s v="TOOL"/>
    <x v="536"/>
    <s v="COACHELLA IMMERSIVE EXPERIENCE"/>
    <s v=""/>
    <s v=""/>
    <s v="ESTADOS UNIDOS"/>
    <x v="7"/>
    <m/>
    <m/>
    <n v="1"/>
    <m/>
    <m/>
    <m/>
    <m/>
    <m/>
    <m/>
    <m/>
    <m/>
    <m/>
    <m/>
    <m/>
    <m/>
    <m/>
    <n v="1"/>
    <n v="7"/>
  </r>
  <r>
    <s v="1. ADDYS (EE UU HISPANO)"/>
    <s v="LOCAL"/>
    <s v="TOOL"/>
    <x v="536"/>
    <s v="PROTECT THIS HOUSE"/>
    <s v=""/>
    <s v=""/>
    <s v="ESTADOS UNIDOS"/>
    <x v="7"/>
    <m/>
    <n v="1"/>
    <m/>
    <m/>
    <m/>
    <m/>
    <m/>
    <m/>
    <m/>
    <m/>
    <m/>
    <m/>
    <m/>
    <m/>
    <m/>
    <m/>
    <n v="1"/>
    <n v="15"/>
  </r>
  <r>
    <s v="1. ADDYS (EE UU HISPANO)"/>
    <s v="LOCAL"/>
    <s v="TOOL"/>
    <x v="536"/>
    <s v="SCIENTISTS"/>
    <s v=""/>
    <s v=""/>
    <s v="ESTADOS UNIDOS"/>
    <x v="7"/>
    <m/>
    <n v="1"/>
    <m/>
    <m/>
    <m/>
    <m/>
    <m/>
    <m/>
    <m/>
    <m/>
    <m/>
    <m/>
    <m/>
    <m/>
    <m/>
    <m/>
    <n v="1"/>
    <n v="15"/>
  </r>
  <r>
    <s v="1. ADDYS (EE UU HISPANO)"/>
    <s v="LOCAL"/>
    <s v="YESSIAN"/>
    <x v="537"/>
    <s v="CLASH-O-WEEN"/>
    <s v=""/>
    <s v=""/>
    <s v="ESTADOS UNIDOS"/>
    <x v="7"/>
    <m/>
    <m/>
    <n v="1"/>
    <m/>
    <m/>
    <m/>
    <m/>
    <m/>
    <m/>
    <m/>
    <m/>
    <m/>
    <m/>
    <m/>
    <m/>
    <m/>
    <n v="1"/>
    <n v="7"/>
  </r>
  <r>
    <s v="1. ADDYS (EE UU HISPANO)"/>
    <s v="LOCAL"/>
    <s v="YESSIAN"/>
    <x v="537"/>
    <s v="COCA-COLA &quot;MASTERPIECE&quot;"/>
    <s v=""/>
    <s v=""/>
    <s v="ESTADOS UNIDOS"/>
    <x v="7"/>
    <m/>
    <n v="2"/>
    <m/>
    <m/>
    <m/>
    <m/>
    <m/>
    <m/>
    <m/>
    <m/>
    <m/>
    <m/>
    <m/>
    <m/>
    <m/>
    <m/>
    <n v="2"/>
    <n v="30"/>
  </r>
  <r>
    <s v="1. ADDYS (EE UU HISPANO)"/>
    <s v="LOCAL"/>
    <s v="YESSIAN"/>
    <x v="537"/>
    <s v="DRIVING WHILE BLACK"/>
    <s v=""/>
    <s v=""/>
    <s v="ESTADOS UNIDOS"/>
    <x v="7"/>
    <m/>
    <n v="1"/>
    <m/>
    <m/>
    <m/>
    <m/>
    <m/>
    <m/>
    <m/>
    <m/>
    <m/>
    <m/>
    <m/>
    <m/>
    <m/>
    <m/>
    <n v="1"/>
    <n v="15"/>
  </r>
  <r>
    <s v="21 SMARTIES BRASIL"/>
    <s v="LOCAL"/>
    <s v="ALMAPBBDO"/>
    <x v="250"/>
    <s v="CHEGA DE DRAMA, CHEETOS BOLA VOLTOU"/>
    <m/>
    <m/>
    <s v="BRASIL"/>
    <x v="4"/>
    <m/>
    <m/>
    <n v="2"/>
    <m/>
    <m/>
    <m/>
    <m/>
    <m/>
    <m/>
    <m/>
    <m/>
    <m/>
    <m/>
    <m/>
    <m/>
    <m/>
    <n v="2"/>
    <n v="14"/>
  </r>
  <r>
    <s v="21 SMARTIES BRASIL"/>
    <s v="LOCAL"/>
    <s v="ALMAPBBDO"/>
    <x v="250"/>
    <s v="DORITOS RAINBOW #RESPEITAMINHAIDENTIDADE"/>
    <m/>
    <m/>
    <s v="BRASIL"/>
    <x v="4"/>
    <m/>
    <n v="1"/>
    <m/>
    <m/>
    <m/>
    <m/>
    <m/>
    <m/>
    <m/>
    <m/>
    <m/>
    <m/>
    <m/>
    <m/>
    <m/>
    <m/>
    <n v="1"/>
    <n v="15"/>
  </r>
  <r>
    <s v="21 SMARTIES BRASIL"/>
    <s v="LOCAL"/>
    <s v="ALMAPBBDO"/>
    <x v="250"/>
    <s v="GUARDED BUS STOP OUT OF HOME"/>
    <m/>
    <m/>
    <s v="BRASIL"/>
    <x v="4"/>
    <m/>
    <n v="1"/>
    <n v="2"/>
    <m/>
    <m/>
    <m/>
    <m/>
    <m/>
    <m/>
    <m/>
    <m/>
    <m/>
    <m/>
    <m/>
    <m/>
    <m/>
    <n v="3"/>
    <n v="29"/>
  </r>
  <r>
    <s v="21 SMARTIES BRASIL"/>
    <s v="LOCAL"/>
    <s v="CP+B BRASIL"/>
    <x v="538"/>
    <s v="LANÇAMENTO 99 MOTO - DANÇA DA MOTINHA REMAKE"/>
    <m/>
    <m/>
    <s v="BRASIL"/>
    <x v="4"/>
    <m/>
    <m/>
    <n v="1"/>
    <n v="1"/>
    <m/>
    <m/>
    <m/>
    <m/>
    <m/>
    <m/>
    <m/>
    <m/>
    <m/>
    <m/>
    <m/>
    <m/>
    <n v="2"/>
    <n v="10"/>
  </r>
  <r>
    <s v="21 SMARTIES BRASIL"/>
    <s v="LOCAL"/>
    <s v="DRUID CREATIVE GAMING"/>
    <x v="539"/>
    <s v="DA PREMIUM TV À GAMING TV"/>
    <m/>
    <m/>
    <s v="BRASIL"/>
    <x v="4"/>
    <m/>
    <m/>
    <m/>
    <n v="1"/>
    <m/>
    <m/>
    <m/>
    <m/>
    <m/>
    <m/>
    <m/>
    <m/>
    <m/>
    <m/>
    <m/>
    <m/>
    <n v="1"/>
    <n v="3"/>
  </r>
  <r>
    <s v="21 SMARTIES BRASIL"/>
    <s v="LOCAL"/>
    <s v="DRUID CREATIVE GAMING"/>
    <x v="539"/>
    <s v="FOL.IA"/>
    <m/>
    <m/>
    <s v="BRASIL"/>
    <x v="4"/>
    <m/>
    <n v="1"/>
    <m/>
    <n v="1"/>
    <m/>
    <m/>
    <m/>
    <m/>
    <m/>
    <m/>
    <m/>
    <m/>
    <m/>
    <m/>
    <m/>
    <m/>
    <n v="2"/>
    <n v="18"/>
  </r>
  <r>
    <s v="21 SMARTIES BRASIL"/>
    <s v="LOCAL"/>
    <s v="DRUID CREATIVE GAMING"/>
    <x v="539"/>
    <s v="SORORITY SERVER"/>
    <m/>
    <m/>
    <s v="BRASIL"/>
    <x v="4"/>
    <n v="1"/>
    <n v="1"/>
    <n v="1"/>
    <m/>
    <m/>
    <m/>
    <m/>
    <m/>
    <m/>
    <m/>
    <m/>
    <m/>
    <m/>
    <m/>
    <m/>
    <m/>
    <n v="3"/>
    <n v="52"/>
  </r>
  <r>
    <s v="21 SMARTIES BRASIL"/>
    <s v="LOCAL"/>
    <s v="DRUID CREATIVE GAMING"/>
    <x v="539"/>
    <s v="VOTENITE"/>
    <m/>
    <m/>
    <s v="BRASIL"/>
    <x v="4"/>
    <m/>
    <m/>
    <m/>
    <n v="2"/>
    <m/>
    <m/>
    <m/>
    <m/>
    <m/>
    <m/>
    <m/>
    <m/>
    <m/>
    <m/>
    <m/>
    <m/>
    <n v="2"/>
    <n v="6"/>
  </r>
  <r>
    <s v="21 SMARTIES BRASIL"/>
    <s v="LOCAL"/>
    <s v="GINGA"/>
    <x v="540"/>
    <s v="THE NET EFFECT"/>
    <m/>
    <m/>
    <s v="BRASIL"/>
    <x v="4"/>
    <m/>
    <m/>
    <m/>
    <n v="1"/>
    <m/>
    <m/>
    <m/>
    <m/>
    <m/>
    <m/>
    <m/>
    <m/>
    <m/>
    <m/>
    <m/>
    <m/>
    <n v="1"/>
    <n v="3"/>
  </r>
  <r>
    <s v="21 SMARTIES BRASIL"/>
    <s v="LOCAL"/>
    <s v="GINGA"/>
    <x v="540"/>
    <s v="VISIBILITY IS BASIC"/>
    <m/>
    <m/>
    <s v="BRASIL"/>
    <x v="4"/>
    <m/>
    <m/>
    <m/>
    <n v="2"/>
    <m/>
    <m/>
    <m/>
    <m/>
    <m/>
    <m/>
    <m/>
    <m/>
    <m/>
    <m/>
    <m/>
    <m/>
    <n v="2"/>
    <n v="6"/>
  </r>
  <r>
    <s v="21 SMARTIES BRASIL"/>
    <s v="LOCAL"/>
    <s v="GUT"/>
    <x v="327"/>
    <s v="CONSTITUIÇÃO BEST-SELLER"/>
    <m/>
    <m/>
    <s v="BRASIL"/>
    <x v="4"/>
    <m/>
    <m/>
    <m/>
    <n v="1"/>
    <m/>
    <m/>
    <m/>
    <m/>
    <m/>
    <m/>
    <m/>
    <m/>
    <m/>
    <m/>
    <m/>
    <m/>
    <n v="1"/>
    <n v="3"/>
  </r>
  <r>
    <s v="21 SMARTIES BRASIL"/>
    <s v="LOCAL"/>
    <s v="GUT"/>
    <x v="327"/>
    <s v="DIA DO AMOR"/>
    <m/>
    <m/>
    <s v="BRASIL"/>
    <x v="4"/>
    <m/>
    <m/>
    <m/>
    <n v="2"/>
    <m/>
    <m/>
    <m/>
    <m/>
    <m/>
    <m/>
    <m/>
    <m/>
    <m/>
    <m/>
    <m/>
    <m/>
    <n v="2"/>
    <n v="6"/>
  </r>
  <r>
    <s v="21 SMARTIES BRASIL"/>
    <s v="LOCAL"/>
    <s v="GUT"/>
    <x v="327"/>
    <s v="FILES OF FREEDOM"/>
    <m/>
    <m/>
    <s v="BRASIL"/>
    <x v="4"/>
    <m/>
    <m/>
    <m/>
    <n v="1"/>
    <m/>
    <m/>
    <m/>
    <m/>
    <m/>
    <m/>
    <m/>
    <m/>
    <m/>
    <m/>
    <m/>
    <m/>
    <n v="1"/>
    <n v="3"/>
  </r>
  <r>
    <s v="21 SMARTIES BRASIL"/>
    <s v="LOCAL"/>
    <s v="HNK LAB WPP"/>
    <x v="541"/>
    <s v="AMSTEL LIBERTADORES - O MAIOR ESTÁDIO DO MUNDO É O BAR COM AMSTEL"/>
    <m/>
    <m/>
    <s v="BRASIL"/>
    <x v="4"/>
    <m/>
    <n v="1"/>
    <m/>
    <m/>
    <m/>
    <m/>
    <m/>
    <m/>
    <m/>
    <m/>
    <m/>
    <m/>
    <m/>
    <m/>
    <m/>
    <m/>
    <n v="1"/>
    <n v="15"/>
  </r>
  <r>
    <s v="21 SMARTIES BRASIL"/>
    <s v="LOCAL"/>
    <s v="JOTACOM"/>
    <x v="542"/>
    <s v="THE OTHER QATAR"/>
    <m/>
    <m/>
    <s v="BRASIL"/>
    <x v="4"/>
    <m/>
    <n v="1"/>
    <m/>
    <m/>
    <m/>
    <m/>
    <m/>
    <m/>
    <m/>
    <m/>
    <m/>
    <m/>
    <m/>
    <m/>
    <m/>
    <m/>
    <n v="1"/>
    <n v="15"/>
  </r>
  <r>
    <s v="21 SMARTIES BRASIL"/>
    <s v="LOCAL"/>
    <s v="LE PUB"/>
    <x v="543"/>
    <s v="0.0 BARREIRAS"/>
    <m/>
    <m/>
    <s v="BRASIL"/>
    <x v="4"/>
    <m/>
    <n v="1"/>
    <m/>
    <m/>
    <m/>
    <m/>
    <m/>
    <m/>
    <m/>
    <m/>
    <m/>
    <m/>
    <m/>
    <m/>
    <m/>
    <m/>
    <n v="1"/>
    <n v="15"/>
  </r>
  <r>
    <s v="21 SMARTIES BRASIL"/>
    <s v="LOCAL"/>
    <s v="LE PUB"/>
    <x v="543"/>
    <s v="BEER MATCHMAKING"/>
    <m/>
    <m/>
    <s v="BRASIL"/>
    <x v="4"/>
    <m/>
    <m/>
    <n v="1"/>
    <m/>
    <m/>
    <m/>
    <m/>
    <m/>
    <m/>
    <m/>
    <m/>
    <m/>
    <m/>
    <m/>
    <m/>
    <m/>
    <n v="1"/>
    <n v="7"/>
  </r>
  <r>
    <s v="21 SMARTIES BRASIL"/>
    <s v="LOCAL"/>
    <s v="LE PUB"/>
    <x v="543"/>
    <s v="BEER POWER"/>
    <m/>
    <m/>
    <s v="BRASIL"/>
    <x v="4"/>
    <m/>
    <n v="1"/>
    <m/>
    <m/>
    <m/>
    <m/>
    <m/>
    <m/>
    <m/>
    <m/>
    <m/>
    <m/>
    <m/>
    <m/>
    <m/>
    <m/>
    <n v="1"/>
    <n v="15"/>
  </r>
  <r>
    <s v="21 SMARTIES BRASIL"/>
    <s v="LOCAL"/>
    <s v="LE PUB"/>
    <x v="543"/>
    <s v="CONTRATO 0.0"/>
    <m/>
    <m/>
    <s v="BRASIL"/>
    <x v="4"/>
    <m/>
    <m/>
    <n v="1"/>
    <m/>
    <m/>
    <m/>
    <m/>
    <m/>
    <m/>
    <m/>
    <m/>
    <m/>
    <m/>
    <m/>
    <m/>
    <m/>
    <n v="1"/>
    <n v="7"/>
  </r>
  <r>
    <s v="21 SMARTIES BRASIL"/>
    <s v="LOCAL"/>
    <s v="LE PUB"/>
    <x v="543"/>
    <s v="GAME BARS"/>
    <m/>
    <m/>
    <s v="BRASIL"/>
    <x v="4"/>
    <m/>
    <m/>
    <n v="1"/>
    <m/>
    <m/>
    <m/>
    <m/>
    <m/>
    <m/>
    <m/>
    <m/>
    <m/>
    <m/>
    <m/>
    <m/>
    <m/>
    <n v="1"/>
    <n v="7"/>
  </r>
  <r>
    <s v="21 SMARTIES BRASIL"/>
    <s v="LOCAL"/>
    <s v="LE PUB"/>
    <x v="543"/>
    <s v="OOH SOLAR"/>
    <m/>
    <m/>
    <s v="BRASIL"/>
    <x v="4"/>
    <m/>
    <m/>
    <n v="1"/>
    <m/>
    <m/>
    <m/>
    <m/>
    <m/>
    <m/>
    <m/>
    <m/>
    <m/>
    <m/>
    <m/>
    <m/>
    <m/>
    <n v="1"/>
    <n v="7"/>
  </r>
  <r>
    <s v="21 SMARTIES BRASIL"/>
    <s v="LOCAL"/>
    <s v="LEO BURNETT TAILOR"/>
    <x v="544"/>
    <s v="LANÇAMENTO CHAVOSO DE NOVOS SABORES"/>
    <m/>
    <m/>
    <s v="BRASIL"/>
    <x v="4"/>
    <m/>
    <m/>
    <m/>
    <n v="1"/>
    <m/>
    <m/>
    <m/>
    <m/>
    <m/>
    <m/>
    <m/>
    <m/>
    <m/>
    <m/>
    <m/>
    <m/>
    <n v="1"/>
    <n v="3"/>
  </r>
  <r>
    <s v="21 SMARTIES BRASIL"/>
    <s v="LOCAL"/>
    <s v="LEO BURNETT TAILOR"/>
    <x v="544"/>
    <s v="OREO E CASTELO RA-TIM-BUM"/>
    <m/>
    <m/>
    <s v="BRASIL"/>
    <x v="4"/>
    <m/>
    <m/>
    <m/>
    <n v="1"/>
    <m/>
    <m/>
    <m/>
    <m/>
    <m/>
    <m/>
    <m/>
    <m/>
    <m/>
    <m/>
    <m/>
    <m/>
    <n v="1"/>
    <n v="3"/>
  </r>
  <r>
    <s v="21 SMARTIES BRASIL"/>
    <s v="LOCAL"/>
    <s v="MIRUM AGENCY BRAZIL"/>
    <x v="545"/>
    <s v="INEDIBLE FLIPFLOP"/>
    <m/>
    <m/>
    <s v="BRASIL"/>
    <x v="4"/>
    <m/>
    <m/>
    <n v="1"/>
    <m/>
    <m/>
    <m/>
    <m/>
    <m/>
    <m/>
    <m/>
    <m/>
    <m/>
    <m/>
    <m/>
    <m/>
    <m/>
    <n v="1"/>
    <n v="7"/>
  </r>
  <r>
    <s v="21 SMARTIES BRASIL"/>
    <s v="LOCAL"/>
    <s v="OGILVY"/>
    <x v="546"/>
    <s v="ÁUDIOS MÁGICOS COCA-COLA"/>
    <m/>
    <m/>
    <s v="BRASIL"/>
    <x v="4"/>
    <m/>
    <n v="3"/>
    <m/>
    <m/>
    <m/>
    <m/>
    <m/>
    <m/>
    <m/>
    <m/>
    <m/>
    <m/>
    <m/>
    <m/>
    <m/>
    <m/>
    <n v="3"/>
    <n v="45"/>
  </r>
  <r>
    <s v="21 SMARTIES BRASIL"/>
    <s v="LOCAL"/>
    <s v="OGILVY"/>
    <x v="546"/>
    <s v="GAME TIME COCA-COLA"/>
    <m/>
    <m/>
    <s v="BRASIL"/>
    <x v="4"/>
    <m/>
    <m/>
    <n v="1"/>
    <m/>
    <m/>
    <m/>
    <m/>
    <m/>
    <m/>
    <m/>
    <m/>
    <m/>
    <m/>
    <m/>
    <m/>
    <m/>
    <n v="1"/>
    <n v="7"/>
  </r>
  <r>
    <s v="21 SMARTIES BRASIL"/>
    <s v="LOCAL"/>
    <s v="OGILVY"/>
    <x v="546"/>
    <s v="PROMOÇÃO NESTLÉ - FAZ BEM PARA VOCÊ."/>
    <m/>
    <m/>
    <s v="BRASIL"/>
    <x v="4"/>
    <m/>
    <m/>
    <m/>
    <n v="1"/>
    <m/>
    <m/>
    <m/>
    <m/>
    <m/>
    <m/>
    <m/>
    <m/>
    <m/>
    <m/>
    <m/>
    <m/>
    <n v="1"/>
    <n v="3"/>
  </r>
  <r>
    <s v="21 SMARTIES BRASIL"/>
    <s v="LOCAL"/>
    <s v="PINTEREST"/>
    <x v="547"/>
    <s v="HEINZ TATTOO INK"/>
    <m/>
    <m/>
    <s v="BRASIL"/>
    <x v="4"/>
    <m/>
    <m/>
    <m/>
    <n v="1"/>
    <m/>
    <m/>
    <m/>
    <m/>
    <m/>
    <m/>
    <m/>
    <m/>
    <m/>
    <m/>
    <m/>
    <m/>
    <n v="1"/>
    <n v="3"/>
  </r>
  <r>
    <s v="21 SMARTIES BRASIL"/>
    <s v="LOCAL"/>
    <s v="PUBLICIS"/>
    <x v="548"/>
    <s v="PASSATEMPO: BISCOITOS INCLUSIVOS"/>
    <m/>
    <m/>
    <s v="BRASIL"/>
    <x v="4"/>
    <m/>
    <m/>
    <n v="1"/>
    <m/>
    <m/>
    <m/>
    <m/>
    <m/>
    <m/>
    <m/>
    <m/>
    <m/>
    <m/>
    <m/>
    <m/>
    <m/>
    <n v="1"/>
    <n v="7"/>
  </r>
  <r>
    <s v="21 SMARTIES BRASIL"/>
    <s v="LOCAL"/>
    <s v="R/GA"/>
    <x v="549"/>
    <s v="YOUR FUTURE IN THE STARS"/>
    <m/>
    <m/>
    <s v="BRASIL"/>
    <x v="4"/>
    <m/>
    <m/>
    <n v="1"/>
    <m/>
    <m/>
    <m/>
    <m/>
    <m/>
    <m/>
    <m/>
    <m/>
    <m/>
    <m/>
    <m/>
    <m/>
    <m/>
    <n v="1"/>
    <n v="7"/>
  </r>
  <r>
    <s v="21 SMARTIES BRASIL"/>
    <s v="LOCAL"/>
    <s v="SOKO"/>
    <x v="349"/>
    <s v="CIF NICKNAMES"/>
    <m/>
    <m/>
    <s v="BRASIL"/>
    <x v="4"/>
    <m/>
    <m/>
    <n v="1"/>
    <m/>
    <m/>
    <m/>
    <m/>
    <m/>
    <m/>
    <m/>
    <m/>
    <m/>
    <m/>
    <m/>
    <m/>
    <m/>
    <n v="1"/>
    <n v="7"/>
  </r>
  <r>
    <s v="21 SMARTIES BRASIL"/>
    <s v="LOCAL"/>
    <s v="TRES PONTO ZERO + GO BLOCKCHAIN"/>
    <x v="550"/>
    <s v="THE CAMPARI BLOCKCHAIN"/>
    <m/>
    <m/>
    <s v="BRASIL"/>
    <x v="4"/>
    <m/>
    <n v="1"/>
    <m/>
    <m/>
    <m/>
    <m/>
    <m/>
    <m/>
    <m/>
    <m/>
    <m/>
    <m/>
    <m/>
    <m/>
    <m/>
    <m/>
    <n v="1"/>
    <n v="15"/>
  </r>
  <r>
    <s v="21 SMARTIES BRASIL"/>
    <s v="LOCAL"/>
    <s v="WMCCANN"/>
    <x v="299"/>
    <s v="HARASSMENT ADVISORY"/>
    <m/>
    <m/>
    <s v="BRASIL"/>
    <x v="4"/>
    <m/>
    <n v="1"/>
    <m/>
    <m/>
    <m/>
    <m/>
    <m/>
    <m/>
    <m/>
    <m/>
    <m/>
    <m/>
    <m/>
    <m/>
    <m/>
    <m/>
    <n v="1"/>
    <n v="15"/>
  </r>
  <r>
    <s v="21 SMARTIES BRASIL"/>
    <s v="LOCAL"/>
    <s v="WUNDERMAN THOMPSON"/>
    <x v="551"/>
    <s v="LISTERINE BAFOCALIPSE"/>
    <m/>
    <m/>
    <s v="BRASIL"/>
    <x v="4"/>
    <n v="1"/>
    <n v="3"/>
    <m/>
    <m/>
    <m/>
    <m/>
    <m/>
    <m/>
    <m/>
    <m/>
    <m/>
    <m/>
    <m/>
    <m/>
    <m/>
    <m/>
    <n v="4"/>
    <n v="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385696-08AC-461F-99C1-9DB32ABADF05}" name="TablaDinámica13" cacheId="2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B4:D15" firstHeaderRow="1" firstDataRow="1" firstDataCol="2"/>
  <pivotFields count="27">
    <pivotField compact="0" outline="0" showAll="0"/>
    <pivotField compact="0" outline="0" showAll="0"/>
    <pivotField compact="0" outline="0" showAll="0" defaultSubtotal="0"/>
    <pivotField axis="axisRow" compact="0" outline="0" showAll="0" measureFilter="1" sortType="descending" defaultSubtotal="0">
      <items count="661">
        <item x="156"/>
        <item x="248"/>
        <item x="28"/>
        <item x="137"/>
        <item x="29"/>
        <item x="393"/>
        <item x="194"/>
        <item x="335"/>
        <item x="337"/>
        <item x="157"/>
        <item x="325"/>
        <item x="30"/>
        <item x="31"/>
        <item x="32"/>
        <item x="33"/>
        <item x="125"/>
        <item x="316"/>
        <item x="158"/>
        <item x="249"/>
        <item m="1" x="633"/>
        <item x="250"/>
        <item x="251"/>
        <item x="252"/>
        <item x="34"/>
        <item x="159"/>
        <item x="0"/>
        <item x="324"/>
        <item x="217"/>
        <item x="301"/>
        <item x="253"/>
        <item x="356"/>
        <item x="35"/>
        <item x="313"/>
        <item x="317"/>
        <item x="36"/>
        <item x="395"/>
        <item x="411"/>
        <item x="209"/>
        <item m="1" x="617"/>
        <item x="225"/>
        <item x="37"/>
        <item x="397"/>
        <item m="1" x="624"/>
        <item m="1" x="657"/>
        <item x="1"/>
        <item m="1" x="621"/>
        <item x="254"/>
        <item x="38"/>
        <item x="255"/>
        <item m="1" x="569"/>
        <item m="1" x="570"/>
        <item x="193"/>
        <item x="39"/>
        <item x="258"/>
        <item x="40"/>
        <item x="126"/>
        <item m="1" x="659"/>
        <item x="362"/>
        <item x="361"/>
        <item x="363"/>
        <item x="396"/>
        <item m="1" x="658"/>
        <item x="318"/>
        <item x="319"/>
        <item x="41"/>
        <item m="1" x="656"/>
        <item x="42"/>
        <item x="43"/>
        <item x="259"/>
        <item x="44"/>
        <item m="1" x="610"/>
        <item x="45"/>
        <item x="46"/>
        <item x="160"/>
        <item m="1" x="571"/>
        <item x="47"/>
        <item x="244"/>
        <item x="161"/>
        <item x="260"/>
        <item x="261"/>
        <item x="48"/>
        <item x="2"/>
        <item x="49"/>
        <item x="162"/>
        <item x="320"/>
        <item x="163"/>
        <item x="50"/>
        <item x="51"/>
        <item x="127"/>
        <item x="52"/>
        <item x="53"/>
        <item x="262"/>
        <item x="263"/>
        <item x="54"/>
        <item x="138"/>
        <item x="342"/>
        <item x="55"/>
        <item x="186"/>
        <item m="1" x="607"/>
        <item x="350"/>
        <item x="326"/>
        <item x="412"/>
        <item x="305"/>
        <item x="375"/>
        <item x="164"/>
        <item m="1" x="660"/>
        <item x="210"/>
        <item x="410"/>
        <item x="211"/>
        <item x="376"/>
        <item m="1" x="580"/>
        <item x="3"/>
        <item m="1" x="572"/>
        <item x="377"/>
        <item x="56"/>
        <item m="1" x="567"/>
        <item x="195"/>
        <item x="226"/>
        <item m="1" x="628"/>
        <item x="302"/>
        <item x="265"/>
        <item x="266"/>
        <item x="57"/>
        <item x="58"/>
        <item x="267"/>
        <item x="115"/>
        <item x="4"/>
        <item x="351"/>
        <item x="404"/>
        <item x="405"/>
        <item x="406"/>
        <item x="59"/>
        <item x="139"/>
        <item x="165"/>
        <item m="1" x="641"/>
        <item m="1" x="642"/>
        <item x="196"/>
        <item m="1" x="635"/>
        <item x="104"/>
        <item x="60"/>
        <item x="61"/>
        <item m="1" x="636"/>
        <item x="341"/>
        <item x="62"/>
        <item x="63"/>
        <item x="364"/>
        <item x="237"/>
        <item x="166"/>
        <item x="128"/>
        <item x="382"/>
        <item x="167"/>
        <item x="140"/>
        <item x="64"/>
        <item x="129"/>
        <item x="407"/>
        <item m="1" x="623"/>
        <item x="197"/>
        <item m="1" x="620"/>
        <item m="1" x="625"/>
        <item m="1" x="603"/>
        <item x="366"/>
        <item m="1" x="604"/>
        <item x="367"/>
        <item x="212"/>
        <item x="65"/>
        <item x="268"/>
        <item x="168"/>
        <item x="66"/>
        <item x="141"/>
        <item x="269"/>
        <item m="1" x="600"/>
        <item x="270"/>
        <item x="142"/>
        <item x="105"/>
        <item x="271"/>
        <item x="272"/>
        <item x="273"/>
        <item x="116"/>
        <item x="67"/>
        <item x="227"/>
        <item x="338"/>
        <item m="1" x="615"/>
        <item x="198"/>
        <item m="1" x="651"/>
        <item x="143"/>
        <item x="383"/>
        <item x="5"/>
        <item x="315"/>
        <item m="1" x="644"/>
        <item m="1" x="597"/>
        <item x="6"/>
        <item m="1" x="576"/>
        <item x="327"/>
        <item x="304"/>
        <item x="256"/>
        <item x="401"/>
        <item m="1" x="573"/>
        <item x="199"/>
        <item x="7"/>
        <item x="191"/>
        <item x="130"/>
        <item x="385"/>
        <item x="68"/>
        <item x="23"/>
        <item x="238"/>
        <item m="1" x="598"/>
        <item x="69"/>
        <item x="368"/>
        <item x="117"/>
        <item x="239"/>
        <item m="1" x="652"/>
        <item x="370"/>
        <item x="369"/>
        <item x="106"/>
        <item m="1" x="648"/>
        <item m="1" x="637"/>
        <item x="357"/>
        <item x="344"/>
        <item x="218"/>
        <item x="358"/>
        <item x="359"/>
        <item x="107"/>
        <item m="1" x="626"/>
        <item x="70"/>
        <item x="213"/>
        <item x="144"/>
        <item x="71"/>
        <item x="307"/>
        <item x="145"/>
        <item x="274"/>
        <item x="72"/>
        <item x="169"/>
        <item m="1" x="618"/>
        <item x="8"/>
        <item x="240"/>
        <item x="73"/>
        <item m="1" x="627"/>
        <item x="74"/>
        <item x="75"/>
        <item x="187"/>
        <item x="321"/>
        <item x="146"/>
        <item x="348"/>
        <item m="1" x="552"/>
        <item x="77"/>
        <item x="78"/>
        <item x="192"/>
        <item m="1" x="639"/>
        <item x="228"/>
        <item x="378"/>
        <item x="413"/>
        <item x="336"/>
        <item x="79"/>
        <item x="80"/>
        <item x="118"/>
        <item x="386"/>
        <item x="81"/>
        <item x="170"/>
        <item m="1" x="634"/>
        <item x="275"/>
        <item x="9"/>
        <item x="384"/>
        <item x="171"/>
        <item x="276"/>
        <item x="82"/>
        <item x="214"/>
        <item x="387"/>
        <item x="10"/>
        <item x="147"/>
        <item x="83"/>
        <item m="1" x="619"/>
        <item x="277"/>
        <item x="84"/>
        <item x="11"/>
        <item x="12"/>
        <item x="278"/>
        <item x="85"/>
        <item x="388"/>
        <item m="1" x="646"/>
        <item x="328"/>
        <item x="329"/>
        <item x="330"/>
        <item x="86"/>
        <item m="1" x="577"/>
        <item m="1" x="574"/>
        <item x="200"/>
        <item x="108"/>
        <item x="229"/>
        <item x="13"/>
        <item m="1" x="563"/>
        <item m="1" x="564"/>
        <item m="1" x="565"/>
        <item x="172"/>
        <item m="1" x="578"/>
        <item m="1" x="557"/>
        <item m="1" x="613"/>
        <item m="1" x="614"/>
        <item x="15"/>
        <item x="281"/>
        <item x="345"/>
        <item x="87"/>
        <item x="88"/>
        <item x="173"/>
        <item x="89"/>
        <item x="282"/>
        <item x="90"/>
        <item x="91"/>
        <item x="119"/>
        <item x="331"/>
        <item x="174"/>
        <item x="241"/>
        <item x="201"/>
        <item m="1" x="655"/>
        <item x="414"/>
        <item x="415"/>
        <item m="1" x="612"/>
        <item m="1" x="559"/>
        <item x="230"/>
        <item x="16"/>
        <item m="1" x="579"/>
        <item x="176"/>
        <item x="148"/>
        <item x="149"/>
        <item x="352"/>
        <item m="1" x="632"/>
        <item x="398"/>
        <item x="379"/>
        <item x="202"/>
        <item x="177"/>
        <item x="309"/>
        <item x="203"/>
        <item x="399"/>
        <item x="17"/>
        <item m="1" x="649"/>
        <item x="245"/>
        <item x="150"/>
        <item x="221"/>
        <item x="178"/>
        <item x="109"/>
        <item x="246"/>
        <item x="92"/>
        <item x="121"/>
        <item x="122"/>
        <item x="93"/>
        <item x="242"/>
        <item m="1" x="629"/>
        <item x="151"/>
        <item x="360"/>
        <item x="222"/>
        <item x="152"/>
        <item x="179"/>
        <item x="180"/>
        <item x="190"/>
        <item x="231"/>
        <item x="94"/>
        <item x="95"/>
        <item m="1" x="653"/>
        <item x="372"/>
        <item x="371"/>
        <item x="153"/>
        <item x="181"/>
        <item m="1" x="561"/>
        <item x="205"/>
        <item m="1" x="601"/>
        <item m="1" x="602"/>
        <item m="1" x="588"/>
        <item x="416"/>
        <item x="247"/>
        <item x="131"/>
        <item x="96"/>
        <item x="110"/>
        <item m="1" x="609"/>
        <item x="123"/>
        <item x="339"/>
        <item x="132"/>
        <item x="223"/>
        <item x="389"/>
        <item x="97"/>
        <item x="98"/>
        <item x="332"/>
        <item x="185"/>
        <item x="283"/>
        <item x="284"/>
        <item x="224"/>
        <item m="1" x="568"/>
        <item m="1" x="575"/>
        <item x="215"/>
        <item x="390"/>
        <item x="216"/>
        <item m="1" x="599"/>
        <item x="188"/>
        <item x="285"/>
        <item x="232"/>
        <item x="286"/>
        <item x="287"/>
        <item x="111"/>
        <item x="346"/>
        <item x="408"/>
        <item x="353"/>
        <item x="373"/>
        <item x="99"/>
        <item x="18"/>
        <item x="349"/>
        <item x="340"/>
        <item x="133"/>
        <item x="288"/>
        <item x="409"/>
        <item x="310"/>
        <item x="391"/>
        <item x="182"/>
        <item x="289"/>
        <item m="1" x="640"/>
        <item x="233"/>
        <item x="392"/>
        <item x="19"/>
        <item m="1" x="643"/>
        <item x="183"/>
        <item x="206"/>
        <item m="1" x="622"/>
        <item m="1" x="581"/>
        <item x="290"/>
        <item x="291"/>
        <item m="1" x="554"/>
        <item m="1" x="638"/>
        <item x="14"/>
        <item x="400"/>
        <item x="292"/>
        <item x="207"/>
        <item m="1" x="650"/>
        <item x="354"/>
        <item x="355"/>
        <item x="293"/>
        <item m="1" x="605"/>
        <item m="1" x="606"/>
        <item x="100"/>
        <item x="380"/>
        <item x="101"/>
        <item x="347"/>
        <item x="134"/>
        <item x="102"/>
        <item x="294"/>
        <item x="374"/>
        <item x="295"/>
        <item x="135"/>
        <item x="296"/>
        <item m="1" x="558"/>
        <item x="21"/>
        <item x="154"/>
        <item m="1" x="631"/>
        <item x="297"/>
        <item x="334"/>
        <item x="184"/>
        <item x="333"/>
        <item x="189"/>
        <item x="22"/>
        <item x="136"/>
        <item x="208"/>
        <item m="1" x="647"/>
        <item m="1" x="562"/>
        <item m="1" x="566"/>
        <item m="1" x="560"/>
        <item m="1" x="654"/>
        <item x="403"/>
        <item x="402"/>
        <item x="298"/>
        <item x="394"/>
        <item x="381"/>
        <item m="1" x="645"/>
        <item x="311"/>
        <item x="312"/>
        <item x="155"/>
        <item x="299"/>
        <item x="124"/>
        <item x="235"/>
        <item x="112"/>
        <item x="103"/>
        <item x="300"/>
        <item m="1" x="630"/>
        <item x="417"/>
        <item x="420"/>
        <item x="421"/>
        <item x="422"/>
        <item x="234"/>
        <item x="418"/>
        <item m="1" x="616"/>
        <item x="113"/>
        <item x="114"/>
        <item x="303"/>
        <item x="314"/>
        <item x="323"/>
        <item x="175"/>
        <item m="1" x="555"/>
        <item m="1" x="556"/>
        <item x="419"/>
        <item x="423"/>
        <item x="424"/>
        <item x="425"/>
        <item x="426"/>
        <item x="427"/>
        <item m="1" x="608"/>
        <item x="428"/>
        <item x="429"/>
        <item m="1" x="611"/>
        <item x="430"/>
        <item x="431"/>
        <item x="306"/>
        <item x="432"/>
        <item m="1" x="582"/>
        <item x="433"/>
        <item x="434"/>
        <item m="1" x="583"/>
        <item m="1" x="584"/>
        <item x="435"/>
        <item x="436"/>
        <item x="437"/>
        <item x="438"/>
        <item x="439"/>
        <item x="440"/>
        <item x="441"/>
        <item x="442"/>
        <item x="443"/>
        <item x="444"/>
        <item x="445"/>
        <item x="446"/>
        <item m="1" x="585"/>
        <item m="1" x="586"/>
        <item m="1" x="587"/>
        <item m="1" x="589"/>
        <item x="447"/>
        <item x="448"/>
        <item x="449"/>
        <item x="450"/>
        <item m="1" x="590"/>
        <item m="1" x="591"/>
        <item m="1" x="592"/>
        <item x="451"/>
        <item x="452"/>
        <item m="1" x="593"/>
        <item x="24"/>
        <item x="25"/>
        <item x="26"/>
        <item x="27"/>
        <item x="453"/>
        <item m="1" x="594"/>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8"/>
        <item x="489"/>
        <item x="490"/>
        <item x="491"/>
        <item x="492"/>
        <item m="1" x="595"/>
        <item x="493"/>
        <item x="494"/>
        <item x="495"/>
        <item x="496"/>
        <item x="497"/>
        <item x="498"/>
        <item x="499"/>
        <item x="500"/>
        <item x="501"/>
        <item x="502"/>
        <item x="503"/>
        <item x="504"/>
        <item m="1" x="596"/>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204"/>
        <item x="365"/>
        <item x="20"/>
        <item x="120"/>
        <item x="219"/>
        <item x="236"/>
        <item x="243"/>
        <item x="257"/>
        <item x="264"/>
        <item x="279"/>
        <item x="308"/>
        <item x="322"/>
        <item x="343"/>
        <item x="76"/>
        <item x="487"/>
        <item x="220"/>
        <item x="280"/>
        <item m="1" x="553"/>
        <item x="538"/>
        <item x="539"/>
        <item x="540"/>
        <item x="541"/>
        <item x="542"/>
        <item x="543"/>
        <item x="544"/>
        <item x="545"/>
        <item x="546"/>
        <item x="547"/>
        <item x="548"/>
        <item x="549"/>
        <item x="550"/>
        <item x="551"/>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axis="axisRow" compact="0" outline="0" showAll="0">
      <items count="29">
        <item x="2"/>
        <item x="6"/>
        <item x="4"/>
        <item x="18"/>
        <item x="9"/>
        <item x="8"/>
        <item x="3"/>
        <item x="16"/>
        <item x="1"/>
        <item x="7"/>
        <item x="14"/>
        <item x="15"/>
        <item x="0"/>
        <item x="12"/>
        <item x="11"/>
        <item x="13"/>
        <item x="10"/>
        <item x="5"/>
        <item m="1" x="27"/>
        <item x="17"/>
        <item x="20"/>
        <item m="1" x="23"/>
        <item x="19"/>
        <item m="1" x="24"/>
        <item m="1" x="26"/>
        <item m="1" x="22"/>
        <item m="1" x="25"/>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2">
    <field x="3"/>
    <field x="8"/>
  </rowFields>
  <rowItems count="11">
    <i>
      <x v="20"/>
      <x v="2"/>
    </i>
    <i>
      <x v="505"/>
      <x/>
    </i>
    <i>
      <x v="88"/>
      <x v="16"/>
    </i>
    <i>
      <x v="223"/>
      <x v="5"/>
    </i>
    <i>
      <x v="449"/>
      <x/>
    </i>
    <i>
      <x v="329"/>
      <x v="9"/>
    </i>
    <i>
      <x v="427"/>
      <x v="19"/>
    </i>
    <i>
      <x v="335"/>
      <x v="15"/>
    </i>
    <i>
      <x v="487"/>
      <x v="9"/>
    </i>
    <i>
      <x v="328"/>
      <x v="8"/>
    </i>
    <i t="grand">
      <x/>
    </i>
  </rowItems>
  <colItems count="1">
    <i/>
  </colItems>
  <dataFields count="1">
    <dataField name="Suma de TOTAL PUNTAJE" fld="26" baseField="3" baseItem="0" numFmtId="3"/>
  </dataFields>
  <pivotTableStyleInfo name="PivotStyleDark16" showRowHeaders="1" showColHeaders="1" showRowStripes="1" showColStripes="1" showLastColumn="1"/>
  <filters count="1">
    <filter fld="3" type="count" evalOrder="-1" id="4"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3E04FFB-687C-4480-8109-E57A2987E816}" name="TablaDinámica3" cacheId="34"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4:D89" firstHeaderRow="1" firstDataRow="1" firstDataCol="2"/>
  <pivotFields count="27">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measureFilter="1" sortType="descending">
      <items count="553">
        <item x="156"/>
        <item x="248"/>
        <item x="28"/>
        <item x="137"/>
        <item x="29"/>
        <item x="393"/>
        <item x="194"/>
        <item x="335"/>
        <item x="453"/>
        <item x="337"/>
        <item x="157"/>
        <item x="454"/>
        <item x="455"/>
        <item x="524"/>
        <item x="325"/>
        <item x="30"/>
        <item x="31"/>
        <item x="32"/>
        <item x="33"/>
        <item x="423"/>
        <item x="125"/>
        <item x="316"/>
        <item x="158"/>
        <item x="249"/>
        <item x="250"/>
        <item x="251"/>
        <item x="252"/>
        <item x="34"/>
        <item x="159"/>
        <item x="0"/>
        <item x="324"/>
        <item x="217"/>
        <item x="301"/>
        <item x="424"/>
        <item x="253"/>
        <item x="356"/>
        <item x="35"/>
        <item x="313"/>
        <item x="317"/>
        <item x="36"/>
        <item x="395"/>
        <item x="411"/>
        <item x="209"/>
        <item x="425"/>
        <item x="225"/>
        <item x="456"/>
        <item x="457"/>
        <item x="37"/>
        <item x="458"/>
        <item x="426"/>
        <item x="397"/>
        <item x="314"/>
        <item x="1"/>
        <item x="254"/>
        <item x="510"/>
        <item x="38"/>
        <item x="255"/>
        <item x="427"/>
        <item x="525"/>
        <item x="193"/>
        <item x="39"/>
        <item x="258"/>
        <item x="40"/>
        <item x="459"/>
        <item x="126"/>
        <item x="362"/>
        <item x="361"/>
        <item x="363"/>
        <item x="396"/>
        <item x="318"/>
        <item x="319"/>
        <item x="41"/>
        <item x="42"/>
        <item x="43"/>
        <item x="259"/>
        <item x="44"/>
        <item x="45"/>
        <item x="46"/>
        <item x="160"/>
        <item x="460"/>
        <item x="47"/>
        <item x="244"/>
        <item x="161"/>
        <item x="526"/>
        <item x="260"/>
        <item x="461"/>
        <item x="261"/>
        <item x="48"/>
        <item x="2"/>
        <item x="49"/>
        <item x="162"/>
        <item x="320"/>
        <item x="163"/>
        <item x="50"/>
        <item x="51"/>
        <item x="127"/>
        <item x="52"/>
        <item x="462"/>
        <item x="463"/>
        <item x="527"/>
        <item x="464"/>
        <item x="53"/>
        <item x="262"/>
        <item x="113"/>
        <item x="263"/>
        <item x="54"/>
        <item x="538"/>
        <item x="138"/>
        <item x="342"/>
        <item x="55"/>
        <item x="186"/>
        <item x="350"/>
        <item x="326"/>
        <item x="412"/>
        <item x="305"/>
        <item x="375"/>
        <item x="164"/>
        <item x="210"/>
        <item x="410"/>
        <item x="417"/>
        <item x="211"/>
        <item x="465"/>
        <item x="376"/>
        <item x="428"/>
        <item x="264"/>
        <item x="343"/>
        <item x="3"/>
        <item x="377"/>
        <item x="521"/>
        <item x="466"/>
        <item x="56"/>
        <item x="429"/>
        <item x="236"/>
        <item x="195"/>
        <item x="226"/>
        <item x="467"/>
        <item x="302"/>
        <item x="265"/>
        <item x="266"/>
        <item x="57"/>
        <item x="58"/>
        <item x="267"/>
        <item x="528"/>
        <item x="115"/>
        <item x="430"/>
        <item x="4"/>
        <item x="351"/>
        <item x="539"/>
        <item x="468"/>
        <item x="469"/>
        <item x="404"/>
        <item x="405"/>
        <item x="406"/>
        <item x="59"/>
        <item x="139"/>
        <item x="165"/>
        <item x="196"/>
        <item x="104"/>
        <item x="60"/>
        <item x="61"/>
        <item x="341"/>
        <item x="62"/>
        <item x="63"/>
        <item x="364"/>
        <item x="237"/>
        <item x="166"/>
        <item x="128"/>
        <item x="382"/>
        <item x="167"/>
        <item x="140"/>
        <item x="64"/>
        <item x="129"/>
        <item x="407"/>
        <item x="197"/>
        <item x="303"/>
        <item x="365"/>
        <item x="366"/>
        <item x="367"/>
        <item x="212"/>
        <item x="65"/>
        <item x="268"/>
        <item x="470"/>
        <item x="418"/>
        <item x="168"/>
        <item x="66"/>
        <item x="471"/>
        <item x="472"/>
        <item x="511"/>
        <item x="141"/>
        <item x="269"/>
        <item x="270"/>
        <item x="142"/>
        <item x="105"/>
        <item x="540"/>
        <item x="271"/>
        <item x="272"/>
        <item x="273"/>
        <item x="116"/>
        <item x="67"/>
        <item x="227"/>
        <item x="338"/>
        <item x="473"/>
        <item x="474"/>
        <item x="475"/>
        <item x="198"/>
        <item x="143"/>
        <item x="431"/>
        <item x="383"/>
        <item x="5"/>
        <item x="315"/>
        <item x="476"/>
        <item x="6"/>
        <item x="327"/>
        <item x="306"/>
        <item x="432"/>
        <item x="304"/>
        <item x="256"/>
        <item x="401"/>
        <item x="199"/>
        <item x="7"/>
        <item x="191"/>
        <item x="477"/>
        <item x="419"/>
        <item x="130"/>
        <item x="385"/>
        <item x="68"/>
        <item x="541"/>
        <item x="529"/>
        <item x="433"/>
        <item x="434"/>
        <item x="478"/>
        <item x="23"/>
        <item x="479"/>
        <item x="512"/>
        <item x="238"/>
        <item x="69"/>
        <item x="368"/>
        <item x="117"/>
        <item x="239"/>
        <item x="370"/>
        <item x="369"/>
        <item x="106"/>
        <item x="357"/>
        <item x="344"/>
        <item x="218"/>
        <item x="530"/>
        <item x="358"/>
        <item x="359"/>
        <item x="480"/>
        <item x="107"/>
        <item x="542"/>
        <item x="70"/>
        <item x="213"/>
        <item x="481"/>
        <item x="144"/>
        <item x="482"/>
        <item x="71"/>
        <item x="307"/>
        <item x="145"/>
        <item x="274"/>
        <item x="435"/>
        <item x="72"/>
        <item x="436"/>
        <item x="169"/>
        <item x="437"/>
        <item x="8"/>
        <item x="240"/>
        <item x="73"/>
        <item x="74"/>
        <item x="75"/>
        <item x="523"/>
        <item x="522"/>
        <item x="483"/>
        <item x="24"/>
        <item x="187"/>
        <item x="321"/>
        <item x="146"/>
        <item x="348"/>
        <item x="76"/>
        <item x="77"/>
        <item x="543"/>
        <item x="78"/>
        <item x="192"/>
        <item x="228"/>
        <item x="378"/>
        <item x="484"/>
        <item x="413"/>
        <item x="544"/>
        <item x="336"/>
        <item x="79"/>
        <item x="485"/>
        <item x="80"/>
        <item x="118"/>
        <item x="386"/>
        <item x="81"/>
        <item x="438"/>
        <item x="170"/>
        <item x="275"/>
        <item x="9"/>
        <item x="384"/>
        <item x="171"/>
        <item x="276"/>
        <item x="82"/>
        <item x="214"/>
        <item x="387"/>
        <item x="10"/>
        <item x="147"/>
        <item x="83"/>
        <item x="277"/>
        <item x="84"/>
        <item x="11"/>
        <item x="12"/>
        <item x="439"/>
        <item x="278"/>
        <item x="85"/>
        <item x="388"/>
        <item x="486"/>
        <item x="328"/>
        <item x="329"/>
        <item x="330"/>
        <item x="86"/>
        <item x="308"/>
        <item x="279"/>
        <item x="200"/>
        <item x="487"/>
        <item x="108"/>
        <item x="229"/>
        <item x="13"/>
        <item x="172"/>
        <item x="440"/>
        <item x="280"/>
        <item x="220"/>
        <item x="15"/>
        <item x="281"/>
        <item x="345"/>
        <item x="87"/>
        <item x="88"/>
        <item x="173"/>
        <item x="89"/>
        <item x="282"/>
        <item x="90"/>
        <item x="91"/>
        <item x="488"/>
        <item x="545"/>
        <item x="119"/>
        <item x="531"/>
        <item x="513"/>
        <item x="331"/>
        <item x="514"/>
        <item x="174"/>
        <item x="241"/>
        <item x="489"/>
        <item x="201"/>
        <item x="414"/>
        <item x="175"/>
        <item x="415"/>
        <item x="120"/>
        <item x="322"/>
        <item x="230"/>
        <item x="16"/>
        <item x="490"/>
        <item x="441"/>
        <item x="515"/>
        <item x="491"/>
        <item x="176"/>
        <item x="148"/>
        <item x="442"/>
        <item x="149"/>
        <item x="492"/>
        <item x="352"/>
        <item x="443"/>
        <item x="398"/>
        <item x="546"/>
        <item x="379"/>
        <item x="202"/>
        <item x="177"/>
        <item x="309"/>
        <item x="203"/>
        <item x="399"/>
        <item x="17"/>
        <item x="245"/>
        <item x="420"/>
        <item x="150"/>
        <item x="221"/>
        <item x="25"/>
        <item x="178"/>
        <item x="109"/>
        <item x="246"/>
        <item x="92"/>
        <item x="444"/>
        <item x="121"/>
        <item x="122"/>
        <item x="93"/>
        <item x="493"/>
        <item x="242"/>
        <item x="151"/>
        <item x="360"/>
        <item x="222"/>
        <item x="152"/>
        <item x="179"/>
        <item x="180"/>
        <item x="547"/>
        <item x="494"/>
        <item x="190"/>
        <item x="231"/>
        <item x="495"/>
        <item x="94"/>
        <item x="445"/>
        <item x="95"/>
        <item x="372"/>
        <item x="371"/>
        <item x="153"/>
        <item x="446"/>
        <item x="26"/>
        <item x="181"/>
        <item x="205"/>
        <item x="204"/>
        <item x="416"/>
        <item x="548"/>
        <item x="247"/>
        <item x="131"/>
        <item x="421"/>
        <item x="516"/>
        <item x="96"/>
        <item x="114"/>
        <item x="110"/>
        <item x="532"/>
        <item x="549"/>
        <item x="123"/>
        <item x="339"/>
        <item x="132"/>
        <item x="447"/>
        <item x="223"/>
        <item x="389"/>
        <item x="97"/>
        <item x="98"/>
        <item x="332"/>
        <item x="185"/>
        <item x="496"/>
        <item x="517"/>
        <item x="283"/>
        <item x="284"/>
        <item x="224"/>
        <item x="243"/>
        <item x="215"/>
        <item x="533"/>
        <item x="390"/>
        <item x="216"/>
        <item x="188"/>
        <item x="285"/>
        <item x="232"/>
        <item x="286"/>
        <item x="534"/>
        <item x="287"/>
        <item x="111"/>
        <item x="497"/>
        <item x="346"/>
        <item x="408"/>
        <item x="353"/>
        <item x="373"/>
        <item x="99"/>
        <item x="18"/>
        <item x="349"/>
        <item x="498"/>
        <item x="340"/>
        <item x="133"/>
        <item x="288"/>
        <item x="409"/>
        <item x="310"/>
        <item x="391"/>
        <item x="182"/>
        <item x="289"/>
        <item x="233"/>
        <item x="392"/>
        <item x="518"/>
        <item x="19"/>
        <item x="499"/>
        <item x="500"/>
        <item x="501"/>
        <item x="257"/>
        <item x="448"/>
        <item x="183"/>
        <item x="323"/>
        <item x="206"/>
        <item x="535"/>
        <item x="290"/>
        <item x="291"/>
        <item x="14"/>
        <item x="502"/>
        <item x="449"/>
        <item x="27"/>
        <item x="400"/>
        <item x="292"/>
        <item x="207"/>
        <item x="503"/>
        <item x="354"/>
        <item x="355"/>
        <item x="293"/>
        <item x="504"/>
        <item x="519"/>
        <item x="100"/>
        <item x="380"/>
        <item x="536"/>
        <item x="101"/>
        <item x="347"/>
        <item x="550"/>
        <item x="134"/>
        <item x="102"/>
        <item x="294"/>
        <item x="374"/>
        <item x="505"/>
        <item x="295"/>
        <item x="135"/>
        <item x="296"/>
        <item x="20"/>
        <item x="450"/>
        <item x="21"/>
        <item x="154"/>
        <item x="297"/>
        <item x="334"/>
        <item x="234"/>
        <item x="184"/>
        <item x="333"/>
        <item x="189"/>
        <item x="22"/>
        <item x="136"/>
        <item x="506"/>
        <item x="208"/>
        <item x="422"/>
        <item x="403"/>
        <item x="402"/>
        <item x="451"/>
        <item x="298"/>
        <item x="394"/>
        <item x="381"/>
        <item x="219"/>
        <item x="311"/>
        <item x="312"/>
        <item x="155"/>
        <item x="507"/>
        <item x="299"/>
        <item x="124"/>
        <item x="508"/>
        <item x="452"/>
        <item x="551"/>
        <item x="235"/>
        <item x="112"/>
        <item x="509"/>
        <item x="103"/>
        <item x="537"/>
        <item x="520"/>
        <item x="300"/>
        <item t="default"/>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23">
        <item x="2"/>
        <item x="6"/>
        <item x="4"/>
        <item x="18"/>
        <item x="9"/>
        <item x="8"/>
        <item x="3"/>
        <item x="16"/>
        <item x="1"/>
        <item x="7"/>
        <item x="14"/>
        <item x="15"/>
        <item x="0"/>
        <item x="12"/>
        <item x="11"/>
        <item x="13"/>
        <item x="10"/>
        <item x="21"/>
        <item x="5"/>
        <item x="17"/>
        <item x="20"/>
        <item x="19"/>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s>
  <rowFields count="2">
    <field x="8"/>
    <field x="3"/>
  </rowFields>
  <rowItems count="85">
    <i>
      <x/>
      <x v="518"/>
    </i>
    <i r="1">
      <x v="213"/>
    </i>
    <i r="1">
      <x v="268"/>
    </i>
    <i t="default">
      <x/>
    </i>
    <i>
      <x v="1"/>
      <x v="39"/>
    </i>
    <i r="1">
      <x v="503"/>
    </i>
    <i r="1">
      <x v="441"/>
    </i>
    <i t="default">
      <x v="1"/>
    </i>
    <i>
      <x v="2"/>
      <x v="24"/>
    </i>
    <i r="1">
      <x v="136"/>
    </i>
    <i r="1">
      <x v="212"/>
    </i>
    <i t="default">
      <x v="2"/>
    </i>
    <i>
      <x v="3"/>
      <x v="234"/>
    </i>
    <i r="1">
      <x v="132"/>
    </i>
    <i r="1">
      <x v="164"/>
    </i>
    <i t="default">
      <x v="3"/>
    </i>
    <i>
      <x v="4"/>
      <x v="358"/>
    </i>
    <i r="1">
      <x v="76"/>
    </i>
    <i r="1">
      <x v="373"/>
    </i>
    <i t="default">
      <x v="4"/>
    </i>
    <i>
      <x v="5"/>
      <x v="251"/>
    </i>
    <i r="1">
      <x v="192"/>
    </i>
    <i r="1">
      <x v="72"/>
    </i>
    <i t="default">
      <x v="5"/>
    </i>
    <i>
      <x v="6"/>
      <x v="391"/>
    </i>
    <i r="1">
      <x v="356"/>
    </i>
    <i r="1">
      <x v="319"/>
    </i>
    <i t="default">
      <x v="6"/>
    </i>
    <i>
      <x v="7"/>
      <x v="416"/>
    </i>
    <i r="1">
      <x v="374"/>
    </i>
    <i t="default">
      <x v="7"/>
    </i>
    <i>
      <x v="8"/>
      <x v="114"/>
    </i>
    <i r="1">
      <x v="300"/>
    </i>
    <i r="1">
      <x v="375"/>
    </i>
    <i t="default">
      <x v="8"/>
    </i>
    <i>
      <x v="9"/>
      <x v="174"/>
    </i>
    <i r="1">
      <x v="376"/>
    </i>
    <i r="1">
      <x v="522"/>
    </i>
    <i t="default">
      <x v="9"/>
    </i>
    <i>
      <x v="10"/>
      <x v="156"/>
    </i>
    <i r="1">
      <x v="415"/>
    </i>
    <i r="1">
      <x v="173"/>
    </i>
    <i t="default">
      <x v="10"/>
    </i>
    <i>
      <x v="11"/>
      <x v="218"/>
    </i>
    <i r="1">
      <x v="378"/>
    </i>
    <i t="default">
      <x v="11"/>
    </i>
    <i>
      <x v="12"/>
      <x v="524"/>
    </i>
    <i r="1">
      <x v="487"/>
    </i>
    <i r="1">
      <x v="126"/>
    </i>
    <i t="default">
      <x v="12"/>
    </i>
    <i>
      <x v="13"/>
      <x v="460"/>
    </i>
    <i t="default">
      <x v="13"/>
    </i>
    <i>
      <x v="14"/>
      <x v="471"/>
    </i>
    <i r="1">
      <x v="235"/>
    </i>
    <i r="1">
      <x v="323"/>
    </i>
    <i t="default">
      <x v="14"/>
    </i>
    <i>
      <x v="15"/>
      <x v="382"/>
    </i>
    <i r="1">
      <x v="517"/>
    </i>
    <i r="1">
      <x v="191"/>
    </i>
    <i t="default">
      <x v="15"/>
    </i>
    <i>
      <x v="16"/>
      <x v="95"/>
    </i>
    <i r="1">
      <x v="171"/>
    </i>
    <i r="1">
      <x v="525"/>
    </i>
    <i t="default">
      <x v="16"/>
    </i>
    <i>
      <x v="17"/>
      <x v="476"/>
    </i>
    <i r="1">
      <x v="201"/>
    </i>
    <i r="1">
      <x v="494"/>
    </i>
    <i t="default">
      <x v="17"/>
    </i>
    <i>
      <x v="18"/>
      <x v="117"/>
    </i>
    <i r="1">
      <x v="303"/>
    </i>
    <i r="1">
      <x v="444"/>
    </i>
    <i t="default">
      <x v="18"/>
    </i>
    <i>
      <x v="19"/>
      <x v="493"/>
    </i>
    <i r="1">
      <x v="387"/>
    </i>
    <i r="1">
      <x v="380"/>
    </i>
    <i t="default">
      <x v="19"/>
    </i>
    <i>
      <x v="20"/>
      <x v="182"/>
    </i>
    <i r="1">
      <x v="421"/>
    </i>
    <i r="1">
      <x v="222"/>
    </i>
    <i t="default">
      <x v="20"/>
    </i>
    <i>
      <x v="21"/>
      <x v="271"/>
    </i>
    <i r="1">
      <x v="128"/>
    </i>
    <i r="1">
      <x v="102"/>
    </i>
    <i t="default">
      <x v="21"/>
    </i>
    <i t="grand">
      <x/>
    </i>
  </rowItems>
  <colItems count="1">
    <i/>
  </colItems>
  <dataFields count="1">
    <dataField name="Suma de TOTAL PUNTAJE" fld="26" baseField="0" baseItem="0"/>
  </dataFields>
  <pivotTableStyleInfo name="PivotStyleDark16" showRowHeaders="1" showColHeaders="1" showRowStripes="1" showColStripes="1" showLastColumn="1"/>
  <filters count="1">
    <filter fld="3" type="count" evalOrder="-1" id="4"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864F66-C713-404D-802C-8812F3E447BD}" name="TablaDinámica6" cacheId="2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4:F27" firstHeaderRow="1" firstDataRow="1" firstDataCol="1"/>
  <pivotFields count="3">
    <pivotField axis="axisRow" showAll="0">
      <items count="45">
        <item x="0"/>
        <item x="2"/>
        <item x="3"/>
        <item x="4"/>
        <item x="5"/>
        <item x="6"/>
        <item x="7"/>
        <item x="8"/>
        <item x="9"/>
        <item x="10"/>
        <item x="11"/>
        <item x="12"/>
        <item x="13"/>
        <item x="14"/>
        <item x="15"/>
        <item x="16"/>
        <item x="17"/>
        <item x="18"/>
        <item x="19"/>
        <item x="20"/>
        <item m="1" x="23"/>
        <item m="1" x="24"/>
        <item m="1" x="25"/>
        <item m="1" x="26"/>
        <item m="1" x="27"/>
        <item m="1" x="28"/>
        <item m="1" x="29"/>
        <item m="1" x="30"/>
        <item m="1" x="31"/>
        <item m="1" x="32"/>
        <item m="1" x="33"/>
        <item m="1" x="34"/>
        <item m="1" x="35"/>
        <item m="1" x="36"/>
        <item m="1" x="37"/>
        <item m="1" x="38"/>
        <item m="1" x="39"/>
        <item m="1" x="40"/>
        <item m="1" x="41"/>
        <item m="1" x="42"/>
        <item m="1" x="43"/>
        <item x="21"/>
        <item x="22"/>
        <item h="1" x="1"/>
        <item t="default"/>
      </items>
    </pivotField>
    <pivotField showAll="0">
      <items count="554">
        <item x="201"/>
        <item x="77"/>
        <item x="202"/>
        <item x="418"/>
        <item x="0"/>
        <item x="82"/>
        <item x="348"/>
        <item x="260"/>
        <item x="455"/>
        <item x="83"/>
        <item x="203"/>
        <item x="456"/>
        <item x="457"/>
        <item x="261"/>
        <item x="84"/>
        <item x="1"/>
        <item x="360"/>
        <item x="177"/>
        <item x="85"/>
        <item x="2"/>
        <item x="436"/>
        <item x="262"/>
        <item x="204"/>
        <item x="263"/>
        <item x="86"/>
        <item x="536"/>
        <item x="528"/>
        <item x="361"/>
        <item x="205"/>
        <item x="362"/>
        <item x="264"/>
        <item x="363"/>
        <item x="265"/>
        <item x="3"/>
        <item x="178"/>
        <item x="266"/>
        <item x="512"/>
        <item x="267"/>
        <item x="87"/>
        <item x="78"/>
        <item x="268"/>
        <item x="437"/>
        <item x="513"/>
        <item x="4"/>
        <item x="138"/>
        <item x="458"/>
        <item x="459"/>
        <item x="5"/>
        <item x="460"/>
        <item x="6"/>
        <item x="139"/>
        <item x="269"/>
        <item x="364"/>
        <item x="514"/>
        <item x="537"/>
        <item x="270"/>
        <item x="127"/>
        <item x="7"/>
        <item x="271"/>
        <item x="206"/>
        <item x="8"/>
        <item x="179"/>
        <item x="365"/>
        <item x="461"/>
        <item x="438"/>
        <item x="128"/>
        <item x="140"/>
        <item x="207"/>
        <item x="272"/>
        <item x="366"/>
        <item x="273"/>
        <item x="9"/>
        <item x="163"/>
        <item x="10"/>
        <item x="529"/>
        <item x="208"/>
        <item x="141"/>
        <item x="11"/>
        <item x="209"/>
        <item x="462"/>
        <item x="164"/>
        <item x="523"/>
        <item x="210"/>
        <item x="274"/>
        <item x="275"/>
        <item x="463"/>
        <item x="349"/>
        <item x="180"/>
        <item x="367"/>
        <item x="439"/>
        <item x="211"/>
        <item x="212"/>
        <item x="213"/>
        <item x="12"/>
        <item x="13"/>
        <item x="440"/>
        <item x="14"/>
        <item x="464"/>
        <item x="465"/>
        <item x="276"/>
        <item x="466"/>
        <item x="15"/>
        <item x="538"/>
        <item x="181"/>
        <item x="277"/>
        <item x="79"/>
        <item x="88"/>
        <item x="419"/>
        <item x="278"/>
        <item x="16"/>
        <item x="214"/>
        <item x="17"/>
        <item x="89"/>
        <item x="142"/>
        <item x="215"/>
        <item x="279"/>
        <item x="216"/>
        <item x="515"/>
        <item x="368"/>
        <item x="530"/>
        <item x="516"/>
        <item x="467"/>
        <item x="280"/>
        <item x="18"/>
        <item x="217"/>
        <item x="281"/>
        <item x="369"/>
        <item x="282"/>
        <item x="539"/>
        <item x="468"/>
        <item x="143"/>
        <item x="19"/>
        <item x="129"/>
        <item x="350"/>
        <item x="144"/>
        <item x="469"/>
        <item x="90"/>
        <item x="145"/>
        <item x="91"/>
        <item x="20"/>
        <item x="370"/>
        <item x="218"/>
        <item x="283"/>
        <item x="182"/>
        <item x="21"/>
        <item x="371"/>
        <item x="284"/>
        <item x="92"/>
        <item x="470"/>
        <item x="471"/>
        <item x="285"/>
        <item x="286"/>
        <item x="219"/>
        <item x="146"/>
        <item x="420"/>
        <item x="220"/>
        <item x="351"/>
        <item x="165"/>
        <item x="147"/>
        <item x="372"/>
        <item x="287"/>
        <item x="22"/>
        <item x="93"/>
        <item x="288"/>
        <item x="130"/>
        <item x="221"/>
        <item x="441"/>
        <item x="289"/>
        <item x="222"/>
        <item x="421"/>
        <item x="23"/>
        <item x="442"/>
        <item x="94"/>
        <item x="352"/>
        <item x="290"/>
        <item x="291"/>
        <item x="373"/>
        <item x="292"/>
        <item x="517"/>
        <item x="443"/>
        <item x="444"/>
        <item x="472"/>
        <item x="531"/>
        <item x="223"/>
        <item x="24"/>
        <item x="473"/>
        <item x="474"/>
        <item x="540"/>
        <item x="422"/>
        <item x="95"/>
        <item x="293"/>
        <item x="423"/>
        <item x="166"/>
        <item x="96"/>
        <item x="97"/>
        <item x="374"/>
        <item x="25"/>
        <item x="183"/>
        <item x="375"/>
        <item x="148"/>
        <item x="294"/>
        <item x="475"/>
        <item x="476"/>
        <item x="477"/>
        <item x="353"/>
        <item x="26"/>
        <item x="27"/>
        <item x="98"/>
        <item x="376"/>
        <item x="295"/>
        <item x="478"/>
        <item x="377"/>
        <item x="99"/>
        <item x="28"/>
        <item x="29"/>
        <item x="296"/>
        <item x="100"/>
        <item x="167"/>
        <item x="358"/>
        <item x="378"/>
        <item x="224"/>
        <item x="479"/>
        <item x="532"/>
        <item x="445"/>
        <item x="297"/>
        <item x="30"/>
        <item x="101"/>
        <item x="298"/>
        <item x="31"/>
        <item x="32"/>
        <item x="480"/>
        <item x="33"/>
        <item x="481"/>
        <item x="541"/>
        <item x="131"/>
        <item x="415"/>
        <item x="299"/>
        <item x="184"/>
        <item x="132"/>
        <item x="300"/>
        <item x="379"/>
        <item x="168"/>
        <item x="34"/>
        <item x="102"/>
        <item x="380"/>
        <item x="301"/>
        <item x="302"/>
        <item x="303"/>
        <item x="482"/>
        <item x="169"/>
        <item x="103"/>
        <item x="170"/>
        <item x="518"/>
        <item x="483"/>
        <item x="424"/>
        <item x="484"/>
        <item x="149"/>
        <item x="304"/>
        <item x="425"/>
        <item x="446"/>
        <item x="35"/>
        <item x="225"/>
        <item x="36"/>
        <item x="226"/>
        <item x="37"/>
        <item x="381"/>
        <item x="133"/>
        <item x="150"/>
        <item x="38"/>
        <item x="447"/>
        <item x="542"/>
        <item x="543"/>
        <item x="485"/>
        <item x="382"/>
        <item x="227"/>
        <item x="305"/>
        <item x="426"/>
        <item x="39"/>
        <item x="40"/>
        <item x="41"/>
        <item x="104"/>
        <item x="42"/>
        <item x="228"/>
        <item x="151"/>
        <item x="306"/>
        <item x="486"/>
        <item x="383"/>
        <item x="105"/>
        <item x="106"/>
        <item x="307"/>
        <item x="487"/>
        <item x="185"/>
        <item x="186"/>
        <item x="107"/>
        <item x="384"/>
        <item x="43"/>
        <item x="229"/>
        <item x="230"/>
        <item x="385"/>
        <item x="231"/>
        <item x="232"/>
        <item x="308"/>
        <item x="309"/>
        <item x="519"/>
        <item x="310"/>
        <item x="386"/>
        <item x="427"/>
        <item x="387"/>
        <item x="108"/>
        <item x="44"/>
        <item x="388"/>
        <item x="389"/>
        <item x="45"/>
        <item x="233"/>
        <item x="46"/>
        <item x="234"/>
        <item x="488"/>
        <item x="47"/>
        <item x="109"/>
        <item x="187"/>
        <item x="390"/>
        <item x="311"/>
        <item x="235"/>
        <item x="416"/>
        <item x="489"/>
        <item x="171"/>
        <item x="152"/>
        <item x="391"/>
        <item x="236"/>
        <item x="48"/>
        <item x="49"/>
        <item x="392"/>
        <item x="393"/>
        <item x="312"/>
        <item x="50"/>
        <item x="51"/>
        <item x="394"/>
        <item x="237"/>
        <item x="110"/>
        <item x="395"/>
        <item x="396"/>
        <item x="52"/>
        <item x="490"/>
        <item x="111"/>
        <item x="188"/>
        <item x="313"/>
        <item x="544"/>
        <item x="314"/>
        <item x="545"/>
        <item x="238"/>
        <item x="134"/>
        <item x="491"/>
        <item x="354"/>
        <item x="112"/>
        <item x="239"/>
        <item x="315"/>
        <item x="189"/>
        <item x="316"/>
        <item x="153"/>
        <item x="397"/>
        <item x="492"/>
        <item x="53"/>
        <item x="546"/>
        <item x="493"/>
        <item x="240"/>
        <item x="428"/>
        <item x="54"/>
        <item x="429"/>
        <item x="494"/>
        <item x="317"/>
        <item x="55"/>
        <item x="56"/>
        <item x="113"/>
        <item x="154"/>
        <item x="199"/>
        <item x="241"/>
        <item x="318"/>
        <item x="355"/>
        <item x="359"/>
        <item x="398"/>
        <item x="524"/>
        <item x="533"/>
        <item x="430"/>
        <item x="399"/>
        <item x="400"/>
        <item x="242"/>
        <item x="172"/>
        <item x="525"/>
        <item x="57"/>
        <item x="58"/>
        <item x="190"/>
        <item x="191"/>
        <item x="59"/>
        <item x="495"/>
        <item x="135"/>
        <item x="431"/>
        <item x="173"/>
        <item x="401"/>
        <item x="432"/>
        <item x="243"/>
        <item x="244"/>
        <item x="114"/>
        <item x="496"/>
        <item x="245"/>
        <item x="155"/>
        <item x="497"/>
        <item x="246"/>
        <item x="60"/>
        <item x="61"/>
        <item x="115"/>
        <item x="319"/>
        <item x="433"/>
        <item x="62"/>
        <item x="402"/>
        <item x="247"/>
        <item x="534"/>
        <item x="356"/>
        <item x="200"/>
        <item x="63"/>
        <item x="116"/>
        <item x="526"/>
        <item x="448"/>
        <item x="547"/>
        <item x="156"/>
        <item x="192"/>
        <item x="174"/>
        <item x="320"/>
        <item x="117"/>
        <item x="193"/>
        <item x="248"/>
        <item x="449"/>
        <item x="64"/>
        <item x="403"/>
        <item x="321"/>
        <item x="404"/>
        <item x="157"/>
        <item x="322"/>
        <item x="249"/>
        <item x="498"/>
        <item x="548"/>
        <item x="549"/>
        <item x="80"/>
        <item x="405"/>
        <item x="136"/>
        <item x="520"/>
        <item x="323"/>
        <item x="324"/>
        <item x="521"/>
        <item x="250"/>
        <item x="65"/>
        <item x="158"/>
        <item x="194"/>
        <item x="325"/>
        <item x="251"/>
        <item x="175"/>
        <item x="499"/>
        <item x="66"/>
        <item x="326"/>
        <item x="327"/>
        <item x="328"/>
        <item x="414"/>
        <item x="406"/>
        <item x="118"/>
        <item x="500"/>
        <item x="329"/>
        <item x="450"/>
        <item x="330"/>
        <item x="331"/>
        <item x="332"/>
        <item x="67"/>
        <item x="252"/>
        <item x="417"/>
        <item x="159"/>
        <item x="333"/>
        <item x="550"/>
        <item x="407"/>
        <item x="501"/>
        <item x="502"/>
        <item x="503"/>
        <item x="119"/>
        <item x="68"/>
        <item x="253"/>
        <item x="334"/>
        <item x="357"/>
        <item x="335"/>
        <item x="336"/>
        <item x="254"/>
        <item x="408"/>
        <item x="504"/>
        <item x="69"/>
        <item x="409"/>
        <item x="337"/>
        <item x="195"/>
        <item x="527"/>
        <item x="505"/>
        <item x="120"/>
        <item x="338"/>
        <item x="255"/>
        <item x="506"/>
        <item x="551"/>
        <item x="70"/>
        <item x="339"/>
        <item x="340"/>
        <item x="81"/>
        <item x="341"/>
        <item x="121"/>
        <item x="451"/>
        <item x="160"/>
        <item x="196"/>
        <item x="256"/>
        <item x="507"/>
        <item x="452"/>
        <item x="453"/>
        <item x="257"/>
        <item x="410"/>
        <item x="71"/>
        <item x="411"/>
        <item x="434"/>
        <item x="72"/>
        <item x="122"/>
        <item x="161"/>
        <item x="258"/>
        <item x="342"/>
        <item x="259"/>
        <item x="412"/>
        <item x="454"/>
        <item x="508"/>
        <item x="522"/>
        <item x="535"/>
        <item x="137"/>
        <item x="197"/>
        <item x="73"/>
        <item x="123"/>
        <item x="343"/>
        <item x="344"/>
        <item x="413"/>
        <item x="124"/>
        <item x="345"/>
        <item x="435"/>
        <item x="509"/>
        <item x="125"/>
        <item x="198"/>
        <item x="510"/>
        <item x="74"/>
        <item x="126"/>
        <item x="162"/>
        <item x="176"/>
        <item x="511"/>
        <item x="75"/>
        <item x="346"/>
        <item x="552"/>
        <item x="347"/>
        <item x="76"/>
        <item t="default"/>
      </items>
    </pivotField>
    <pivotField dataField="1" showAll="0"/>
  </pivotFields>
  <rowFields count="1">
    <field x="0"/>
  </rowFields>
  <rowItems count="23">
    <i>
      <x/>
    </i>
    <i>
      <x v="1"/>
    </i>
    <i>
      <x v="2"/>
    </i>
    <i>
      <x v="3"/>
    </i>
    <i>
      <x v="4"/>
    </i>
    <i>
      <x v="5"/>
    </i>
    <i>
      <x v="6"/>
    </i>
    <i>
      <x v="7"/>
    </i>
    <i>
      <x v="8"/>
    </i>
    <i>
      <x v="9"/>
    </i>
    <i>
      <x v="10"/>
    </i>
    <i>
      <x v="11"/>
    </i>
    <i>
      <x v="12"/>
    </i>
    <i>
      <x v="13"/>
    </i>
    <i>
      <x v="14"/>
    </i>
    <i>
      <x v="15"/>
    </i>
    <i>
      <x v="16"/>
    </i>
    <i>
      <x v="17"/>
    </i>
    <i>
      <x v="18"/>
    </i>
    <i>
      <x v="19"/>
    </i>
    <i>
      <x v="41"/>
    </i>
    <i>
      <x v="42"/>
    </i>
    <i t="grand">
      <x/>
    </i>
  </rowItems>
  <colItems count="1">
    <i/>
  </colItems>
  <dataFields count="1">
    <dataField name="TOTAL AGENCIAS" fld="2" baseField="0" baseItem="0"/>
  </dataField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11C4745-12B9-47C5-993D-19A811E484A1}" name="TablaDinámica4" cacheId="34"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W4:Y89" firstHeaderRow="1" firstDataRow="1" firstDataCol="2"/>
  <pivotFields count="27">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measureFilter="1" sortType="descending">
      <items count="553">
        <item x="156"/>
        <item x="248"/>
        <item x="28"/>
        <item x="137"/>
        <item x="29"/>
        <item x="393"/>
        <item x="194"/>
        <item x="335"/>
        <item x="453"/>
        <item x="337"/>
        <item x="157"/>
        <item x="454"/>
        <item x="455"/>
        <item x="524"/>
        <item x="325"/>
        <item x="30"/>
        <item x="31"/>
        <item x="32"/>
        <item x="33"/>
        <item x="423"/>
        <item x="125"/>
        <item x="316"/>
        <item x="158"/>
        <item x="249"/>
        <item x="250"/>
        <item x="251"/>
        <item x="252"/>
        <item x="34"/>
        <item x="159"/>
        <item x="0"/>
        <item x="324"/>
        <item x="217"/>
        <item x="301"/>
        <item x="424"/>
        <item x="253"/>
        <item x="356"/>
        <item x="35"/>
        <item x="313"/>
        <item x="317"/>
        <item x="36"/>
        <item x="395"/>
        <item x="411"/>
        <item x="209"/>
        <item x="425"/>
        <item x="225"/>
        <item x="456"/>
        <item x="457"/>
        <item x="37"/>
        <item x="458"/>
        <item x="426"/>
        <item x="397"/>
        <item x="314"/>
        <item x="1"/>
        <item x="254"/>
        <item x="510"/>
        <item x="38"/>
        <item x="255"/>
        <item x="427"/>
        <item x="525"/>
        <item x="193"/>
        <item x="39"/>
        <item x="258"/>
        <item x="40"/>
        <item x="459"/>
        <item x="126"/>
        <item x="362"/>
        <item x="361"/>
        <item x="363"/>
        <item x="396"/>
        <item x="318"/>
        <item x="319"/>
        <item x="41"/>
        <item x="42"/>
        <item x="43"/>
        <item x="259"/>
        <item x="44"/>
        <item x="45"/>
        <item x="46"/>
        <item x="160"/>
        <item x="460"/>
        <item x="47"/>
        <item x="244"/>
        <item x="161"/>
        <item x="526"/>
        <item x="260"/>
        <item x="461"/>
        <item x="261"/>
        <item x="48"/>
        <item x="2"/>
        <item x="49"/>
        <item x="162"/>
        <item x="320"/>
        <item x="163"/>
        <item x="50"/>
        <item x="51"/>
        <item x="127"/>
        <item x="52"/>
        <item x="462"/>
        <item x="463"/>
        <item x="527"/>
        <item x="464"/>
        <item x="53"/>
        <item x="262"/>
        <item x="113"/>
        <item x="263"/>
        <item x="54"/>
        <item x="538"/>
        <item x="138"/>
        <item x="342"/>
        <item x="55"/>
        <item x="186"/>
        <item x="350"/>
        <item x="326"/>
        <item x="412"/>
        <item x="305"/>
        <item x="375"/>
        <item x="164"/>
        <item x="210"/>
        <item x="410"/>
        <item x="417"/>
        <item x="211"/>
        <item x="465"/>
        <item x="376"/>
        <item x="428"/>
        <item x="264"/>
        <item x="343"/>
        <item x="3"/>
        <item x="377"/>
        <item x="521"/>
        <item x="466"/>
        <item x="56"/>
        <item x="429"/>
        <item x="236"/>
        <item x="195"/>
        <item x="226"/>
        <item x="467"/>
        <item x="302"/>
        <item x="265"/>
        <item x="266"/>
        <item x="57"/>
        <item x="58"/>
        <item x="267"/>
        <item x="528"/>
        <item x="115"/>
        <item x="430"/>
        <item x="4"/>
        <item x="351"/>
        <item x="539"/>
        <item x="468"/>
        <item x="469"/>
        <item x="404"/>
        <item x="405"/>
        <item x="406"/>
        <item x="59"/>
        <item x="139"/>
        <item x="165"/>
        <item x="196"/>
        <item x="104"/>
        <item x="60"/>
        <item x="61"/>
        <item x="341"/>
        <item x="62"/>
        <item x="63"/>
        <item x="364"/>
        <item x="237"/>
        <item x="166"/>
        <item x="128"/>
        <item x="382"/>
        <item x="167"/>
        <item x="140"/>
        <item x="64"/>
        <item x="129"/>
        <item x="407"/>
        <item x="197"/>
        <item x="303"/>
        <item x="365"/>
        <item x="366"/>
        <item x="367"/>
        <item x="212"/>
        <item x="65"/>
        <item x="268"/>
        <item x="470"/>
        <item x="418"/>
        <item x="168"/>
        <item x="66"/>
        <item x="471"/>
        <item x="472"/>
        <item x="511"/>
        <item x="141"/>
        <item x="269"/>
        <item x="270"/>
        <item x="142"/>
        <item x="105"/>
        <item x="540"/>
        <item x="271"/>
        <item x="272"/>
        <item x="273"/>
        <item x="116"/>
        <item x="67"/>
        <item x="227"/>
        <item x="338"/>
        <item x="473"/>
        <item x="474"/>
        <item x="475"/>
        <item x="198"/>
        <item x="143"/>
        <item x="431"/>
        <item x="383"/>
        <item x="5"/>
        <item x="315"/>
        <item x="476"/>
        <item x="6"/>
        <item x="327"/>
        <item x="306"/>
        <item x="432"/>
        <item x="304"/>
        <item x="256"/>
        <item x="401"/>
        <item x="199"/>
        <item x="7"/>
        <item x="191"/>
        <item x="477"/>
        <item x="419"/>
        <item x="130"/>
        <item x="385"/>
        <item x="68"/>
        <item x="541"/>
        <item x="529"/>
        <item x="433"/>
        <item x="434"/>
        <item x="478"/>
        <item x="23"/>
        <item x="479"/>
        <item x="512"/>
        <item x="238"/>
        <item x="69"/>
        <item x="368"/>
        <item x="117"/>
        <item x="239"/>
        <item x="370"/>
        <item x="369"/>
        <item x="106"/>
        <item x="357"/>
        <item x="344"/>
        <item x="218"/>
        <item x="530"/>
        <item x="358"/>
        <item x="359"/>
        <item x="480"/>
        <item x="107"/>
        <item x="542"/>
        <item x="70"/>
        <item x="213"/>
        <item x="481"/>
        <item x="144"/>
        <item x="482"/>
        <item x="71"/>
        <item x="307"/>
        <item x="145"/>
        <item x="274"/>
        <item x="435"/>
        <item x="72"/>
        <item x="436"/>
        <item x="169"/>
        <item x="437"/>
        <item x="8"/>
        <item x="240"/>
        <item x="73"/>
        <item x="74"/>
        <item x="75"/>
        <item x="523"/>
        <item x="522"/>
        <item x="483"/>
        <item x="24"/>
        <item x="187"/>
        <item x="321"/>
        <item x="146"/>
        <item x="348"/>
        <item x="76"/>
        <item x="77"/>
        <item x="543"/>
        <item x="78"/>
        <item x="192"/>
        <item x="228"/>
        <item x="378"/>
        <item x="484"/>
        <item x="413"/>
        <item x="544"/>
        <item x="336"/>
        <item x="79"/>
        <item x="485"/>
        <item x="80"/>
        <item x="118"/>
        <item x="386"/>
        <item x="81"/>
        <item x="438"/>
        <item x="170"/>
        <item x="275"/>
        <item x="9"/>
        <item x="384"/>
        <item x="171"/>
        <item x="276"/>
        <item x="82"/>
        <item x="214"/>
        <item x="387"/>
        <item x="10"/>
        <item x="147"/>
        <item x="83"/>
        <item x="277"/>
        <item x="84"/>
        <item x="11"/>
        <item x="12"/>
        <item x="439"/>
        <item x="278"/>
        <item x="85"/>
        <item x="388"/>
        <item x="486"/>
        <item x="328"/>
        <item x="329"/>
        <item x="330"/>
        <item x="86"/>
        <item x="308"/>
        <item x="279"/>
        <item x="200"/>
        <item x="487"/>
        <item x="108"/>
        <item x="229"/>
        <item x="13"/>
        <item x="172"/>
        <item x="440"/>
        <item x="280"/>
        <item x="220"/>
        <item x="15"/>
        <item x="281"/>
        <item x="345"/>
        <item x="87"/>
        <item x="88"/>
        <item x="173"/>
        <item x="89"/>
        <item x="282"/>
        <item x="90"/>
        <item x="91"/>
        <item x="488"/>
        <item x="545"/>
        <item x="119"/>
        <item x="531"/>
        <item x="513"/>
        <item x="331"/>
        <item x="514"/>
        <item x="174"/>
        <item x="241"/>
        <item x="489"/>
        <item x="201"/>
        <item x="414"/>
        <item x="175"/>
        <item x="415"/>
        <item x="120"/>
        <item x="322"/>
        <item x="230"/>
        <item x="16"/>
        <item x="490"/>
        <item x="441"/>
        <item x="515"/>
        <item x="491"/>
        <item x="176"/>
        <item x="148"/>
        <item x="442"/>
        <item x="149"/>
        <item x="492"/>
        <item x="352"/>
        <item x="443"/>
        <item x="398"/>
        <item x="546"/>
        <item x="379"/>
        <item x="202"/>
        <item x="177"/>
        <item x="309"/>
        <item x="203"/>
        <item x="399"/>
        <item x="17"/>
        <item x="245"/>
        <item x="420"/>
        <item x="150"/>
        <item x="221"/>
        <item x="25"/>
        <item x="178"/>
        <item x="109"/>
        <item x="246"/>
        <item x="92"/>
        <item x="444"/>
        <item x="121"/>
        <item x="122"/>
        <item x="93"/>
        <item x="493"/>
        <item x="242"/>
        <item x="151"/>
        <item x="360"/>
        <item x="222"/>
        <item x="152"/>
        <item x="179"/>
        <item x="180"/>
        <item x="547"/>
        <item x="494"/>
        <item x="190"/>
        <item x="231"/>
        <item x="495"/>
        <item x="94"/>
        <item x="445"/>
        <item x="95"/>
        <item x="372"/>
        <item x="371"/>
        <item x="153"/>
        <item x="446"/>
        <item x="26"/>
        <item x="181"/>
        <item x="205"/>
        <item x="204"/>
        <item x="416"/>
        <item x="548"/>
        <item x="247"/>
        <item x="131"/>
        <item x="421"/>
        <item x="516"/>
        <item x="96"/>
        <item x="114"/>
        <item x="110"/>
        <item x="532"/>
        <item x="549"/>
        <item x="123"/>
        <item x="339"/>
        <item x="132"/>
        <item x="447"/>
        <item x="223"/>
        <item x="389"/>
        <item x="97"/>
        <item x="98"/>
        <item x="332"/>
        <item x="185"/>
        <item x="496"/>
        <item x="517"/>
        <item x="283"/>
        <item x="284"/>
        <item x="224"/>
        <item x="243"/>
        <item x="215"/>
        <item x="533"/>
        <item x="390"/>
        <item x="216"/>
        <item x="188"/>
        <item x="285"/>
        <item x="232"/>
        <item x="286"/>
        <item x="534"/>
        <item x="287"/>
        <item x="111"/>
        <item x="497"/>
        <item x="346"/>
        <item x="408"/>
        <item x="353"/>
        <item x="373"/>
        <item x="99"/>
        <item x="18"/>
        <item x="349"/>
        <item x="498"/>
        <item x="340"/>
        <item x="133"/>
        <item x="288"/>
        <item x="409"/>
        <item x="310"/>
        <item x="391"/>
        <item x="182"/>
        <item x="289"/>
        <item x="233"/>
        <item x="392"/>
        <item x="518"/>
        <item x="19"/>
        <item x="499"/>
        <item x="500"/>
        <item x="501"/>
        <item x="257"/>
        <item x="448"/>
        <item x="183"/>
        <item x="323"/>
        <item x="206"/>
        <item x="535"/>
        <item x="290"/>
        <item x="291"/>
        <item x="14"/>
        <item x="502"/>
        <item x="449"/>
        <item x="27"/>
        <item x="400"/>
        <item x="292"/>
        <item x="207"/>
        <item x="503"/>
        <item x="354"/>
        <item x="355"/>
        <item x="293"/>
        <item x="504"/>
        <item x="519"/>
        <item x="100"/>
        <item x="380"/>
        <item x="536"/>
        <item x="101"/>
        <item x="347"/>
        <item x="550"/>
        <item x="134"/>
        <item x="102"/>
        <item x="294"/>
        <item x="374"/>
        <item x="505"/>
        <item x="295"/>
        <item x="135"/>
        <item x="296"/>
        <item x="20"/>
        <item x="450"/>
        <item x="21"/>
        <item x="154"/>
        <item x="297"/>
        <item x="334"/>
        <item x="234"/>
        <item x="184"/>
        <item x="333"/>
        <item x="189"/>
        <item x="22"/>
        <item x="136"/>
        <item x="506"/>
        <item x="208"/>
        <item x="422"/>
        <item x="403"/>
        <item x="402"/>
        <item x="451"/>
        <item x="298"/>
        <item x="394"/>
        <item x="381"/>
        <item x="219"/>
        <item x="311"/>
        <item x="312"/>
        <item x="155"/>
        <item x="507"/>
        <item x="299"/>
        <item x="124"/>
        <item x="508"/>
        <item x="452"/>
        <item x="551"/>
        <item x="235"/>
        <item x="112"/>
        <item x="509"/>
        <item x="103"/>
        <item x="537"/>
        <item x="520"/>
        <item x="300"/>
        <item t="default"/>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23">
        <item x="2"/>
        <item x="6"/>
        <item x="4"/>
        <item x="18"/>
        <item x="9"/>
        <item x="8"/>
        <item x="3"/>
        <item x="16"/>
        <item x="1"/>
        <item x="7"/>
        <item x="14"/>
        <item x="15"/>
        <item x="0"/>
        <item x="12"/>
        <item x="11"/>
        <item x="13"/>
        <item x="10"/>
        <item x="21"/>
        <item x="5"/>
        <item x="17"/>
        <item x="20"/>
        <item x="19"/>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s>
  <rowFields count="2">
    <field x="8"/>
    <field x="3"/>
  </rowFields>
  <rowItems count="85">
    <i>
      <x/>
      <x v="518"/>
    </i>
    <i r="1">
      <x v="213"/>
    </i>
    <i r="1">
      <x v="268"/>
    </i>
    <i t="default">
      <x/>
    </i>
    <i>
      <x v="1"/>
      <x v="39"/>
    </i>
    <i r="1">
      <x v="503"/>
    </i>
    <i r="1">
      <x v="441"/>
    </i>
    <i t="default">
      <x v="1"/>
    </i>
    <i>
      <x v="2"/>
      <x v="24"/>
    </i>
    <i r="1">
      <x v="136"/>
    </i>
    <i r="1">
      <x v="212"/>
    </i>
    <i t="default">
      <x v="2"/>
    </i>
    <i>
      <x v="3"/>
      <x v="234"/>
    </i>
    <i r="1">
      <x v="132"/>
    </i>
    <i r="1">
      <x v="164"/>
    </i>
    <i t="default">
      <x v="3"/>
    </i>
    <i>
      <x v="4"/>
      <x v="358"/>
    </i>
    <i r="1">
      <x v="76"/>
    </i>
    <i r="1">
      <x v="373"/>
    </i>
    <i t="default">
      <x v="4"/>
    </i>
    <i>
      <x v="5"/>
      <x v="251"/>
    </i>
    <i r="1">
      <x v="192"/>
    </i>
    <i r="1">
      <x v="72"/>
    </i>
    <i t="default">
      <x v="5"/>
    </i>
    <i>
      <x v="6"/>
      <x v="391"/>
    </i>
    <i r="1">
      <x v="356"/>
    </i>
    <i r="1">
      <x v="319"/>
    </i>
    <i t="default">
      <x v="6"/>
    </i>
    <i>
      <x v="7"/>
      <x v="416"/>
    </i>
    <i r="1">
      <x v="374"/>
    </i>
    <i t="default">
      <x v="7"/>
    </i>
    <i>
      <x v="8"/>
      <x v="114"/>
    </i>
    <i r="1">
      <x v="300"/>
    </i>
    <i r="1">
      <x v="375"/>
    </i>
    <i t="default">
      <x v="8"/>
    </i>
    <i>
      <x v="9"/>
      <x v="174"/>
    </i>
    <i r="1">
      <x v="376"/>
    </i>
    <i r="1">
      <x v="522"/>
    </i>
    <i t="default">
      <x v="9"/>
    </i>
    <i>
      <x v="10"/>
      <x v="156"/>
    </i>
    <i r="1">
      <x v="415"/>
    </i>
    <i r="1">
      <x v="173"/>
    </i>
    <i t="default">
      <x v="10"/>
    </i>
    <i>
      <x v="11"/>
      <x v="218"/>
    </i>
    <i r="1">
      <x v="378"/>
    </i>
    <i t="default">
      <x v="11"/>
    </i>
    <i>
      <x v="12"/>
      <x v="524"/>
    </i>
    <i r="1">
      <x v="487"/>
    </i>
    <i r="1">
      <x v="126"/>
    </i>
    <i t="default">
      <x v="12"/>
    </i>
    <i>
      <x v="13"/>
      <x v="460"/>
    </i>
    <i t="default">
      <x v="13"/>
    </i>
    <i>
      <x v="14"/>
      <x v="471"/>
    </i>
    <i r="1">
      <x v="235"/>
    </i>
    <i r="1">
      <x v="323"/>
    </i>
    <i t="default">
      <x v="14"/>
    </i>
    <i>
      <x v="15"/>
      <x v="382"/>
    </i>
    <i r="1">
      <x v="517"/>
    </i>
    <i r="1">
      <x v="191"/>
    </i>
    <i t="default">
      <x v="15"/>
    </i>
    <i>
      <x v="16"/>
      <x v="95"/>
    </i>
    <i r="1">
      <x v="171"/>
    </i>
    <i r="1">
      <x v="525"/>
    </i>
    <i t="default">
      <x v="16"/>
    </i>
    <i>
      <x v="17"/>
      <x v="476"/>
    </i>
    <i r="1">
      <x v="201"/>
    </i>
    <i r="1">
      <x v="494"/>
    </i>
    <i t="default">
      <x v="17"/>
    </i>
    <i>
      <x v="18"/>
      <x v="117"/>
    </i>
    <i r="1">
      <x v="303"/>
    </i>
    <i r="1">
      <x v="444"/>
    </i>
    <i t="default">
      <x v="18"/>
    </i>
    <i>
      <x v="19"/>
      <x v="493"/>
    </i>
    <i r="1">
      <x v="387"/>
    </i>
    <i r="1">
      <x v="380"/>
    </i>
    <i t="default">
      <x v="19"/>
    </i>
    <i>
      <x v="20"/>
      <x v="182"/>
    </i>
    <i r="1">
      <x v="421"/>
    </i>
    <i r="1">
      <x v="222"/>
    </i>
    <i t="default">
      <x v="20"/>
    </i>
    <i>
      <x v="21"/>
      <x v="271"/>
    </i>
    <i r="1">
      <x v="128"/>
    </i>
    <i r="1">
      <x v="102"/>
    </i>
    <i t="default">
      <x v="21"/>
    </i>
    <i t="grand">
      <x/>
    </i>
  </rowItems>
  <colItems count="1">
    <i/>
  </colItems>
  <dataFields count="1">
    <dataField name="Suma de TOTAL PUNTAJE" fld="26" baseField="0" baseItem="0"/>
  </dataFields>
  <pivotTableStyleInfo name="PivotStyleDark16" showRowHeaders="1" showColHeaders="1" showRowStripes="1" showColStripes="1" showLastColumn="1"/>
  <filters count="1">
    <filter fld="3" type="count" evalOrder="-1" id="4"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3F18104-910C-4377-8F8E-5E410A166C75}" name="TablaDinámica2" cacheId="2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6">
  <location ref="AG4:AH584" firstHeaderRow="1" firstDataRow="1" firstDataCol="2"/>
  <pivotFields count="27">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axis="axisRow" compact="0" outline="0" showAll="0" sortType="ascending" defaultSubtotal="0">
      <items count="661">
        <item x="156"/>
        <item x="248"/>
        <item x="28"/>
        <item x="137"/>
        <item x="29"/>
        <item x="393"/>
        <item x="194"/>
        <item x="335"/>
        <item x="453"/>
        <item m="1" x="594"/>
        <item x="337"/>
        <item x="157"/>
        <item x="454"/>
        <item x="455"/>
        <item x="524"/>
        <item x="325"/>
        <item x="30"/>
        <item x="31"/>
        <item x="32"/>
        <item x="33"/>
        <item x="423"/>
        <item x="125"/>
        <item x="316"/>
        <item x="158"/>
        <item x="249"/>
        <item m="1" x="633"/>
        <item x="250"/>
        <item m="1" x="553"/>
        <item x="251"/>
        <item x="252"/>
        <item x="34"/>
        <item x="159"/>
        <item x="0"/>
        <item x="324"/>
        <item x="217"/>
        <item x="301"/>
        <item x="424"/>
        <item x="253"/>
        <item x="356"/>
        <item x="35"/>
        <item x="313"/>
        <item x="317"/>
        <item x="36"/>
        <item x="395"/>
        <item x="411"/>
        <item x="209"/>
        <item m="1" x="617"/>
        <item x="425"/>
        <item x="225"/>
        <item x="456"/>
        <item x="457"/>
        <item x="37"/>
        <item x="458"/>
        <item x="426"/>
        <item x="397"/>
        <item x="314"/>
        <item m="1" x="624"/>
        <item m="1" x="657"/>
        <item x="1"/>
        <item m="1" x="621"/>
        <item x="254"/>
        <item x="510"/>
        <item x="38"/>
        <item x="255"/>
        <item m="1" x="569"/>
        <item m="1" x="570"/>
        <item x="427"/>
        <item x="525"/>
        <item x="193"/>
        <item x="39"/>
        <item x="258"/>
        <item x="40"/>
        <item x="459"/>
        <item x="126"/>
        <item m="1" x="659"/>
        <item x="362"/>
        <item x="361"/>
        <item x="363"/>
        <item x="396"/>
        <item m="1" x="658"/>
        <item x="318"/>
        <item x="319"/>
        <item x="41"/>
        <item m="1" x="656"/>
        <item x="42"/>
        <item x="43"/>
        <item x="259"/>
        <item x="44"/>
        <item m="1" x="610"/>
        <item x="45"/>
        <item x="46"/>
        <item x="160"/>
        <item m="1" x="571"/>
        <item x="460"/>
        <item x="47"/>
        <item x="244"/>
        <item x="161"/>
        <item x="526"/>
        <item x="260"/>
        <item x="461"/>
        <item x="261"/>
        <item x="48"/>
        <item x="2"/>
        <item x="49"/>
        <item x="162"/>
        <item x="320"/>
        <item x="163"/>
        <item x="50"/>
        <item x="51"/>
        <item x="127"/>
        <item x="52"/>
        <item x="462"/>
        <item x="463"/>
        <item x="527"/>
        <item x="464"/>
        <item x="53"/>
        <item x="262"/>
        <item x="113"/>
        <item x="263"/>
        <item x="54"/>
        <item x="538"/>
        <item x="138"/>
        <item x="342"/>
        <item x="55"/>
        <item x="186"/>
        <item m="1" x="607"/>
        <item x="350"/>
        <item x="326"/>
        <item m="1" x="608"/>
        <item x="412"/>
        <item x="305"/>
        <item x="375"/>
        <item x="164"/>
        <item m="1" x="660"/>
        <item x="210"/>
        <item x="410"/>
        <item x="417"/>
        <item x="211"/>
        <item x="465"/>
        <item x="376"/>
        <item m="1" x="580"/>
        <item x="428"/>
        <item x="264"/>
        <item x="343"/>
        <item x="3"/>
        <item m="1" x="572"/>
        <item x="377"/>
        <item x="521"/>
        <item x="466"/>
        <item x="56"/>
        <item m="1" x="567"/>
        <item x="429"/>
        <item x="236"/>
        <item x="195"/>
        <item x="226"/>
        <item m="1" x="628"/>
        <item x="467"/>
        <item x="302"/>
        <item x="265"/>
        <item x="266"/>
        <item m="1" x="611"/>
        <item x="57"/>
        <item x="58"/>
        <item x="267"/>
        <item x="528"/>
        <item x="115"/>
        <item x="430"/>
        <item x="4"/>
        <item x="351"/>
        <item x="539"/>
        <item x="468"/>
        <item x="469"/>
        <item x="404"/>
        <item x="405"/>
        <item x="406"/>
        <item x="59"/>
        <item x="139"/>
        <item x="165"/>
        <item m="1" x="641"/>
        <item m="1" x="642"/>
        <item x="196"/>
        <item m="1" x="635"/>
        <item x="104"/>
        <item x="60"/>
        <item x="61"/>
        <item m="1" x="636"/>
        <item x="341"/>
        <item x="62"/>
        <item x="63"/>
        <item x="364"/>
        <item x="237"/>
        <item x="166"/>
        <item x="128"/>
        <item x="382"/>
        <item x="167"/>
        <item x="140"/>
        <item x="64"/>
        <item x="129"/>
        <item x="407"/>
        <item m="1" x="623"/>
        <item x="197"/>
        <item x="303"/>
        <item m="1" x="620"/>
        <item m="1" x="625"/>
        <item x="365"/>
        <item m="1" x="603"/>
        <item x="366"/>
        <item m="1" x="604"/>
        <item x="367"/>
        <item x="212"/>
        <item x="65"/>
        <item x="268"/>
        <item x="470"/>
        <item x="418"/>
        <item x="168"/>
        <item x="66"/>
        <item x="471"/>
        <item x="472"/>
        <item x="511"/>
        <item x="141"/>
        <item x="269"/>
        <item m="1" x="600"/>
        <item x="270"/>
        <item x="142"/>
        <item x="105"/>
        <item x="540"/>
        <item x="271"/>
        <item x="272"/>
        <item x="273"/>
        <item x="116"/>
        <item x="67"/>
        <item x="227"/>
        <item x="338"/>
        <item m="1" x="615"/>
        <item x="473"/>
        <item x="474"/>
        <item x="475"/>
        <item x="198"/>
        <item m="1" x="651"/>
        <item x="143"/>
        <item x="431"/>
        <item x="383"/>
        <item x="5"/>
        <item x="315"/>
        <item x="476"/>
        <item m="1" x="644"/>
        <item m="1" x="597"/>
        <item x="6"/>
        <item m="1" x="576"/>
        <item x="327"/>
        <item x="306"/>
        <item x="432"/>
        <item m="1" x="582"/>
        <item x="304"/>
        <item m="1" x="616"/>
        <item x="256"/>
        <item x="401"/>
        <item m="1" x="573"/>
        <item x="199"/>
        <item x="7"/>
        <item x="191"/>
        <item x="477"/>
        <item x="419"/>
        <item x="130"/>
        <item x="385"/>
        <item x="68"/>
        <item x="541"/>
        <item x="529"/>
        <item x="433"/>
        <item x="434"/>
        <item x="478"/>
        <item x="23"/>
        <item x="479"/>
        <item x="512"/>
        <item x="238"/>
        <item m="1" x="598"/>
        <item x="69"/>
        <item x="368"/>
        <item x="117"/>
        <item x="239"/>
        <item m="1" x="652"/>
        <item x="370"/>
        <item x="369"/>
        <item x="106"/>
        <item m="1" x="583"/>
        <item m="1" x="584"/>
        <item m="1" x="648"/>
        <item m="1" x="637"/>
        <item x="357"/>
        <item x="344"/>
        <item x="218"/>
        <item x="530"/>
        <item x="358"/>
        <item x="359"/>
        <item x="480"/>
        <item x="107"/>
        <item x="542"/>
        <item m="1" x="626"/>
        <item x="70"/>
        <item x="213"/>
        <item x="481"/>
        <item x="144"/>
        <item x="482"/>
        <item x="71"/>
        <item x="307"/>
        <item x="145"/>
        <item x="274"/>
        <item x="435"/>
        <item x="72"/>
        <item x="436"/>
        <item x="169"/>
        <item x="437"/>
        <item m="1" x="618"/>
        <item x="8"/>
        <item x="240"/>
        <item x="73"/>
        <item m="1" x="627"/>
        <item x="74"/>
        <item x="75"/>
        <item x="523"/>
        <item x="522"/>
        <item x="483"/>
        <item x="24"/>
        <item x="187"/>
        <item x="321"/>
        <item x="146"/>
        <item x="348"/>
        <item x="76"/>
        <item m="1" x="552"/>
        <item x="77"/>
        <item x="543"/>
        <item x="78"/>
        <item x="192"/>
        <item m="1" x="639"/>
        <item x="228"/>
        <item x="378"/>
        <item x="484"/>
        <item x="413"/>
        <item x="544"/>
        <item x="336"/>
        <item x="79"/>
        <item x="485"/>
        <item x="80"/>
        <item x="118"/>
        <item x="386"/>
        <item x="81"/>
        <item x="438"/>
        <item x="170"/>
        <item m="1" x="634"/>
        <item x="275"/>
        <item x="9"/>
        <item x="384"/>
        <item x="171"/>
        <item x="276"/>
        <item x="82"/>
        <item x="214"/>
        <item x="387"/>
        <item x="10"/>
        <item x="147"/>
        <item x="83"/>
        <item m="1" x="619"/>
        <item x="277"/>
        <item x="84"/>
        <item x="11"/>
        <item x="12"/>
        <item x="439"/>
        <item x="278"/>
        <item x="85"/>
        <item x="388"/>
        <item x="486"/>
        <item m="1" x="646"/>
        <item x="328"/>
        <item x="329"/>
        <item x="330"/>
        <item x="86"/>
        <item m="1" x="577"/>
        <item m="1" x="574"/>
        <item x="308"/>
        <item x="279"/>
        <item x="200"/>
        <item x="487"/>
        <item x="108"/>
        <item x="229"/>
        <item x="13"/>
        <item m="1" x="563"/>
        <item m="1" x="564"/>
        <item m="1" x="565"/>
        <item x="172"/>
        <item m="1" x="578"/>
        <item m="1" x="557"/>
        <item x="440"/>
        <item x="280"/>
        <item x="220"/>
        <item m="1" x="613"/>
        <item m="1" x="614"/>
        <item m="1" x="556"/>
        <item m="1" x="555"/>
        <item x="15"/>
        <item x="281"/>
        <item x="345"/>
        <item x="87"/>
        <item x="88"/>
        <item x="173"/>
        <item x="89"/>
        <item x="282"/>
        <item x="90"/>
        <item x="91"/>
        <item x="488"/>
        <item x="545"/>
        <item x="119"/>
        <item x="531"/>
        <item x="513"/>
        <item x="331"/>
        <item x="514"/>
        <item x="174"/>
        <item x="241"/>
        <item x="489"/>
        <item x="201"/>
        <item m="1" x="655"/>
        <item x="414"/>
        <item x="175"/>
        <item x="415"/>
        <item m="1" x="612"/>
        <item m="1" x="559"/>
        <item x="120"/>
        <item x="322"/>
        <item x="230"/>
        <item x="16"/>
        <item m="1" x="579"/>
        <item x="490"/>
        <item x="441"/>
        <item x="515"/>
        <item x="491"/>
        <item x="176"/>
        <item x="148"/>
        <item x="442"/>
        <item x="149"/>
        <item x="492"/>
        <item m="1" x="595"/>
        <item x="352"/>
        <item m="1" x="632"/>
        <item x="443"/>
        <item x="398"/>
        <item x="546"/>
        <item x="379"/>
        <item x="202"/>
        <item x="177"/>
        <item x="309"/>
        <item x="203"/>
        <item x="399"/>
        <item x="17"/>
        <item m="1" x="649"/>
        <item x="245"/>
        <item x="420"/>
        <item x="150"/>
        <item x="221"/>
        <item x="25"/>
        <item x="178"/>
        <item x="109"/>
        <item x="246"/>
        <item x="92"/>
        <item x="444"/>
        <item x="121"/>
        <item x="122"/>
        <item x="93"/>
        <item x="493"/>
        <item x="242"/>
        <item m="1" x="629"/>
        <item x="151"/>
        <item x="360"/>
        <item x="222"/>
        <item x="152"/>
        <item x="179"/>
        <item x="180"/>
        <item x="547"/>
        <item x="494"/>
        <item x="190"/>
        <item x="231"/>
        <item x="495"/>
        <item x="94"/>
        <item x="445"/>
        <item x="95"/>
        <item m="1" x="653"/>
        <item x="372"/>
        <item x="371"/>
        <item x="153"/>
        <item x="446"/>
        <item m="1" x="585"/>
        <item m="1" x="586"/>
        <item m="1" x="587"/>
        <item x="26"/>
        <item x="181"/>
        <item x="421"/>
        <item m="1" x="561"/>
        <item x="205"/>
        <item m="1" x="601"/>
        <item x="204"/>
        <item m="1" x="602"/>
        <item m="1" x="588"/>
        <item m="1" x="589"/>
        <item x="416"/>
        <item x="548"/>
        <item x="247"/>
        <item x="131"/>
        <item x="516"/>
        <item x="96"/>
        <item x="114"/>
        <item x="110"/>
        <item m="1" x="609"/>
        <item x="532"/>
        <item x="549"/>
        <item x="123"/>
        <item x="339"/>
        <item x="132"/>
        <item x="447"/>
        <item x="223"/>
        <item x="389"/>
        <item x="97"/>
        <item x="98"/>
        <item x="332"/>
        <item x="185"/>
        <item x="496"/>
        <item x="517"/>
        <item x="283"/>
        <item x="284"/>
        <item x="224"/>
        <item m="1" x="568"/>
        <item x="243"/>
        <item m="1" x="575"/>
        <item x="215"/>
        <item x="533"/>
        <item x="390"/>
        <item x="216"/>
        <item m="1" x="599"/>
        <item x="188"/>
        <item x="285"/>
        <item x="232"/>
        <item x="286"/>
        <item x="534"/>
        <item x="287"/>
        <item x="111"/>
        <item x="497"/>
        <item x="346"/>
        <item x="408"/>
        <item x="353"/>
        <item x="373"/>
        <item x="99"/>
        <item x="18"/>
        <item x="349"/>
        <item x="498"/>
        <item x="340"/>
        <item x="133"/>
        <item x="288"/>
        <item x="409"/>
        <item x="310"/>
        <item x="391"/>
        <item x="182"/>
        <item x="289"/>
        <item m="1" x="640"/>
        <item x="233"/>
        <item x="392"/>
        <item x="518"/>
        <item x="19"/>
        <item x="499"/>
        <item x="500"/>
        <item x="501"/>
        <item x="257"/>
        <item x="448"/>
        <item m="1" x="643"/>
        <item x="183"/>
        <item x="323"/>
        <item x="206"/>
        <item m="1" x="622"/>
        <item m="1" x="581"/>
        <item x="535"/>
        <item x="290"/>
        <item x="291"/>
        <item m="1" x="554"/>
        <item m="1" x="638"/>
        <item x="14"/>
        <item x="502"/>
        <item x="449"/>
        <item x="27"/>
        <item x="400"/>
        <item x="292"/>
        <item x="207"/>
        <item x="503"/>
        <item m="1" x="650"/>
        <item x="354"/>
        <item x="355"/>
        <item x="293"/>
        <item m="1" x="605"/>
        <item m="1" x="606"/>
        <item x="504"/>
        <item m="1" x="596"/>
        <item x="519"/>
        <item x="100"/>
        <item x="380"/>
        <item x="536"/>
        <item x="101"/>
        <item x="347"/>
        <item x="550"/>
        <item x="134"/>
        <item x="102"/>
        <item x="294"/>
        <item x="374"/>
        <item x="505"/>
        <item x="295"/>
        <item x="135"/>
        <item x="296"/>
        <item m="1" x="558"/>
        <item x="20"/>
        <item x="450"/>
        <item x="21"/>
        <item x="154"/>
        <item m="1" x="631"/>
        <item x="297"/>
        <item x="334"/>
        <item x="234"/>
        <item x="184"/>
        <item x="333"/>
        <item x="189"/>
        <item x="22"/>
        <item x="136"/>
        <item x="506"/>
        <item x="208"/>
        <item m="1" x="647"/>
        <item x="422"/>
        <item m="1" x="562"/>
        <item m="1" x="590"/>
        <item m="1" x="591"/>
        <item m="1" x="566"/>
        <item m="1" x="560"/>
        <item m="1" x="592"/>
        <item m="1" x="654"/>
        <item x="403"/>
        <item x="402"/>
        <item x="451"/>
        <item x="298"/>
        <item x="394"/>
        <item x="381"/>
        <item x="219"/>
        <item m="1" x="645"/>
        <item x="311"/>
        <item x="312"/>
        <item x="155"/>
        <item x="507"/>
        <item x="299"/>
        <item x="124"/>
        <item x="508"/>
        <item x="452"/>
        <item m="1" x="593"/>
        <item x="551"/>
        <item x="235"/>
        <item x="112"/>
        <item x="509"/>
        <item x="103"/>
        <item x="537"/>
        <item x="520"/>
        <item x="300"/>
        <item m="1" x="63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29">
        <item x="2"/>
        <item x="6"/>
        <item x="4"/>
        <item m="1" x="26"/>
        <item x="18"/>
        <item x="9"/>
        <item x="8"/>
        <item x="3"/>
        <item x="16"/>
        <item x="1"/>
        <item x="7"/>
        <item x="14"/>
        <item x="15"/>
        <item m="1" x="22"/>
        <item x="0"/>
        <item x="12"/>
        <item x="11"/>
        <item x="13"/>
        <item m="1" x="25"/>
        <item x="10"/>
        <item x="21"/>
        <item x="5"/>
        <item m="1" x="27"/>
        <item x="17"/>
        <item m="1" x="24"/>
        <item x="20"/>
        <item m="1" x="23"/>
        <item x="1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8"/>
    <field x="3"/>
  </rowFields>
  <rowItems count="580">
    <i>
      <x/>
      <x v="4"/>
    </i>
    <i r="1">
      <x v="16"/>
    </i>
    <i r="1">
      <x v="20"/>
    </i>
    <i r="1">
      <x v="36"/>
    </i>
    <i r="1">
      <x v="47"/>
    </i>
    <i r="1">
      <x v="51"/>
    </i>
    <i r="1">
      <x v="53"/>
    </i>
    <i r="1">
      <x v="66"/>
    </i>
    <i r="1">
      <x v="69"/>
    </i>
    <i r="1">
      <x v="82"/>
    </i>
    <i r="1">
      <x v="85"/>
    </i>
    <i r="1">
      <x v="90"/>
    </i>
    <i r="1">
      <x v="107"/>
    </i>
    <i r="1">
      <x v="108"/>
    </i>
    <i r="1">
      <x v="110"/>
    </i>
    <i r="1">
      <x v="115"/>
    </i>
    <i r="1">
      <x v="123"/>
    </i>
    <i r="1">
      <x v="126"/>
    </i>
    <i r="1">
      <x v="141"/>
    </i>
    <i r="1">
      <x v="151"/>
    </i>
    <i r="1">
      <x v="161"/>
    </i>
    <i r="1">
      <x v="166"/>
    </i>
    <i r="1">
      <x v="187"/>
    </i>
    <i r="1">
      <x v="196"/>
    </i>
    <i r="1">
      <x v="215"/>
    </i>
    <i r="1">
      <x v="228"/>
    </i>
    <i r="1">
      <x v="239"/>
    </i>
    <i r="1">
      <x v="240"/>
    </i>
    <i r="1">
      <x v="250"/>
    </i>
    <i r="1">
      <x v="251"/>
    </i>
    <i r="1">
      <x v="265"/>
    </i>
    <i r="1">
      <x v="268"/>
    </i>
    <i r="1">
      <x v="269"/>
    </i>
    <i r="1">
      <x v="271"/>
    </i>
    <i r="1">
      <x v="288"/>
    </i>
    <i r="1">
      <x v="307"/>
    </i>
    <i r="1">
      <x v="309"/>
    </i>
    <i r="1">
      <x v="311"/>
    </i>
    <i r="1">
      <x v="317"/>
    </i>
    <i r="1">
      <x v="326"/>
    </i>
    <i r="1">
      <x v="327"/>
    </i>
    <i r="1">
      <x v="329"/>
    </i>
    <i r="1">
      <x v="331"/>
    </i>
    <i r="1">
      <x v="346"/>
    </i>
    <i r="1">
      <x v="362"/>
    </i>
    <i r="1">
      <x v="365"/>
    </i>
    <i r="1">
      <x v="367"/>
    </i>
    <i r="1">
      <x v="371"/>
    </i>
    <i r="1">
      <x v="390"/>
    </i>
    <i r="1">
      <x v="391"/>
    </i>
    <i r="1">
      <x v="399"/>
    </i>
    <i r="1">
      <x v="400"/>
    </i>
    <i r="1">
      <x v="406"/>
    </i>
    <i r="1">
      <x v="430"/>
    </i>
    <i r="1">
      <x v="435"/>
    </i>
    <i r="1">
      <x v="441"/>
    </i>
    <i r="1">
      <x v="442"/>
    </i>
    <i r="1">
      <x v="460"/>
    </i>
    <i r="1">
      <x v="461"/>
    </i>
    <i r="1">
      <x v="464"/>
    </i>
    <i r="1">
      <x v="480"/>
    </i>
    <i r="1">
      <x v="481"/>
    </i>
    <i r="1">
      <x v="486"/>
    </i>
    <i r="1">
      <x v="500"/>
    </i>
    <i r="1">
      <x v="514"/>
    </i>
    <i r="1">
      <x v="535"/>
    </i>
    <i r="1">
      <x v="542"/>
    </i>
    <i r="1">
      <x v="555"/>
    </i>
    <i r="1">
      <x v="567"/>
    </i>
    <i r="1">
      <x v="581"/>
    </i>
    <i r="1">
      <x v="596"/>
    </i>
    <i r="1">
      <x v="612"/>
    </i>
    <i r="1">
      <x v="616"/>
    </i>
    <i r="1">
      <x v="637"/>
    </i>
    <i r="1">
      <x v="650"/>
    </i>
    <i r="1">
      <x v="656"/>
    </i>
    <i t="default">
      <x/>
    </i>
    <i>
      <x v="1"/>
      <x v="1"/>
    </i>
    <i r="1">
      <x v="42"/>
    </i>
    <i r="1">
      <x v="119"/>
    </i>
    <i r="1">
      <x v="524"/>
    </i>
    <i r="1">
      <x v="599"/>
    </i>
    <i t="default">
      <x v="1"/>
    </i>
    <i>
      <x v="2"/>
      <x v="5"/>
    </i>
    <i r="1">
      <x v="10"/>
    </i>
    <i r="1">
      <x v="15"/>
    </i>
    <i r="1">
      <x v="19"/>
    </i>
    <i r="1">
      <x v="26"/>
    </i>
    <i r="1">
      <x v="41"/>
    </i>
    <i r="1">
      <x v="120"/>
    </i>
    <i r="1">
      <x v="127"/>
    </i>
    <i r="1">
      <x v="157"/>
    </i>
    <i r="1">
      <x v="159"/>
    </i>
    <i r="1">
      <x v="169"/>
    </i>
    <i r="1">
      <x v="188"/>
    </i>
    <i r="1">
      <x v="198"/>
    </i>
    <i r="1">
      <x v="220"/>
    </i>
    <i r="1">
      <x v="225"/>
    </i>
    <i r="1">
      <x v="226"/>
    </i>
    <i r="1">
      <x v="241"/>
    </i>
    <i r="1">
      <x v="249"/>
    </i>
    <i r="1">
      <x v="255"/>
    </i>
    <i r="1">
      <x v="266"/>
    </i>
    <i r="1">
      <x v="289"/>
    </i>
    <i r="1">
      <x v="296"/>
    </i>
    <i r="1">
      <x v="330"/>
    </i>
    <i r="1">
      <x v="338"/>
    </i>
    <i r="1">
      <x v="339"/>
    </i>
    <i r="1">
      <x v="344"/>
    </i>
    <i r="1">
      <x v="361"/>
    </i>
    <i r="1">
      <x v="372"/>
    </i>
    <i r="1">
      <x v="403"/>
    </i>
    <i r="1">
      <x v="408"/>
    </i>
    <i r="1">
      <x v="419"/>
    </i>
    <i r="1">
      <x v="443"/>
    </i>
    <i r="1">
      <x v="474"/>
    </i>
    <i r="1">
      <x v="483"/>
    </i>
    <i r="1">
      <x v="501"/>
    </i>
    <i r="1">
      <x v="510"/>
    </i>
    <i r="1">
      <x v="548"/>
    </i>
    <i r="1">
      <x v="566"/>
    </i>
    <i r="1">
      <x v="588"/>
    </i>
    <i r="1">
      <x v="601"/>
    </i>
    <i r="1">
      <x v="617"/>
    </i>
    <i r="1">
      <x v="638"/>
    </i>
    <i r="1">
      <x v="643"/>
    </i>
    <i r="1">
      <x v="647"/>
    </i>
    <i r="1">
      <x v="652"/>
    </i>
    <i t="default">
      <x v="2"/>
    </i>
    <i>
      <x v="4"/>
      <x v="63"/>
    </i>
    <i r="1">
      <x v="75"/>
    </i>
    <i r="1">
      <x v="152"/>
    </i>
    <i r="1">
      <x v="190"/>
    </i>
    <i r="1">
      <x v="274"/>
    </i>
    <i r="1">
      <x v="279"/>
    </i>
    <i r="1">
      <x v="314"/>
    </i>
    <i r="1">
      <x v="415"/>
    </i>
    <i r="1">
      <x v="466"/>
    </i>
    <i r="1">
      <x v="527"/>
    </i>
    <i r="1">
      <x v="635"/>
    </i>
    <i t="default">
      <x v="4"/>
    </i>
    <i>
      <x v="5"/>
      <x v="48"/>
    </i>
    <i r="1">
      <x v="54"/>
    </i>
    <i r="1">
      <x v="76"/>
    </i>
    <i r="1">
      <x v="89"/>
    </i>
    <i r="1">
      <x v="129"/>
    </i>
    <i r="1">
      <x v="149"/>
    </i>
    <i r="1">
      <x v="154"/>
    </i>
    <i r="1">
      <x v="158"/>
    </i>
    <i r="1">
      <x v="175"/>
    </i>
    <i r="1">
      <x v="183"/>
    </i>
    <i r="1">
      <x v="231"/>
    </i>
    <i r="1">
      <x v="303"/>
    </i>
    <i r="1">
      <x v="315"/>
    </i>
    <i r="1">
      <x v="334"/>
    </i>
    <i r="1">
      <x v="382"/>
    </i>
    <i r="1">
      <x v="426"/>
    </i>
    <i r="1">
      <x v="444"/>
    </i>
    <i r="1">
      <x v="477"/>
    </i>
    <i r="1">
      <x v="505"/>
    </i>
    <i r="1">
      <x v="518"/>
    </i>
    <i r="1">
      <x v="536"/>
    </i>
    <i r="1">
      <x v="559"/>
    </i>
    <i r="1">
      <x v="603"/>
    </i>
    <i r="1">
      <x v="618"/>
    </i>
    <i r="1">
      <x v="653"/>
    </i>
    <i t="default">
      <x v="5"/>
    </i>
    <i>
      <x v="6"/>
      <x v="84"/>
    </i>
    <i r="1">
      <x v="94"/>
    </i>
    <i r="1">
      <x v="182"/>
    </i>
    <i r="1">
      <x v="224"/>
    </i>
    <i r="1">
      <x v="256"/>
    </i>
    <i r="1">
      <x v="283"/>
    </i>
    <i r="1">
      <x v="295"/>
    </i>
    <i r="1">
      <x v="298"/>
    </i>
    <i r="1">
      <x v="381"/>
    </i>
    <i r="1">
      <x v="458"/>
    </i>
    <i r="1">
      <x v="469"/>
    </i>
    <i r="1">
      <x v="507"/>
    </i>
    <i r="1">
      <x v="540"/>
    </i>
    <i r="1">
      <x v="654"/>
    </i>
    <i t="default">
      <x v="6"/>
    </i>
    <i>
      <x v="7"/>
      <x v="18"/>
    </i>
    <i r="1">
      <x v="37"/>
    </i>
    <i r="1">
      <x v="70"/>
    </i>
    <i r="1">
      <x v="101"/>
    </i>
    <i r="1">
      <x v="117"/>
    </i>
    <i r="1">
      <x v="165"/>
    </i>
    <i r="1">
      <x v="229"/>
    </i>
    <i r="1">
      <x v="278"/>
    </i>
    <i r="1">
      <x v="342"/>
    </i>
    <i r="1">
      <x v="343"/>
    </i>
    <i r="1">
      <x v="373"/>
    </i>
    <i r="1">
      <x v="409"/>
    </i>
    <i r="1">
      <x v="424"/>
    </i>
    <i r="1">
      <x v="462"/>
    </i>
    <i r="1">
      <x v="463"/>
    </i>
    <i r="1">
      <x v="506"/>
    </i>
    <i r="1">
      <x v="511"/>
    </i>
    <i r="1">
      <x v="537"/>
    </i>
    <i r="1">
      <x v="584"/>
    </i>
    <i r="1">
      <x v="604"/>
    </i>
    <i r="1">
      <x v="636"/>
    </i>
    <i r="1">
      <x v="648"/>
    </i>
    <i t="default">
      <x v="7"/>
    </i>
    <i>
      <x v="8"/>
      <x v="445"/>
    </i>
    <i r="1">
      <x v="496"/>
    </i>
    <i t="default">
      <x v="8"/>
    </i>
    <i>
      <x v="9"/>
      <x/>
    </i>
    <i r="1">
      <x v="2"/>
    </i>
    <i r="1">
      <x v="11"/>
    </i>
    <i r="1">
      <x v="23"/>
    </i>
    <i r="1">
      <x v="31"/>
    </i>
    <i r="1">
      <x v="68"/>
    </i>
    <i r="1">
      <x v="77"/>
    </i>
    <i r="1">
      <x v="87"/>
    </i>
    <i r="1">
      <x v="91"/>
    </i>
    <i r="1">
      <x v="96"/>
    </i>
    <i r="1">
      <x v="104"/>
    </i>
    <i r="1">
      <x v="105"/>
    </i>
    <i r="1">
      <x v="106"/>
    </i>
    <i r="1">
      <x v="124"/>
    </i>
    <i r="1">
      <x v="130"/>
    </i>
    <i r="1">
      <x v="132"/>
    </i>
    <i r="1">
      <x v="142"/>
    </i>
    <i r="1">
      <x v="163"/>
    </i>
    <i r="1">
      <x v="174"/>
    </i>
    <i r="1">
      <x v="177"/>
    </i>
    <i r="1">
      <x v="191"/>
    </i>
    <i r="1">
      <x v="194"/>
    </i>
    <i r="1">
      <x v="214"/>
    </i>
    <i r="1">
      <x v="260"/>
    </i>
    <i r="1">
      <x v="308"/>
    </i>
    <i r="1">
      <x v="310"/>
    </i>
    <i r="1">
      <x v="323"/>
    </i>
    <i r="1">
      <x v="332"/>
    </i>
    <i r="1">
      <x v="347"/>
    </i>
    <i r="1">
      <x v="349"/>
    </i>
    <i r="1">
      <x v="351"/>
    </i>
    <i r="1">
      <x v="352"/>
    </i>
    <i r="1">
      <x v="366"/>
    </i>
    <i r="1">
      <x v="368"/>
    </i>
    <i r="1">
      <x v="378"/>
    </i>
    <i r="1">
      <x v="387"/>
    </i>
    <i r="1">
      <x v="402"/>
    </i>
    <i r="1">
      <x v="414"/>
    </i>
    <i r="1">
      <x v="420"/>
    </i>
    <i r="1">
      <x v="433"/>
    </i>
    <i r="1">
      <x v="446"/>
    </i>
    <i r="1">
      <x v="457"/>
    </i>
    <i r="1">
      <x v="472"/>
    </i>
    <i r="1">
      <x v="473"/>
    </i>
    <i r="1">
      <x v="476"/>
    </i>
    <i r="1">
      <x v="479"/>
    </i>
    <i r="1">
      <x v="491"/>
    </i>
    <i r="1">
      <x v="512"/>
    </i>
    <i r="1">
      <x v="520"/>
    </i>
    <i r="1">
      <x v="534"/>
    </i>
    <i r="1">
      <x v="539"/>
    </i>
    <i r="1">
      <x v="556"/>
    </i>
    <i r="1">
      <x v="569"/>
    </i>
    <i r="1">
      <x v="576"/>
    </i>
    <i r="1">
      <x v="590"/>
    </i>
    <i r="1">
      <x v="605"/>
    </i>
    <i r="1">
      <x v="609"/>
    </i>
    <i r="1">
      <x v="619"/>
    </i>
    <i r="1">
      <x v="621"/>
    </i>
    <i t="default">
      <x v="9"/>
    </i>
    <i>
      <x v="10"/>
      <x v="7"/>
    </i>
    <i r="1">
      <x v="14"/>
    </i>
    <i r="1">
      <x v="22"/>
    </i>
    <i r="1">
      <x v="24"/>
    </i>
    <i r="1">
      <x v="33"/>
    </i>
    <i r="1">
      <x v="35"/>
    </i>
    <i r="1">
      <x v="38"/>
    </i>
    <i r="1">
      <x v="40"/>
    </i>
    <i r="1">
      <x v="43"/>
    </i>
    <i r="1">
      <x v="55"/>
    </i>
    <i r="1">
      <x v="62"/>
    </i>
    <i r="1">
      <x v="67"/>
    </i>
    <i r="1">
      <x v="78"/>
    </i>
    <i r="1">
      <x v="81"/>
    </i>
    <i r="1">
      <x v="97"/>
    </i>
    <i r="1">
      <x v="98"/>
    </i>
    <i r="1">
      <x v="113"/>
    </i>
    <i r="1">
      <x v="118"/>
    </i>
    <i r="1">
      <x v="122"/>
    </i>
    <i r="1">
      <x v="131"/>
    </i>
    <i r="1">
      <x v="139"/>
    </i>
    <i r="1">
      <x v="143"/>
    </i>
    <i r="1">
      <x v="146"/>
    </i>
    <i r="1">
      <x v="164"/>
    </i>
    <i r="1">
      <x v="168"/>
    </i>
    <i r="1">
      <x v="172"/>
    </i>
    <i r="1">
      <x v="173"/>
    </i>
    <i r="1">
      <x v="186"/>
    </i>
    <i r="1">
      <x v="189"/>
    </i>
    <i r="1">
      <x v="193"/>
    </i>
    <i r="1">
      <x v="201"/>
    </i>
    <i r="1">
      <x v="204"/>
    </i>
    <i r="1">
      <x v="208"/>
    </i>
    <i r="1">
      <x v="222"/>
    </i>
    <i r="1">
      <x v="232"/>
    </i>
    <i r="1">
      <x v="243"/>
    </i>
    <i r="1">
      <x v="253"/>
    </i>
    <i r="1">
      <x v="264"/>
    </i>
    <i r="1">
      <x v="267"/>
    </i>
    <i r="1">
      <x v="271"/>
    </i>
    <i r="1">
      <x v="277"/>
    </i>
    <i r="1">
      <x v="281"/>
    </i>
    <i r="1">
      <x v="291"/>
    </i>
    <i r="1">
      <x v="292"/>
    </i>
    <i r="1">
      <x v="293"/>
    </i>
    <i r="1">
      <x v="304"/>
    </i>
    <i r="1">
      <x v="324"/>
    </i>
    <i r="1">
      <x v="335"/>
    </i>
    <i r="1">
      <x v="340"/>
    </i>
    <i r="1">
      <x v="353"/>
    </i>
    <i r="1">
      <x v="354"/>
    </i>
    <i r="1">
      <x v="356"/>
    </i>
    <i r="1">
      <x v="377"/>
    </i>
    <i r="1">
      <x v="398"/>
    </i>
    <i r="1">
      <x v="410"/>
    </i>
    <i r="1">
      <x v="412"/>
    </i>
    <i r="1">
      <x v="421"/>
    </i>
    <i r="1">
      <x v="425"/>
    </i>
    <i r="1">
      <x v="439"/>
    </i>
    <i r="1">
      <x v="447"/>
    </i>
    <i r="1">
      <x v="484"/>
    </i>
    <i r="1">
      <x v="509"/>
    </i>
    <i r="1">
      <x v="516"/>
    </i>
    <i r="1">
      <x v="519"/>
    </i>
    <i r="1">
      <x v="530"/>
    </i>
    <i r="1">
      <x v="531"/>
    </i>
    <i r="1">
      <x v="538"/>
    </i>
    <i r="1">
      <x v="543"/>
    </i>
    <i r="1">
      <x v="544"/>
    </i>
    <i r="1">
      <x v="545"/>
    </i>
    <i r="1">
      <x v="550"/>
    </i>
    <i r="1">
      <x v="552"/>
    </i>
    <i r="1">
      <x v="553"/>
    </i>
    <i r="1">
      <x v="554"/>
    </i>
    <i r="1">
      <x v="560"/>
    </i>
    <i r="1">
      <x v="570"/>
    </i>
    <i r="1">
      <x v="574"/>
    </i>
    <i r="1">
      <x v="575"/>
    </i>
    <i r="1">
      <x v="583"/>
    </i>
    <i r="1">
      <x v="589"/>
    </i>
    <i r="1">
      <x v="597"/>
    </i>
    <i r="1">
      <x v="598"/>
    </i>
    <i r="1">
      <x v="600"/>
    </i>
    <i r="1">
      <x v="620"/>
    </i>
    <i r="1">
      <x v="639"/>
    </i>
    <i r="1">
      <x v="640"/>
    </i>
    <i r="1">
      <x v="644"/>
    </i>
    <i r="1">
      <x v="657"/>
    </i>
    <i r="1">
      <x v="659"/>
    </i>
    <i t="default">
      <x v="10"/>
    </i>
    <i>
      <x v="11"/>
      <x v="6"/>
    </i>
    <i r="1">
      <x v="100"/>
    </i>
    <i r="1">
      <x v="153"/>
    </i>
    <i r="1">
      <x v="180"/>
    </i>
    <i r="1">
      <x v="200"/>
    </i>
    <i r="1">
      <x v="237"/>
    </i>
    <i r="1">
      <x v="417"/>
    </i>
    <i r="1">
      <x v="448"/>
    </i>
    <i r="1">
      <x v="494"/>
    </i>
    <i r="1">
      <x v="571"/>
    </i>
    <i t="default">
      <x v="11"/>
    </i>
    <i>
      <x v="12"/>
      <x v="258"/>
    </i>
    <i r="1">
      <x v="449"/>
    </i>
    <i t="default">
      <x v="12"/>
    </i>
    <i>
      <x v="14"/>
      <x v="17"/>
    </i>
    <i r="1">
      <x v="30"/>
    </i>
    <i r="1">
      <x v="32"/>
    </i>
    <i r="1">
      <x v="34"/>
    </i>
    <i r="1">
      <x v="58"/>
    </i>
    <i r="1">
      <x v="71"/>
    </i>
    <i r="1">
      <x v="80"/>
    </i>
    <i r="1">
      <x v="102"/>
    </i>
    <i r="1">
      <x v="135"/>
    </i>
    <i r="1">
      <x v="144"/>
    </i>
    <i r="1">
      <x v="162"/>
    </i>
    <i r="1">
      <x v="167"/>
    </i>
    <i r="1">
      <x v="184"/>
    </i>
    <i r="1">
      <x v="206"/>
    </i>
    <i r="1">
      <x v="227"/>
    </i>
    <i r="1">
      <x v="230"/>
    </i>
    <i r="1">
      <x v="242"/>
    </i>
    <i r="1">
      <x v="247"/>
    </i>
    <i r="1">
      <x v="259"/>
    </i>
    <i r="1">
      <x v="271"/>
    </i>
    <i r="1">
      <x v="282"/>
    </i>
    <i r="1">
      <x v="290"/>
    </i>
    <i r="1">
      <x v="313"/>
    </i>
    <i r="1">
      <x v="322"/>
    </i>
    <i r="1">
      <x v="326"/>
    </i>
    <i r="1">
      <x v="337"/>
    </i>
    <i r="1">
      <x v="345"/>
    </i>
    <i r="1">
      <x v="350"/>
    </i>
    <i r="1">
      <x v="357"/>
    </i>
    <i r="1">
      <x v="359"/>
    </i>
    <i r="1">
      <x v="363"/>
    </i>
    <i r="1">
      <x v="364"/>
    </i>
    <i r="1">
      <x v="374"/>
    </i>
    <i r="1">
      <x v="383"/>
    </i>
    <i r="1">
      <x v="392"/>
    </i>
    <i r="1">
      <x v="397"/>
    </i>
    <i r="1">
      <x v="401"/>
    </i>
    <i r="1">
      <x v="404"/>
    </i>
    <i r="1">
      <x v="405"/>
    </i>
    <i r="1">
      <x v="427"/>
    </i>
    <i r="1">
      <x v="450"/>
    </i>
    <i r="1">
      <x v="455"/>
    </i>
    <i r="1">
      <x v="456"/>
    </i>
    <i r="1">
      <x v="470"/>
    </i>
    <i r="1">
      <x v="490"/>
    </i>
    <i r="1">
      <x v="515"/>
    </i>
    <i r="1">
      <x v="517"/>
    </i>
    <i r="1">
      <x v="525"/>
    </i>
    <i r="1">
      <x v="547"/>
    </i>
    <i r="1">
      <x v="562"/>
    </i>
    <i r="1">
      <x v="579"/>
    </i>
    <i r="1">
      <x v="582"/>
    </i>
    <i r="1">
      <x v="611"/>
    </i>
    <i r="1">
      <x v="613"/>
    </i>
    <i r="1">
      <x v="622"/>
    </i>
    <i r="1">
      <x v="641"/>
    </i>
    <i t="default">
      <x v="14"/>
    </i>
    <i>
      <x v="15"/>
      <x v="546"/>
    </i>
    <i t="default">
      <x v="15"/>
    </i>
    <i>
      <x v="16"/>
      <x v="276"/>
    </i>
    <i r="1">
      <x v="379"/>
    </i>
    <i r="1">
      <x v="557"/>
    </i>
    <i t="default">
      <x v="16"/>
    </i>
    <i>
      <x v="17"/>
      <x v="3"/>
    </i>
    <i r="1">
      <x v="121"/>
    </i>
    <i r="1">
      <x v="176"/>
    </i>
    <i r="1">
      <x v="195"/>
    </i>
    <i r="1">
      <x v="219"/>
    </i>
    <i r="1">
      <x v="223"/>
    </i>
    <i r="1">
      <x v="239"/>
    </i>
    <i r="1">
      <x v="301"/>
    </i>
    <i r="1">
      <x v="305"/>
    </i>
    <i r="1">
      <x v="325"/>
    </i>
    <i r="1">
      <x v="358"/>
    </i>
    <i r="1">
      <x v="434"/>
    </i>
    <i r="1">
      <x v="436"/>
    </i>
    <i r="1">
      <x v="454"/>
    </i>
    <i r="1">
      <x v="468"/>
    </i>
    <i r="1">
      <x v="471"/>
    </i>
    <i r="1">
      <x v="485"/>
    </i>
    <i r="1">
      <x v="614"/>
    </i>
    <i r="1">
      <x v="645"/>
    </i>
    <i t="default">
      <x v="17"/>
    </i>
    <i>
      <x v="19"/>
      <x v="21"/>
    </i>
    <i r="1">
      <x v="44"/>
    </i>
    <i r="1">
      <x v="73"/>
    </i>
    <i r="1">
      <x v="103"/>
    </i>
    <i r="1">
      <x v="109"/>
    </i>
    <i r="1">
      <x v="192"/>
    </i>
    <i r="1">
      <x v="197"/>
    </i>
    <i r="1">
      <x v="210"/>
    </i>
    <i r="1">
      <x v="211"/>
    </i>
    <i r="1">
      <x v="263"/>
    </i>
    <i r="1">
      <x v="306"/>
    </i>
    <i r="1">
      <x v="318"/>
    </i>
    <i r="1">
      <x v="503"/>
    </i>
    <i r="1">
      <x v="513"/>
    </i>
    <i r="1">
      <x v="551"/>
    </i>
    <i r="1">
      <x v="602"/>
    </i>
    <i r="1">
      <x v="607"/>
    </i>
    <i r="1">
      <x v="608"/>
    </i>
    <i r="1">
      <x v="623"/>
    </i>
    <i t="default">
      <x v="19"/>
    </i>
    <i>
      <x v="20"/>
      <x v="8"/>
    </i>
    <i r="1">
      <x v="12"/>
    </i>
    <i r="1">
      <x v="13"/>
    </i>
    <i r="1">
      <x v="49"/>
    </i>
    <i r="1">
      <x v="50"/>
    </i>
    <i r="1">
      <x v="52"/>
    </i>
    <i r="1">
      <x v="72"/>
    </i>
    <i r="1">
      <x v="93"/>
    </i>
    <i r="1">
      <x v="99"/>
    </i>
    <i r="1">
      <x v="111"/>
    </i>
    <i r="1">
      <x v="112"/>
    </i>
    <i r="1">
      <x v="114"/>
    </i>
    <i r="1">
      <x v="138"/>
    </i>
    <i r="1">
      <x v="148"/>
    </i>
    <i r="1">
      <x v="156"/>
    </i>
    <i r="1">
      <x v="170"/>
    </i>
    <i r="1">
      <x v="171"/>
    </i>
    <i r="1">
      <x v="212"/>
    </i>
    <i r="1">
      <x v="216"/>
    </i>
    <i r="1">
      <x v="217"/>
    </i>
    <i r="1">
      <x v="234"/>
    </i>
    <i r="1">
      <x v="235"/>
    </i>
    <i r="1">
      <x v="236"/>
    </i>
    <i r="1">
      <x v="244"/>
    </i>
    <i r="1">
      <x v="261"/>
    </i>
    <i r="1">
      <x v="270"/>
    </i>
    <i r="1">
      <x v="272"/>
    </i>
    <i r="1">
      <x v="294"/>
    </i>
    <i r="1">
      <x v="300"/>
    </i>
    <i r="1">
      <x v="302"/>
    </i>
    <i r="1">
      <x v="321"/>
    </i>
    <i r="1">
      <x v="336"/>
    </i>
    <i r="1">
      <x v="341"/>
    </i>
    <i r="1">
      <x v="369"/>
    </i>
    <i r="1">
      <x v="380"/>
    </i>
    <i r="1">
      <x v="407"/>
    </i>
    <i r="1">
      <x v="416"/>
    </i>
    <i r="1">
      <x v="429"/>
    </i>
    <i r="1">
      <x v="432"/>
    </i>
    <i r="1">
      <x v="437"/>
    </i>
    <i r="1">
      <x v="465"/>
    </i>
    <i r="1">
      <x v="475"/>
    </i>
    <i r="1">
      <x v="478"/>
    </i>
    <i r="1">
      <x v="521"/>
    </i>
    <i r="1">
      <x v="541"/>
    </i>
    <i r="1">
      <x v="549"/>
    </i>
    <i r="1">
      <x v="563"/>
    </i>
    <i r="1">
      <x v="564"/>
    </i>
    <i r="1">
      <x v="565"/>
    </i>
    <i r="1">
      <x v="580"/>
    </i>
    <i r="1">
      <x v="586"/>
    </i>
    <i r="1">
      <x v="593"/>
    </i>
    <i r="1">
      <x v="606"/>
    </i>
    <i r="1">
      <x v="624"/>
    </i>
    <i r="1">
      <x v="646"/>
    </i>
    <i r="1">
      <x v="649"/>
    </i>
    <i r="1">
      <x v="655"/>
    </i>
    <i t="default">
      <x v="20"/>
    </i>
    <i>
      <x v="21"/>
      <x v="39"/>
    </i>
    <i r="1">
      <x v="45"/>
    </i>
    <i r="1">
      <x v="60"/>
    </i>
    <i r="1">
      <x v="134"/>
    </i>
    <i r="1">
      <x v="137"/>
    </i>
    <i r="1">
      <x v="209"/>
    </i>
    <i r="1">
      <x v="299"/>
    </i>
    <i r="1">
      <x v="355"/>
    </i>
    <i r="1">
      <x v="529"/>
    </i>
    <i r="1">
      <x v="532"/>
    </i>
    <i r="1">
      <x v="625"/>
    </i>
    <i t="default">
      <x v="21"/>
    </i>
    <i>
      <x v="23"/>
      <x v="95"/>
    </i>
    <i r="1">
      <x v="452"/>
    </i>
    <i r="1">
      <x v="459"/>
    </i>
    <i r="1">
      <x v="502"/>
    </i>
    <i r="1">
      <x v="585"/>
    </i>
    <i t="default">
      <x v="23"/>
    </i>
    <i>
      <x v="25"/>
      <x v="29"/>
    </i>
    <i r="1">
      <x v="86"/>
    </i>
    <i r="1">
      <x v="136"/>
    </i>
    <i r="1">
      <x v="213"/>
    </i>
    <i r="1">
      <x v="262"/>
    </i>
    <i r="1">
      <x v="453"/>
    </i>
    <i r="1">
      <x v="492"/>
    </i>
    <i r="1">
      <x v="627"/>
    </i>
    <i r="1">
      <x v="645"/>
    </i>
    <i t="default">
      <x v="25"/>
    </i>
    <i>
      <x v="27"/>
      <x v="28"/>
    </i>
    <i r="1">
      <x v="61"/>
    </i>
    <i r="1">
      <x v="116"/>
    </i>
    <i r="1">
      <x v="147"/>
    </i>
    <i r="1">
      <x v="218"/>
    </i>
    <i r="1">
      <x v="273"/>
    </i>
    <i r="1">
      <x v="319"/>
    </i>
    <i r="1">
      <x v="320"/>
    </i>
    <i r="1">
      <x v="411"/>
    </i>
    <i r="1">
      <x v="413"/>
    </i>
    <i r="1">
      <x v="431"/>
    </i>
    <i r="1">
      <x v="504"/>
    </i>
    <i r="1">
      <x v="522"/>
    </i>
    <i r="1">
      <x v="523"/>
    </i>
    <i r="1">
      <x v="561"/>
    </i>
    <i r="1">
      <x v="595"/>
    </i>
    <i r="1">
      <x v="658"/>
    </i>
    <i t="default">
      <x v="27"/>
    </i>
    <i t="grand">
      <x/>
    </i>
  </rowItems>
  <colItems count="1">
    <i/>
  </colItems>
  <pivotTableStyleInfo name="PivotStyleDark16"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E1F84A3-9A7D-4C8F-891A-57ABF1A16E6E}" name="10MEJORESAGENCIAS" cacheId="2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9">
  <location ref="A4:B15" firstHeaderRow="1" firstDataRow="1" firstDataCol="1"/>
  <pivotFields count="27">
    <pivotField compact="0" outline="0" showAll="0"/>
    <pivotField compact="0" outline="0" showAll="0"/>
    <pivotField axis="axisRow" compact="0" outline="0" showAll="0" measureFilter="1" sortType="descending" defaultSubtotal="0">
      <items count="619">
        <item x="259"/>
        <item x="418"/>
        <item x="435"/>
        <item x="102"/>
        <item x="409"/>
        <item m="1" x="448"/>
        <item m="1" x="449"/>
        <item m="1" x="480"/>
        <item x="109"/>
        <item x="408"/>
        <item x="119"/>
        <item x="258"/>
        <item x="407"/>
        <item x="147"/>
        <item x="266"/>
        <item x="195"/>
        <item x="322"/>
        <item x="257"/>
        <item x="356"/>
        <item x="325"/>
        <item m="1" x="506"/>
        <item m="1" x="509"/>
        <item m="1" x="479"/>
        <item m="1" x="507"/>
        <item m="1" x="566"/>
        <item m="1" x="562"/>
        <item m="1" x="558"/>
        <item m="1" x="603"/>
        <item x="177"/>
        <item m="1" x="602"/>
        <item m="1" x="565"/>
        <item x="22"/>
        <item m="1" x="612"/>
        <item x="146"/>
        <item m="1" x="618"/>
        <item x="21"/>
        <item x="355"/>
        <item m="1" x="456"/>
        <item x="256"/>
        <item x="129"/>
        <item x="255"/>
        <item x="406"/>
        <item x="308"/>
        <item x="254"/>
        <item x="101"/>
        <item x="128"/>
        <item x="289"/>
        <item x="100"/>
        <item x="434"/>
        <item x="311"/>
        <item x="99"/>
        <item x="417"/>
        <item m="1" x="484"/>
        <item x="405"/>
        <item m="1" x="547"/>
        <item m="1" x="546"/>
        <item x="253"/>
        <item x="295"/>
        <item x="404"/>
        <item x="186"/>
        <item x="252"/>
        <item x="324"/>
        <item x="27"/>
        <item x="354"/>
        <item x="403"/>
        <item m="1" x="454"/>
        <item m="1" x="516"/>
        <item m="1" x="450"/>
        <item x="251"/>
        <item x="250"/>
        <item x="433"/>
        <item m="1" x="473"/>
        <item m="1" x="541"/>
        <item m="1" x="561"/>
        <item m="1" x="490"/>
        <item m="1" x="528"/>
        <item x="14"/>
        <item x="353"/>
        <item x="402"/>
        <item x="401"/>
        <item x="400"/>
        <item x="19"/>
        <item x="207"/>
        <item x="249"/>
        <item x="172"/>
        <item x="320"/>
        <item x="265"/>
        <item x="329"/>
        <item x="248"/>
        <item x="127"/>
        <item x="284"/>
        <item x="399"/>
        <item x="291"/>
        <item x="18"/>
        <item x="98"/>
        <item x="307"/>
        <item x="294"/>
        <item x="328"/>
        <item x="288"/>
        <item m="1" x="575"/>
        <item x="398"/>
        <item x="108"/>
        <item x="247"/>
        <item x="432"/>
        <item x="246"/>
        <item x="206"/>
        <item x="245"/>
        <item m="1" x="601"/>
        <item x="176"/>
        <item m="1" x="508"/>
        <item m="1" x="451"/>
        <item x="319"/>
        <item x="431"/>
        <item x="192"/>
        <item x="214"/>
        <item m="1" x="464"/>
        <item x="200"/>
        <item x="244"/>
        <item x="243"/>
        <item x="416"/>
        <item x="397"/>
        <item m="1" x="600"/>
        <item x="173"/>
        <item x="278"/>
        <item x="97"/>
        <item x="96"/>
        <item x="318"/>
        <item x="199"/>
        <item x="352"/>
        <item x="126"/>
        <item x="283"/>
        <item x="118"/>
        <item x="430"/>
        <item m="1" x="548"/>
        <item m="1" x="457"/>
        <item x="111"/>
        <item x="95"/>
        <item m="1" x="564"/>
        <item m="1" x="478"/>
        <item x="125"/>
        <item m="1" x="498"/>
        <item m="1" x="487"/>
        <item m="1" x="489"/>
        <item m="1" x="488"/>
        <item m="1" x="462"/>
        <item x="332"/>
        <item m="1" x="599"/>
        <item m="1" x="598"/>
        <item x="171"/>
        <item m="1" x="617"/>
        <item x="26"/>
        <item m="1" x="477"/>
        <item m="1" x="476"/>
        <item m="1" x="475"/>
        <item x="351"/>
        <item x="145"/>
        <item x="306"/>
        <item x="94"/>
        <item x="350"/>
        <item x="93"/>
        <item m="1" x="611"/>
        <item x="396"/>
        <item x="205"/>
        <item m="1" x="597"/>
        <item x="178"/>
        <item x="395"/>
        <item x="170"/>
        <item x="169"/>
        <item x="144"/>
        <item x="198"/>
        <item x="299"/>
        <item x="143"/>
        <item m="1" x="554"/>
        <item x="213"/>
        <item x="394"/>
        <item x="92"/>
        <item x="117"/>
        <item x="116"/>
        <item x="349"/>
        <item x="91"/>
        <item x="216"/>
        <item x="107"/>
        <item m="1" x="596"/>
        <item x="168"/>
        <item x="25"/>
        <item x="197"/>
        <item x="142"/>
        <item m="1" x="610"/>
        <item m="1" x="563"/>
        <item m="1" x="567"/>
        <item m="1" x="557"/>
        <item m="1" x="570"/>
        <item m="1" x="560"/>
        <item m="1" x="559"/>
        <item m="1" x="568"/>
        <item m="1" x="569"/>
        <item m="1" x="595"/>
        <item m="1" x="594"/>
        <item m="1" x="593"/>
        <item m="1" x="592"/>
        <item m="1" x="591"/>
        <item m="1" x="590"/>
        <item x="348"/>
        <item x="17"/>
        <item x="293"/>
        <item m="1" x="483"/>
        <item x="393"/>
        <item x="141"/>
        <item x="347"/>
        <item x="140"/>
        <item m="1" x="609"/>
        <item x="167"/>
        <item x="392"/>
        <item x="415"/>
        <item x="346"/>
        <item x="391"/>
        <item m="1" x="472"/>
        <item m="1" x="455"/>
        <item m="1" x="463"/>
        <item x="16"/>
        <item m="1" x="494"/>
        <item x="166"/>
        <item x="185"/>
        <item x="390"/>
        <item x="212"/>
        <item m="1" x="589"/>
        <item x="165"/>
        <item m="1" x="608"/>
        <item x="414"/>
        <item x="277"/>
        <item x="413"/>
        <item x="429"/>
        <item x="115"/>
        <item x="389"/>
        <item x="90"/>
        <item x="89"/>
        <item x="242"/>
        <item x="88"/>
        <item m="1" x="588"/>
        <item x="164"/>
        <item x="87"/>
        <item x="86"/>
        <item x="287"/>
        <item x="241"/>
        <item x="15"/>
        <item m="1" x="452"/>
        <item m="1" x="495"/>
        <item x="196"/>
        <item m="1" x="522"/>
        <item m="1" x="587"/>
        <item m="1" x="471"/>
        <item m="1" x="525"/>
        <item m="1" x="532"/>
        <item m="1" x="531"/>
        <item m="1" x="616"/>
        <item m="1" x="615"/>
        <item m="1" x="530"/>
        <item m="1" x="521"/>
        <item m="1" x="533"/>
        <item m="1" x="523"/>
        <item m="1" x="527"/>
        <item m="1" x="470"/>
        <item x="13"/>
        <item x="85"/>
        <item x="276"/>
        <item x="388"/>
        <item x="317"/>
        <item x="84"/>
        <item x="240"/>
        <item x="345"/>
        <item x="12"/>
        <item m="1" x="536"/>
        <item x="83"/>
        <item m="1" x="535"/>
        <item x="11"/>
        <item x="82"/>
        <item x="139"/>
        <item x="10"/>
        <item x="316"/>
        <item x="191"/>
        <item x="81"/>
        <item m="1" x="538"/>
        <item m="1" x="586"/>
        <item m="1" x="585"/>
        <item x="163"/>
        <item x="313"/>
        <item x="9"/>
        <item x="162"/>
        <item x="344"/>
        <item x="80"/>
        <item x="315"/>
        <item x="114"/>
        <item x="79"/>
        <item x="387"/>
        <item x="78"/>
        <item x="280"/>
        <item x="386"/>
        <item x="204"/>
        <item m="1" x="584"/>
        <item x="179"/>
        <item x="77"/>
        <item x="76"/>
        <item m="1" x="447"/>
        <item x="290"/>
        <item x="138"/>
        <item x="273"/>
        <item m="1" x="583"/>
        <item x="175"/>
        <item x="24"/>
        <item x="385"/>
        <item x="420"/>
        <item x="421"/>
        <item x="74"/>
        <item x="73"/>
        <item m="1" x="552"/>
        <item x="72"/>
        <item x="211"/>
        <item m="1" x="534"/>
        <item x="8"/>
        <item x="343"/>
        <item x="161"/>
        <item x="342"/>
        <item x="71"/>
        <item m="1" x="576"/>
        <item x="341"/>
        <item x="239"/>
        <item x="137"/>
        <item x="264"/>
        <item x="70"/>
        <item x="384"/>
        <item x="136"/>
        <item x="383"/>
        <item x="190"/>
        <item x="69"/>
        <item m="1" x="549"/>
        <item x="106"/>
        <item x="382"/>
        <item x="298"/>
        <item x="297"/>
        <item x="428"/>
        <item x="194"/>
        <item m="1" x="499"/>
        <item m="1" x="474"/>
        <item x="105"/>
        <item x="305"/>
        <item x="210"/>
        <item x="113"/>
        <item x="304"/>
        <item x="68"/>
        <item m="1" x="510"/>
        <item x="209"/>
        <item x="412"/>
        <item x="381"/>
        <item x="23"/>
        <item x="380"/>
        <item x="340"/>
        <item x="339"/>
        <item x="427"/>
        <item x="67"/>
        <item x="314"/>
        <item m="1" x="458"/>
        <item m="1" x="582"/>
        <item m="1" x="459"/>
        <item m="1" x="453"/>
        <item m="1" x="461"/>
        <item m="1" x="469"/>
        <item m="1" x="503"/>
        <item x="7"/>
        <item m="1" x="529"/>
        <item m="1" x="614"/>
        <item m="1" x="520"/>
        <item x="6"/>
        <item x="379"/>
        <item x="268"/>
        <item m="1" x="519"/>
        <item m="1" x="524"/>
        <item x="5"/>
        <item x="184"/>
        <item x="378"/>
        <item x="377"/>
        <item x="376"/>
        <item m="1" x="501"/>
        <item x="282"/>
        <item x="203"/>
        <item x="66"/>
        <item x="112"/>
        <item x="238"/>
        <item x="237"/>
        <item x="236"/>
        <item x="104"/>
        <item x="135"/>
        <item x="235"/>
        <item m="1" x="497"/>
        <item x="234"/>
        <item x="134"/>
        <item x="411"/>
        <item x="375"/>
        <item x="374"/>
        <item x="65"/>
        <item x="160"/>
        <item x="331"/>
        <item x="373"/>
        <item x="64"/>
        <item m="1" x="492"/>
        <item x="189"/>
        <item x="303"/>
        <item m="1" x="544"/>
        <item m="1" x="500"/>
        <item m="1" x="543"/>
        <item x="302"/>
        <item m="1" x="556"/>
        <item m="1" x="539"/>
        <item x="183"/>
        <item m="1" x="542"/>
        <item m="1" x="505"/>
        <item x="262"/>
        <item x="124"/>
        <item x="63"/>
        <item x="133"/>
        <item x="159"/>
        <item x="312"/>
        <item x="123"/>
        <item x="158"/>
        <item x="208"/>
        <item x="301"/>
        <item x="62"/>
        <item x="61"/>
        <item x="285"/>
        <item m="1" x="526"/>
        <item m="1" x="574"/>
        <item x="60"/>
        <item x="59"/>
        <item m="1" x="493"/>
        <item m="1" x="496"/>
        <item x="103"/>
        <item m="1" x="581"/>
        <item x="157"/>
        <item m="1" x="607"/>
        <item x="132"/>
        <item x="58"/>
        <item m="1" x="504"/>
        <item x="327"/>
        <item x="326"/>
        <item x="372"/>
        <item x="371"/>
        <item x="292"/>
        <item m="1" x="518"/>
        <item x="338"/>
        <item x="4"/>
        <item m="1" x="573"/>
        <item x="426"/>
        <item x="233"/>
        <item m="1" x="485"/>
        <item x="57"/>
        <item m="1" x="486"/>
        <item x="232"/>
        <item x="231"/>
        <item x="261"/>
        <item x="370"/>
        <item m="1" x="553"/>
        <item x="202"/>
        <item m="1" x="460"/>
        <item x="182"/>
        <item x="56"/>
        <item x="369"/>
        <item x="419"/>
        <item x="310"/>
        <item m="1" x="468"/>
        <item m="1" x="613"/>
        <item m="1" x="491"/>
        <item x="3"/>
        <item x="309"/>
        <item x="368"/>
        <item x="188"/>
        <item m="1" x="515"/>
        <item m="1" x="512"/>
        <item m="1" x="514"/>
        <item m="1" x="511"/>
        <item x="156"/>
        <item x="337"/>
        <item x="263"/>
        <item m="1" x="580"/>
        <item x="174"/>
        <item x="55"/>
        <item x="286"/>
        <item x="131"/>
        <item x="54"/>
        <item x="230"/>
        <item x="110"/>
        <item x="229"/>
        <item x="53"/>
        <item x="367"/>
        <item x="425"/>
        <item x="366"/>
        <item x="365"/>
        <item x="52"/>
        <item x="122"/>
        <item x="51"/>
        <item x="50"/>
        <item m="1" x="606"/>
        <item m="1" x="577"/>
        <item x="155"/>
        <item m="1" x="605"/>
        <item x="272"/>
        <item x="154"/>
        <item x="49"/>
        <item x="2"/>
        <item x="48"/>
        <item x="228"/>
        <item x="364"/>
        <item x="227"/>
        <item x="424"/>
        <item x="153"/>
        <item x="215"/>
        <item x="47"/>
        <item x="363"/>
        <item m="1" x="467"/>
        <item x="152"/>
        <item x="46"/>
        <item x="45"/>
        <item m="1" x="551"/>
        <item x="44"/>
        <item x="226"/>
        <item x="43"/>
        <item m="1" x="550"/>
        <item x="42"/>
        <item x="41"/>
        <item x="271"/>
        <item x="300"/>
        <item x="121"/>
        <item x="362"/>
        <item x="40"/>
        <item x="225"/>
        <item x="39"/>
        <item m="1" x="579"/>
        <item x="180"/>
        <item x="423"/>
        <item x="336"/>
        <item m="1" x="466"/>
        <item m="1" x="465"/>
        <item x="223"/>
        <item x="38"/>
        <item x="410"/>
        <item m="1" x="540"/>
        <item m="1" x="517"/>
        <item m="1" x="537"/>
        <item m="1" x="545"/>
        <item m="1" x="502"/>
        <item m="1" x="482"/>
        <item x="1"/>
        <item x="37"/>
        <item x="361"/>
        <item x="360"/>
        <item x="201"/>
        <item x="335"/>
        <item m="1" x="513"/>
        <item x="187"/>
        <item x="330"/>
        <item x="323"/>
        <item x="36"/>
        <item x="270"/>
        <item x="267"/>
        <item x="35"/>
        <item x="296"/>
        <item x="222"/>
        <item x="334"/>
        <item x="260"/>
        <item x="193"/>
        <item x="274"/>
        <item x="0"/>
        <item x="151"/>
        <item x="34"/>
        <item x="221"/>
        <item x="220"/>
        <item x="219"/>
        <item m="1" x="555"/>
        <item x="218"/>
        <item x="150"/>
        <item x="269"/>
        <item x="120"/>
        <item x="333"/>
        <item m="1" x="572"/>
        <item x="33"/>
        <item m="1" x="571"/>
        <item x="32"/>
        <item x="31"/>
        <item x="30"/>
        <item x="275"/>
        <item x="422"/>
        <item m="1" x="604"/>
        <item x="359"/>
        <item x="358"/>
        <item x="149"/>
        <item x="281"/>
        <item m="1" x="481"/>
        <item x="357"/>
        <item x="279"/>
        <item x="181"/>
        <item x="321"/>
        <item x="29"/>
        <item x="130"/>
        <item x="28"/>
        <item x="217"/>
        <item m="1" x="578"/>
        <item x="148"/>
        <item x="20"/>
        <item x="224"/>
        <item x="75"/>
        <item x="436"/>
        <item x="437"/>
        <item x="438"/>
        <item x="439"/>
        <item x="440"/>
        <item x="441"/>
        <item x="442"/>
        <item x="443"/>
        <item x="444"/>
        <item x="445"/>
        <item x="446"/>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2"/>
  </rowFields>
  <rowItems count="11">
    <i>
      <x v="31"/>
    </i>
    <i>
      <x v="203"/>
    </i>
    <i>
      <x v="371"/>
    </i>
    <i>
      <x v="219"/>
    </i>
    <i>
      <x v="367"/>
    </i>
    <i>
      <x v="574"/>
    </i>
    <i>
      <x v="76"/>
    </i>
    <i>
      <x v="496"/>
    </i>
    <i>
      <x v="470"/>
    </i>
    <i>
      <x v="333"/>
    </i>
    <i t="grand">
      <x/>
    </i>
  </rowItems>
  <colItems count="1">
    <i/>
  </colItems>
  <dataFields count="1">
    <dataField name="Suma de TOTAL PUNTAJE" fld="26" baseField="2" baseItem="0" numFmtId="3"/>
  </dataFields>
  <formats count="3">
    <format dxfId="121">
      <pivotArea outline="0" fieldPosition="0">
        <references count="1">
          <reference field="2" count="1" selected="0">
            <x v="172"/>
          </reference>
        </references>
      </pivotArea>
    </format>
    <format dxfId="120">
      <pivotArea dataOnly="0" labelOnly="1" outline="0" fieldPosition="0">
        <references count="1">
          <reference field="2" count="1">
            <x v="172"/>
          </reference>
        </references>
      </pivotArea>
    </format>
    <format dxfId="119">
      <pivotArea outline="0" fieldPosition="0">
        <references count="1">
          <reference field="4294967294" count="1">
            <x v="0"/>
          </reference>
        </references>
      </pivotArea>
    </format>
  </formats>
  <chartFormats count="1">
    <chartFormat chart="1" format="1" series="1">
      <pivotArea type="data" outline="0" fieldPosition="0">
        <references count="1">
          <reference field="4294967294" count="1" selected="0">
            <x v="0"/>
          </reference>
        </references>
      </pivotArea>
    </chartFormat>
  </chartFormats>
  <pivotTableStyleInfo name="PivotStyleDark16" showRowHeaders="1" showColHeaders="1" showRowStripes="1" showColStripes="1" showLastColumn="1"/>
  <filters count="1">
    <filter fld="2"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1DADD9C-8846-41A4-913E-645A6932AD7D}" name="AGENCIAALF" cacheId="2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6">
  <location ref="AD4:AE557" firstHeaderRow="1" firstDataRow="1" firstDataCol="2"/>
  <pivotFields count="27">
    <pivotField compact="0" outline="0" showAll="0"/>
    <pivotField compact="0" outline="0" showAll="0"/>
    <pivotField axis="axisRow" compact="0" outline="0" showAll="0" sortType="ascending" defaultSubtotal="0">
      <items count="619">
        <item x="148"/>
        <item m="1" x="578"/>
        <item x="217"/>
        <item x="28"/>
        <item x="130"/>
        <item x="29"/>
        <item x="321"/>
        <item x="181"/>
        <item x="279"/>
        <item x="357"/>
        <item m="1" x="481"/>
        <item x="281"/>
        <item x="149"/>
        <item x="358"/>
        <item x="359"/>
        <item m="1" x="604"/>
        <item x="422"/>
        <item x="275"/>
        <item x="30"/>
        <item x="31"/>
        <item x="32"/>
        <item m="1" x="571"/>
        <item x="33"/>
        <item m="1" x="572"/>
        <item x="333"/>
        <item x="120"/>
        <item x="269"/>
        <item x="150"/>
        <item x="218"/>
        <item m="1" x="555"/>
        <item x="219"/>
        <item x="220"/>
        <item x="221"/>
        <item x="34"/>
        <item x="151"/>
        <item x="0"/>
        <item x="274"/>
        <item x="193"/>
        <item x="260"/>
        <item x="334"/>
        <item x="222"/>
        <item x="296"/>
        <item x="35"/>
        <item x="267"/>
        <item x="270"/>
        <item x="36"/>
        <item x="323"/>
        <item x="330"/>
        <item x="187"/>
        <item m="1" x="513"/>
        <item x="335"/>
        <item x="201"/>
        <item x="360"/>
        <item x="361"/>
        <item x="37"/>
        <item x="1"/>
        <item m="1" x="482"/>
        <item m="1" x="502"/>
        <item m="1" x="545"/>
        <item m="1" x="537"/>
        <item m="1" x="517"/>
        <item m="1" x="540"/>
        <item x="410"/>
        <item x="38"/>
        <item x="223"/>
        <item m="1" x="465"/>
        <item m="1" x="466"/>
        <item x="336"/>
        <item x="423"/>
        <item x="180"/>
        <item m="1" x="579"/>
        <item x="39"/>
        <item x="225"/>
        <item x="40"/>
        <item x="362"/>
        <item x="121"/>
        <item x="300"/>
        <item x="271"/>
        <item x="41"/>
        <item x="42"/>
        <item m="1" x="550"/>
        <item x="43"/>
        <item x="226"/>
        <item x="44"/>
        <item m="1" x="551"/>
        <item x="45"/>
        <item x="46"/>
        <item x="152"/>
        <item m="1" x="467"/>
        <item x="363"/>
        <item x="47"/>
        <item x="215"/>
        <item x="153"/>
        <item x="424"/>
        <item x="227"/>
        <item x="364"/>
        <item x="228"/>
        <item x="48"/>
        <item x="2"/>
        <item x="49"/>
        <item x="154"/>
        <item x="272"/>
        <item m="1" x="605"/>
        <item x="155"/>
        <item m="1" x="577"/>
        <item m="1" x="606"/>
        <item x="50"/>
        <item x="51"/>
        <item x="122"/>
        <item x="52"/>
        <item x="365"/>
        <item x="366"/>
        <item x="425"/>
        <item x="367"/>
        <item x="53"/>
        <item x="229"/>
        <item x="110"/>
        <item x="230"/>
        <item x="54"/>
        <item x="436"/>
        <item x="131"/>
        <item x="286"/>
        <item x="55"/>
        <item x="174"/>
        <item m="1" x="580"/>
        <item x="263"/>
        <item x="337"/>
        <item x="156"/>
        <item m="1" x="511"/>
        <item m="1" x="514"/>
        <item m="1" x="512"/>
        <item m="1" x="515"/>
        <item x="188"/>
        <item x="368"/>
        <item x="309"/>
        <item x="3"/>
        <item m="1" x="491"/>
        <item m="1" x="613"/>
        <item m="1" x="468"/>
        <item x="310"/>
        <item x="419"/>
        <item x="369"/>
        <item x="56"/>
        <item x="182"/>
        <item m="1" x="460"/>
        <item x="202"/>
        <item m="1" x="553"/>
        <item x="370"/>
        <item x="261"/>
        <item x="231"/>
        <item x="232"/>
        <item m="1" x="486"/>
        <item x="57"/>
        <item m="1" x="485"/>
        <item x="233"/>
        <item x="426"/>
        <item m="1" x="573"/>
        <item x="4"/>
        <item x="338"/>
        <item m="1" x="518"/>
        <item x="292"/>
        <item x="437"/>
        <item x="371"/>
        <item x="372"/>
        <item x="326"/>
        <item x="327"/>
        <item m="1" x="504"/>
        <item x="58"/>
        <item x="132"/>
        <item m="1" x="607"/>
        <item x="157"/>
        <item m="1" x="581"/>
        <item x="103"/>
        <item m="1" x="496"/>
        <item m="1" x="493"/>
        <item x="59"/>
        <item x="60"/>
        <item m="1" x="574"/>
        <item m="1" x="526"/>
        <item x="285"/>
        <item x="61"/>
        <item x="62"/>
        <item x="301"/>
        <item x="208"/>
        <item x="158"/>
        <item x="123"/>
        <item x="312"/>
        <item x="159"/>
        <item x="133"/>
        <item x="63"/>
        <item x="124"/>
        <item x="262"/>
        <item m="1" x="505"/>
        <item m="1" x="542"/>
        <item x="183"/>
        <item m="1" x="539"/>
        <item m="1" x="556"/>
        <item x="302"/>
        <item m="1" x="543"/>
        <item m="1" x="500"/>
        <item m="1" x="544"/>
        <item x="303"/>
        <item x="189"/>
        <item m="1" x="492"/>
        <item x="64"/>
        <item x="373"/>
        <item x="331"/>
        <item x="160"/>
        <item x="65"/>
        <item x="374"/>
        <item x="375"/>
        <item x="411"/>
        <item x="134"/>
        <item x="234"/>
        <item m="1" x="497"/>
        <item x="235"/>
        <item x="135"/>
        <item x="104"/>
        <item x="438"/>
        <item x="236"/>
        <item x="237"/>
        <item x="238"/>
        <item x="112"/>
        <item x="66"/>
        <item x="203"/>
        <item x="282"/>
        <item m="1" x="501"/>
        <item x="376"/>
        <item x="377"/>
        <item x="378"/>
        <item x="184"/>
        <item x="5"/>
        <item m="1" x="524"/>
        <item m="1" x="519"/>
        <item x="268"/>
        <item x="379"/>
        <item x="6"/>
        <item m="1" x="520"/>
        <item m="1" x="614"/>
        <item m="1" x="529"/>
        <item x="7"/>
        <item m="1" x="503"/>
        <item m="1" x="469"/>
        <item m="1" x="461"/>
        <item m="1" x="453"/>
        <item m="1" x="459"/>
        <item m="1" x="582"/>
        <item m="1" x="458"/>
        <item x="314"/>
        <item x="67"/>
        <item x="439"/>
        <item x="427"/>
        <item x="339"/>
        <item x="340"/>
        <item x="380"/>
        <item x="23"/>
        <item x="381"/>
        <item x="412"/>
        <item x="209"/>
        <item m="1" x="510"/>
        <item x="68"/>
        <item x="304"/>
        <item x="113"/>
        <item x="210"/>
        <item x="305"/>
        <item x="105"/>
        <item m="1" x="474"/>
        <item m="1" x="499"/>
        <item x="194"/>
        <item x="428"/>
        <item x="297"/>
        <item x="298"/>
        <item x="382"/>
        <item x="106"/>
        <item x="440"/>
        <item m="1" x="549"/>
        <item x="69"/>
        <item x="190"/>
        <item x="383"/>
        <item x="136"/>
        <item x="384"/>
        <item x="70"/>
        <item x="264"/>
        <item x="137"/>
        <item x="239"/>
        <item x="341"/>
        <item m="1" x="576"/>
        <item x="71"/>
        <item x="342"/>
        <item x="161"/>
        <item x="343"/>
        <item x="8"/>
        <item m="1" x="534"/>
        <item x="211"/>
        <item x="72"/>
        <item m="1" x="552"/>
        <item x="73"/>
        <item x="74"/>
        <item x="421"/>
        <item x="420"/>
        <item x="385"/>
        <item x="24"/>
        <item x="175"/>
        <item m="1" x="583"/>
        <item x="273"/>
        <item x="138"/>
        <item x="290"/>
        <item x="75"/>
        <item m="1" x="447"/>
        <item x="76"/>
        <item x="441"/>
        <item x="77"/>
        <item x="179"/>
        <item m="1" x="584"/>
        <item x="204"/>
        <item x="386"/>
        <item x="442"/>
        <item x="280"/>
        <item x="78"/>
        <item x="387"/>
        <item x="79"/>
        <item x="114"/>
        <item x="315"/>
        <item x="80"/>
        <item x="344"/>
        <item x="162"/>
        <item x="9"/>
        <item x="313"/>
        <item x="163"/>
        <item m="1" x="585"/>
        <item m="1" x="586"/>
        <item m="1" x="538"/>
        <item x="81"/>
        <item x="191"/>
        <item x="316"/>
        <item x="10"/>
        <item x="139"/>
        <item x="82"/>
        <item x="11"/>
        <item m="1" x="535"/>
        <item x="83"/>
        <item m="1" x="536"/>
        <item x="12"/>
        <item x="345"/>
        <item x="240"/>
        <item x="84"/>
        <item x="317"/>
        <item x="388"/>
        <item x="276"/>
        <item x="85"/>
        <item x="13"/>
        <item m="1" x="470"/>
        <item m="1" x="527"/>
        <item m="1" x="523"/>
        <item m="1" x="533"/>
        <item m="1" x="521"/>
        <item m="1" x="530"/>
        <item m="1" x="615"/>
        <item m="1" x="616"/>
        <item m="1" x="531"/>
        <item m="1" x="532"/>
        <item m="1" x="525"/>
        <item m="1" x="471"/>
        <item m="1" x="587"/>
        <item m="1" x="522"/>
        <item x="196"/>
        <item m="1" x="495"/>
        <item m="1" x="452"/>
        <item x="15"/>
        <item x="241"/>
        <item x="287"/>
        <item x="86"/>
        <item x="87"/>
        <item x="164"/>
        <item m="1" x="588"/>
        <item x="88"/>
        <item x="242"/>
        <item x="89"/>
        <item x="90"/>
        <item x="389"/>
        <item x="443"/>
        <item x="115"/>
        <item x="429"/>
        <item x="413"/>
        <item x="277"/>
        <item x="414"/>
        <item m="1" x="608"/>
        <item x="165"/>
        <item m="1" x="589"/>
        <item x="212"/>
        <item x="390"/>
        <item x="185"/>
        <item x="166"/>
        <item m="1" x="494"/>
        <item x="16"/>
        <item m="1" x="463"/>
        <item m="1" x="455"/>
        <item m="1" x="472"/>
        <item x="391"/>
        <item x="346"/>
        <item x="415"/>
        <item x="392"/>
        <item x="167"/>
        <item m="1" x="609"/>
        <item x="140"/>
        <item x="347"/>
        <item x="141"/>
        <item x="393"/>
        <item m="1" x="483"/>
        <item x="293"/>
        <item x="17"/>
        <item x="348"/>
        <item m="1" x="590"/>
        <item m="1" x="591"/>
        <item m="1" x="592"/>
        <item m="1" x="593"/>
        <item m="1" x="594"/>
        <item m="1" x="595"/>
        <item m="1" x="569"/>
        <item m="1" x="568"/>
        <item m="1" x="559"/>
        <item m="1" x="560"/>
        <item m="1" x="570"/>
        <item m="1" x="557"/>
        <item m="1" x="567"/>
        <item m="1" x="563"/>
        <item m="1" x="610"/>
        <item x="142"/>
        <item x="197"/>
        <item x="25"/>
        <item x="168"/>
        <item m="1" x="596"/>
        <item x="107"/>
        <item x="216"/>
        <item x="91"/>
        <item x="349"/>
        <item x="116"/>
        <item x="117"/>
        <item x="92"/>
        <item x="394"/>
        <item x="213"/>
        <item m="1" x="554"/>
        <item x="143"/>
        <item x="299"/>
        <item x="198"/>
        <item x="144"/>
        <item x="169"/>
        <item x="170"/>
        <item x="444"/>
        <item x="395"/>
        <item x="178"/>
        <item m="1" x="597"/>
        <item x="205"/>
        <item x="396"/>
        <item m="1" x="611"/>
        <item x="93"/>
        <item x="350"/>
        <item x="94"/>
        <item x="306"/>
        <item x="145"/>
        <item x="351"/>
        <item m="1" x="475"/>
        <item m="1" x="476"/>
        <item m="1" x="477"/>
        <item x="26"/>
        <item m="1" x="617"/>
        <item x="171"/>
        <item m="1" x="598"/>
        <item m="1" x="599"/>
        <item x="332"/>
        <item m="1" x="462"/>
        <item m="1" x="488"/>
        <item m="1" x="489"/>
        <item m="1" x="487"/>
        <item m="1" x="498"/>
        <item x="125"/>
        <item m="1" x="478"/>
        <item m="1" x="564"/>
        <item x="95"/>
        <item x="111"/>
        <item m="1" x="457"/>
        <item m="1" x="548"/>
        <item x="430"/>
        <item x="445"/>
        <item x="118"/>
        <item x="283"/>
        <item x="126"/>
        <item x="352"/>
        <item x="199"/>
        <item x="318"/>
        <item x="96"/>
        <item x="97"/>
        <item x="278"/>
        <item x="173"/>
        <item m="1" x="600"/>
        <item x="397"/>
        <item x="416"/>
        <item x="243"/>
        <item x="244"/>
        <item x="200"/>
        <item m="1" x="464"/>
        <item x="214"/>
        <item x="192"/>
        <item x="431"/>
        <item x="319"/>
        <item m="1" x="451"/>
        <item m="1" x="508"/>
        <item x="176"/>
        <item m="1" x="601"/>
        <item x="245"/>
        <item x="206"/>
        <item x="246"/>
        <item x="432"/>
        <item x="247"/>
        <item x="108"/>
        <item x="398"/>
        <item m="1" x="575"/>
        <item x="288"/>
        <item x="328"/>
        <item x="294"/>
        <item x="307"/>
        <item x="98"/>
        <item x="18"/>
        <item x="291"/>
        <item x="399"/>
        <item x="284"/>
        <item x="127"/>
        <item x="248"/>
        <item x="329"/>
        <item x="265"/>
        <item x="320"/>
        <item x="172"/>
        <item x="249"/>
        <item x="207"/>
        <item x="19"/>
        <item x="400"/>
        <item x="401"/>
        <item x="402"/>
        <item x="224"/>
        <item x="353"/>
        <item x="14"/>
        <item m="1" x="528"/>
        <item m="1" x="490"/>
        <item m="1" x="561"/>
        <item m="1" x="541"/>
        <item m="1" x="473"/>
        <item x="433"/>
        <item x="250"/>
        <item x="251"/>
        <item m="1" x="450"/>
        <item m="1" x="516"/>
        <item m="1" x="454"/>
        <item x="403"/>
        <item x="354"/>
        <item x="27"/>
        <item x="324"/>
        <item x="252"/>
        <item x="186"/>
        <item x="404"/>
        <item x="295"/>
        <item x="253"/>
        <item m="1" x="546"/>
        <item m="1" x="547"/>
        <item x="405"/>
        <item m="1" x="484"/>
        <item x="417"/>
        <item x="99"/>
        <item x="311"/>
        <item x="434"/>
        <item x="100"/>
        <item x="289"/>
        <item x="446"/>
        <item x="128"/>
        <item x="101"/>
        <item x="254"/>
        <item x="308"/>
        <item x="406"/>
        <item x="255"/>
        <item x="129"/>
        <item x="256"/>
        <item x="20"/>
        <item m="1" x="456"/>
        <item x="355"/>
        <item x="21"/>
        <item m="1" x="618"/>
        <item x="146"/>
        <item m="1" x="612"/>
        <item x="22"/>
        <item m="1" x="565"/>
        <item m="1" x="602"/>
        <item x="177"/>
        <item m="1" x="603"/>
        <item m="1" x="558"/>
        <item m="1" x="562"/>
        <item m="1" x="566"/>
        <item m="1" x="507"/>
        <item m="1" x="479"/>
        <item m="1" x="509"/>
        <item m="1" x="506"/>
        <item x="325"/>
        <item x="356"/>
        <item x="257"/>
        <item x="322"/>
        <item x="195"/>
        <item x="266"/>
        <item x="147"/>
        <item x="407"/>
        <item x="258"/>
        <item x="119"/>
        <item x="408"/>
        <item x="109"/>
        <item m="1" x="480"/>
        <item m="1" x="449"/>
        <item m="1" x="448"/>
        <item x="409"/>
        <item x="102"/>
        <item x="435"/>
        <item x="418"/>
        <item x="259"/>
      </items>
    </pivotField>
    <pivotField compact="0" outline="0" showAll="0" sortType="ascending" defaultSubtotal="0"/>
    <pivotField compact="0" outline="0" showAll="0"/>
    <pivotField compact="0" outline="0" showAll="0"/>
    <pivotField compact="0" outline="0" showAll="0"/>
    <pivotField compact="0" outline="0" showAll="0"/>
    <pivotField axis="axisRow" compact="0" outline="0" showAll="0" sortType="ascending">
      <items count="29">
        <item x="2"/>
        <item x="6"/>
        <item x="4"/>
        <item m="1" x="26"/>
        <item x="18"/>
        <item x="9"/>
        <item x="8"/>
        <item x="3"/>
        <item x="16"/>
        <item x="1"/>
        <item x="7"/>
        <item x="14"/>
        <item x="15"/>
        <item m="1" x="22"/>
        <item x="0"/>
        <item x="12"/>
        <item x="11"/>
        <item x="13"/>
        <item m="1" x="25"/>
        <item x="10"/>
        <item x="21"/>
        <item x="5"/>
        <item m="1" x="27"/>
        <item x="17"/>
        <item m="1" x="24"/>
        <item x="20"/>
        <item m="1" x="23"/>
        <item x="1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2"/>
    <field x="8"/>
  </rowFields>
  <rowItems count="553">
    <i>
      <x/>
      <x v="9"/>
    </i>
    <i>
      <x v="2"/>
      <x v="1"/>
    </i>
    <i>
      <x v="3"/>
      <x v="9"/>
    </i>
    <i>
      <x v="4"/>
      <x v="17"/>
    </i>
    <i>
      <x v="5"/>
      <x/>
    </i>
    <i>
      <x v="6"/>
      <x v="2"/>
    </i>
    <i>
      <x v="7"/>
      <x v="11"/>
    </i>
    <i>
      <x v="8"/>
      <x v="10"/>
    </i>
    <i>
      <x v="9"/>
      <x v="20"/>
    </i>
    <i>
      <x v="11"/>
      <x v="2"/>
    </i>
    <i>
      <x v="12"/>
      <x v="9"/>
    </i>
    <i>
      <x v="13"/>
      <x v="20"/>
    </i>
    <i>
      <x v="14"/>
      <x v="20"/>
    </i>
    <i>
      <x v="16"/>
      <x v="10"/>
    </i>
    <i>
      <x v="17"/>
      <x v="2"/>
    </i>
    <i>
      <x v="18"/>
      <x/>
    </i>
    <i>
      <x v="19"/>
      <x v="14"/>
    </i>
    <i>
      <x v="20"/>
      <x v="7"/>
    </i>
    <i>
      <x v="22"/>
      <x v="2"/>
    </i>
    <i>
      <x v="24"/>
      <x/>
    </i>
    <i>
      <x v="25"/>
      <x v="19"/>
    </i>
    <i>
      <x v="26"/>
      <x v="10"/>
    </i>
    <i>
      <x v="27"/>
      <x v="9"/>
    </i>
    <i>
      <x v="28"/>
      <x v="10"/>
    </i>
    <i>
      <x v="30"/>
      <x v="2"/>
    </i>
    <i>
      <x v="31"/>
      <x v="27"/>
    </i>
    <i>
      <x v="32"/>
      <x v="25"/>
    </i>
    <i>
      <x v="33"/>
      <x v="14"/>
    </i>
    <i>
      <x v="34"/>
      <x v="9"/>
    </i>
    <i>
      <x v="35"/>
      <x v="14"/>
    </i>
    <i>
      <x v="36"/>
      <x v="10"/>
    </i>
    <i>
      <x v="37"/>
      <x v="14"/>
    </i>
    <i>
      <x v="38"/>
      <x v="10"/>
    </i>
    <i>
      <x v="39"/>
      <x/>
    </i>
    <i>
      <x v="40"/>
      <x v="7"/>
    </i>
    <i>
      <x v="41"/>
      <x v="10"/>
    </i>
    <i>
      <x v="42"/>
      <x v="21"/>
    </i>
    <i>
      <x v="43"/>
      <x v="10"/>
    </i>
    <i>
      <x v="44"/>
      <x v="2"/>
    </i>
    <i>
      <x v="45"/>
      <x v="1"/>
    </i>
    <i>
      <x v="46"/>
      <x v="10"/>
    </i>
    <i>
      <x v="47"/>
      <x v="19"/>
    </i>
    <i>
      <x v="48"/>
      <x v="21"/>
    </i>
    <i>
      <x v="50"/>
      <x/>
    </i>
    <i>
      <x v="51"/>
      <x v="5"/>
    </i>
    <i>
      <x v="52"/>
      <x v="20"/>
    </i>
    <i>
      <x v="53"/>
      <x v="20"/>
    </i>
    <i>
      <x v="54"/>
      <x/>
    </i>
    <i>
      <x v="55"/>
      <x/>
    </i>
    <i r="1">
      <x v="5"/>
    </i>
    <i r="1">
      <x v="10"/>
    </i>
    <i r="1">
      <x v="14"/>
    </i>
    <i r="1">
      <x v="21"/>
    </i>
    <i>
      <x v="62"/>
      <x v="27"/>
    </i>
    <i>
      <x v="63"/>
      <x v="10"/>
    </i>
    <i>
      <x v="64"/>
      <x v="4"/>
    </i>
    <i>
      <x v="67"/>
      <x/>
    </i>
    <i>
      <x v="68"/>
      <x v="10"/>
    </i>
    <i>
      <x v="69"/>
      <x v="9"/>
    </i>
    <i>
      <x v="71"/>
      <x/>
    </i>
    <i>
      <x v="72"/>
      <x v="7"/>
    </i>
    <i>
      <x v="73"/>
      <x v="14"/>
    </i>
    <i>
      <x v="74"/>
      <x v="20"/>
    </i>
    <i>
      <x v="75"/>
      <x v="19"/>
    </i>
    <i>
      <x v="76"/>
      <x v="4"/>
    </i>
    <i r="1">
      <x v="5"/>
    </i>
    <i r="1">
      <x v="9"/>
    </i>
    <i r="1">
      <x v="10"/>
    </i>
    <i>
      <x v="77"/>
      <x v="10"/>
    </i>
    <i r="1">
      <x v="14"/>
    </i>
    <i>
      <x v="78"/>
      <x/>
    </i>
    <i>
      <x v="79"/>
      <x v="6"/>
    </i>
    <i>
      <x v="81"/>
      <x/>
    </i>
    <i>
      <x v="82"/>
      <x v="25"/>
    </i>
    <i>
      <x v="83"/>
      <x v="9"/>
    </i>
    <i>
      <x v="85"/>
      <x v="5"/>
    </i>
    <i>
      <x v="86"/>
      <x/>
    </i>
    <i>
      <x v="87"/>
      <x v="9"/>
    </i>
    <i>
      <x v="89"/>
      <x v="20"/>
    </i>
    <i>
      <x v="90"/>
      <x v="6"/>
    </i>
    <i>
      <x v="91"/>
      <x v="23"/>
    </i>
    <i>
      <x v="92"/>
      <x v="9"/>
    </i>
    <i>
      <x v="93"/>
      <x v="10"/>
    </i>
    <i>
      <x v="94"/>
      <x v="10"/>
    </i>
    <i>
      <x v="95"/>
      <x v="20"/>
    </i>
    <i>
      <x v="96"/>
      <x v="11"/>
    </i>
    <i>
      <x v="97"/>
      <x v="7"/>
    </i>
    <i>
      <x v="98"/>
      <x v="14"/>
    </i>
    <i>
      <x v="99"/>
      <x v="19"/>
    </i>
    <i>
      <x v="100"/>
      <x v="9"/>
    </i>
    <i>
      <x v="101"/>
      <x v="9"/>
    </i>
    <i>
      <x v="103"/>
      <x v="9"/>
    </i>
    <i>
      <x v="106"/>
      <x/>
    </i>
    <i>
      <x v="107"/>
      <x/>
    </i>
    <i>
      <x v="108"/>
      <x v="19"/>
    </i>
    <i>
      <x v="109"/>
      <x/>
    </i>
    <i>
      <x v="110"/>
      <x v="20"/>
    </i>
    <i>
      <x v="111"/>
      <x v="20"/>
    </i>
    <i>
      <x v="112"/>
      <x v="10"/>
    </i>
    <i>
      <x v="113"/>
      <x v="20"/>
    </i>
    <i>
      <x v="114"/>
      <x/>
    </i>
    <i>
      <x v="115"/>
      <x v="27"/>
    </i>
    <i>
      <x v="116"/>
      <x v="7"/>
    </i>
    <i>
      <x v="117"/>
      <x v="10"/>
    </i>
    <i>
      <x v="118"/>
      <x v="1"/>
    </i>
    <i>
      <x v="119"/>
      <x v="2"/>
    </i>
    <i>
      <x v="120"/>
      <x v="17"/>
    </i>
    <i>
      <x v="121"/>
      <x v="10"/>
    </i>
    <i>
      <x v="122"/>
      <x/>
    </i>
    <i>
      <x v="123"/>
      <x v="9"/>
    </i>
    <i>
      <x v="125"/>
      <x/>
    </i>
    <i r="1">
      <x v="2"/>
    </i>
    <i r="1">
      <x v="5"/>
    </i>
    <i r="1">
      <x v="9"/>
    </i>
    <i r="1">
      <x v="10"/>
    </i>
    <i>
      <x v="126"/>
      <x/>
    </i>
    <i>
      <x v="127"/>
      <x v="9"/>
    </i>
    <i r="1">
      <x v="14"/>
    </i>
    <i r="1">
      <x v="21"/>
    </i>
    <i r="1">
      <x v="25"/>
    </i>
    <i>
      <x v="132"/>
      <x v="21"/>
    </i>
    <i>
      <x v="133"/>
      <x v="20"/>
    </i>
    <i>
      <x v="134"/>
      <x v="10"/>
    </i>
    <i>
      <x v="135"/>
      <x/>
    </i>
    <i r="1">
      <x v="9"/>
    </i>
    <i r="1">
      <x v="10"/>
    </i>
    <i r="1">
      <x v="14"/>
    </i>
    <i>
      <x v="139"/>
      <x v="10"/>
    </i>
    <i>
      <x v="140"/>
      <x v="27"/>
    </i>
    <i>
      <x v="141"/>
      <x v="20"/>
    </i>
    <i>
      <x v="142"/>
      <x v="5"/>
    </i>
    <i>
      <x v="143"/>
      <x/>
    </i>
    <i r="1">
      <x v="4"/>
    </i>
    <i r="1">
      <x v="11"/>
    </i>
    <i>
      <x v="145"/>
      <x v="5"/>
    </i>
    <i>
      <x v="147"/>
      <x v="20"/>
    </i>
    <i>
      <x v="148"/>
      <x v="2"/>
    </i>
    <i>
      <x v="149"/>
      <x v="5"/>
    </i>
    <i>
      <x v="150"/>
      <x v="2"/>
    </i>
    <i>
      <x v="152"/>
      <x/>
    </i>
    <i r="1">
      <x v="14"/>
    </i>
    <i>
      <x v="154"/>
      <x v="9"/>
    </i>
    <i>
      <x v="155"/>
      <x v="10"/>
    </i>
    <i>
      <x v="157"/>
      <x v="7"/>
    </i>
    <i r="1">
      <x v="14"/>
    </i>
    <i>
      <x v="158"/>
      <x/>
    </i>
    <i>
      <x v="160"/>
      <x v="10"/>
    </i>
    <i>
      <x v="161"/>
      <x v="2"/>
    </i>
    <i>
      <x v="162"/>
      <x v="20"/>
    </i>
    <i>
      <x v="163"/>
      <x v="20"/>
    </i>
    <i>
      <x v="164"/>
      <x v="10"/>
    </i>
    <i>
      <x v="165"/>
      <x v="9"/>
    </i>
    <i r="1">
      <x v="10"/>
    </i>
    <i>
      <x v="167"/>
      <x v="5"/>
    </i>
    <i>
      <x v="168"/>
      <x v="17"/>
    </i>
    <i>
      <x v="170"/>
      <x v="9"/>
    </i>
    <i>
      <x v="172"/>
      <x v="6"/>
    </i>
    <i r="1">
      <x v="11"/>
    </i>
    <i>
      <x v="175"/>
      <x v="5"/>
    </i>
    <i>
      <x v="176"/>
      <x v="14"/>
    </i>
    <i>
      <x v="179"/>
      <x v="10"/>
    </i>
    <i>
      <x v="180"/>
      <x/>
    </i>
    <i>
      <x v="181"/>
      <x v="2"/>
    </i>
    <i>
      <x v="182"/>
      <x v="10"/>
    </i>
    <i>
      <x v="183"/>
      <x v="4"/>
    </i>
    <i>
      <x v="184"/>
      <x v="9"/>
    </i>
    <i>
      <x v="185"/>
      <x v="19"/>
    </i>
    <i>
      <x v="186"/>
      <x v="10"/>
    </i>
    <i>
      <x v="187"/>
      <x v="9"/>
    </i>
    <i>
      <x v="188"/>
      <x v="17"/>
    </i>
    <i>
      <x v="189"/>
      <x/>
    </i>
    <i>
      <x v="190"/>
      <x v="19"/>
    </i>
    <i>
      <x v="191"/>
      <x v="2"/>
    </i>
    <i r="1">
      <x v="10"/>
    </i>
    <i>
      <x v="194"/>
      <x v="11"/>
    </i>
    <i>
      <x v="197"/>
      <x v="10"/>
    </i>
    <i r="1">
      <x v="14"/>
    </i>
    <i>
      <x v="201"/>
      <x v="10"/>
    </i>
    <i>
      <x v="202"/>
      <x v="21"/>
    </i>
    <i>
      <x v="204"/>
      <x v="19"/>
    </i>
    <i>
      <x v="205"/>
      <x v="20"/>
    </i>
    <i>
      <x v="206"/>
      <x v="25"/>
    </i>
    <i>
      <x v="207"/>
      <x v="9"/>
    </i>
    <i>
      <x v="208"/>
      <x/>
    </i>
    <i>
      <x v="209"/>
      <x v="20"/>
    </i>
    <i>
      <x v="210"/>
      <x v="20"/>
    </i>
    <i>
      <x v="211"/>
      <x v="27"/>
    </i>
    <i>
      <x v="212"/>
      <x v="17"/>
    </i>
    <i>
      <x v="213"/>
      <x v="2"/>
    </i>
    <i>
      <x v="215"/>
      <x v="10"/>
    </i>
    <i>
      <x v="216"/>
      <x v="17"/>
    </i>
    <i>
      <x v="217"/>
      <x v="6"/>
    </i>
    <i>
      <x v="218"/>
      <x v="2"/>
    </i>
    <i>
      <x v="219"/>
      <x v="2"/>
    </i>
    <i>
      <x v="220"/>
      <x v="14"/>
    </i>
    <i>
      <x v="221"/>
      <x/>
    </i>
    <i>
      <x v="222"/>
      <x v="7"/>
    </i>
    <i>
      <x v="223"/>
      <x v="14"/>
    </i>
    <i>
      <x v="224"/>
      <x v="5"/>
    </i>
    <i>
      <x v="225"/>
      <x v="10"/>
    </i>
    <i>
      <x v="227"/>
      <x v="20"/>
    </i>
    <i>
      <x v="228"/>
      <x v="20"/>
    </i>
    <i>
      <x v="229"/>
      <x v="20"/>
    </i>
    <i>
      <x v="230"/>
      <x v="11"/>
    </i>
    <i>
      <x v="231"/>
      <x/>
    </i>
    <i r="1">
      <x v="2"/>
    </i>
    <i r="1">
      <x v="14"/>
    </i>
    <i r="1">
      <x v="17"/>
    </i>
    <i>
      <x v="234"/>
      <x v="10"/>
    </i>
    <i>
      <x v="235"/>
      <x v="20"/>
    </i>
    <i>
      <x v="236"/>
      <x/>
    </i>
    <i r="1">
      <x v="2"/>
    </i>
    <i r="1">
      <x v="10"/>
    </i>
    <i r="1">
      <x v="14"/>
    </i>
    <i>
      <x v="240"/>
      <x v="2"/>
    </i>
    <i r="1">
      <x v="6"/>
    </i>
    <i r="1">
      <x v="9"/>
    </i>
    <i r="1">
      <x v="12"/>
    </i>
    <i r="1">
      <x v="14"/>
    </i>
    <i r="1">
      <x v="19"/>
    </i>
    <i r="1">
      <x v="20"/>
    </i>
    <i r="1">
      <x v="25"/>
    </i>
    <i>
      <x v="248"/>
      <x v="10"/>
    </i>
    <i>
      <x v="249"/>
      <x/>
    </i>
    <i>
      <x v="250"/>
      <x v="2"/>
    </i>
    <i>
      <x v="251"/>
      <x v="10"/>
    </i>
    <i>
      <x v="252"/>
      <x/>
    </i>
    <i>
      <x v="253"/>
      <x/>
    </i>
    <i>
      <x v="254"/>
      <x v="20"/>
    </i>
    <i>
      <x v="255"/>
      <x/>
    </i>
    <i r="1">
      <x v="10"/>
    </i>
    <i r="1">
      <x v="14"/>
    </i>
    <i>
      <x v="256"/>
      <x v="20"/>
    </i>
    <i>
      <x v="257"/>
      <x v="27"/>
    </i>
    <i>
      <x v="258"/>
      <x v="4"/>
    </i>
    <i>
      <x v="260"/>
      <x v="16"/>
    </i>
    <i>
      <x v="261"/>
      <x v="10"/>
    </i>
    <i>
      <x v="262"/>
      <x v="7"/>
    </i>
    <i>
      <x v="263"/>
      <x v="4"/>
    </i>
    <i>
      <x v="264"/>
      <x v="10"/>
    </i>
    <i r="1">
      <x v="14"/>
    </i>
    <i>
      <x v="265"/>
      <x v="6"/>
    </i>
    <i>
      <x v="268"/>
      <x/>
    </i>
    <i r="1">
      <x v="2"/>
    </i>
    <i r="1">
      <x v="14"/>
    </i>
    <i>
      <x v="269"/>
      <x v="10"/>
    </i>
    <i>
      <x v="270"/>
      <x v="10"/>
    </i>
    <i>
      <x v="271"/>
      <x v="10"/>
    </i>
    <i>
      <x v="272"/>
      <x v="20"/>
    </i>
    <i>
      <x v="273"/>
      <x v="6"/>
    </i>
    <i>
      <x v="274"/>
      <x v="2"/>
    </i>
    <i>
      <x v="276"/>
      <x v="6"/>
    </i>
    <i>
      <x v="277"/>
      <x v="21"/>
    </i>
    <i>
      <x v="278"/>
      <x v="20"/>
    </i>
    <i>
      <x v="279"/>
      <x v="17"/>
    </i>
    <i>
      <x v="280"/>
      <x v="20"/>
    </i>
    <i>
      <x v="281"/>
      <x v="5"/>
    </i>
    <i>
      <x v="282"/>
      <x v="10"/>
    </i>
    <i>
      <x v="283"/>
      <x v="17"/>
    </i>
    <i>
      <x v="284"/>
      <x v="19"/>
    </i>
    <i>
      <x v="285"/>
      <x/>
    </i>
    <i>
      <x v="287"/>
      <x v="9"/>
    </i>
    <i>
      <x v="288"/>
      <x/>
    </i>
    <i>
      <x v="289"/>
      <x v="9"/>
    </i>
    <i>
      <x v="290"/>
      <x/>
    </i>
    <i>
      <x v="291"/>
      <x v="14"/>
    </i>
    <i>
      <x v="293"/>
      <x v="4"/>
    </i>
    <i>
      <x v="294"/>
      <x v="5"/>
    </i>
    <i>
      <x v="296"/>
      <x/>
    </i>
    <i>
      <x v="297"/>
      <x v="19"/>
    </i>
    <i>
      <x v="298"/>
      <x v="27"/>
    </i>
    <i>
      <x v="299"/>
      <x v="27"/>
    </i>
    <i>
      <x v="300"/>
      <x v="20"/>
    </i>
    <i>
      <x v="301"/>
      <x v="14"/>
    </i>
    <i>
      <x v="302"/>
      <x v="9"/>
    </i>
    <i>
      <x v="304"/>
      <x v="10"/>
    </i>
    <i>
      <x v="305"/>
      <x v="17"/>
    </i>
    <i>
      <x v="306"/>
      <x/>
    </i>
    <i r="1">
      <x v="14"/>
    </i>
    <i>
      <x v="307"/>
      <x/>
    </i>
    <i>
      <x v="309"/>
      <x/>
    </i>
    <i>
      <x v="310"/>
      <x v="2"/>
    </i>
    <i>
      <x v="311"/>
      <x/>
    </i>
    <i>
      <x v="312"/>
      <x v="9"/>
    </i>
    <i>
      <x v="314"/>
      <x v="5"/>
    </i>
    <i r="1">
      <x v="10"/>
    </i>
    <i r="1">
      <x v="14"/>
    </i>
    <i>
      <x v="315"/>
      <x v="20"/>
    </i>
    <i>
      <x v="316"/>
      <x v="2"/>
    </i>
    <i>
      <x v="317"/>
      <x v="2"/>
    </i>
    <i>
      <x v="318"/>
      <x v="10"/>
    </i>
    <i>
      <x v="319"/>
      <x v="20"/>
    </i>
    <i>
      <x v="320"/>
      <x v="7"/>
    </i>
    <i>
      <x v="321"/>
      <x v="7"/>
    </i>
    <i>
      <x v="322"/>
      <x v="2"/>
    </i>
    <i>
      <x v="323"/>
      <x v="14"/>
    </i>
    <i>
      <x v="324"/>
      <x/>
    </i>
    <i>
      <x v="325"/>
      <x v="9"/>
    </i>
    <i>
      <x v="326"/>
      <x v="9"/>
    </i>
    <i r="1">
      <x v="14"/>
    </i>
    <i>
      <x v="327"/>
      <x v="9"/>
    </i>
    <i>
      <x v="328"/>
      <x v="9"/>
    </i>
    <i>
      <x v="332"/>
      <x v="10"/>
    </i>
    <i>
      <x v="333"/>
      <x v="21"/>
    </i>
    <i>
      <x v="334"/>
      <x v="10"/>
    </i>
    <i>
      <x v="335"/>
      <x v="14"/>
    </i>
    <i>
      <x v="336"/>
      <x v="17"/>
    </i>
    <i>
      <x v="337"/>
      <x v="14"/>
    </i>
    <i>
      <x v="338"/>
      <x v="2"/>
    </i>
    <i r="1">
      <x v="14"/>
    </i>
    <i>
      <x v="340"/>
      <x/>
    </i>
    <i>
      <x v="342"/>
      <x v="14"/>
    </i>
    <i>
      <x v="343"/>
      <x/>
    </i>
    <i>
      <x v="344"/>
      <x v="9"/>
    </i>
    <i>
      <x v="345"/>
      <x/>
    </i>
    <i>
      <x v="346"/>
      <x v="9"/>
    </i>
    <i>
      <x v="347"/>
      <x v="20"/>
    </i>
    <i>
      <x v="348"/>
      <x/>
    </i>
    <i r="1">
      <x v="2"/>
    </i>
    <i r="1">
      <x v="7"/>
    </i>
    <i>
      <x v="349"/>
      <x v="14"/>
    </i>
    <i>
      <x v="350"/>
      <x v="5"/>
    </i>
    <i r="1">
      <x v="6"/>
    </i>
    <i r="1">
      <x v="9"/>
    </i>
    <i r="1">
      <x v="10"/>
    </i>
    <i r="1">
      <x v="14"/>
    </i>
    <i r="1">
      <x v="16"/>
    </i>
    <i r="1">
      <x v="20"/>
    </i>
    <i r="1">
      <x v="21"/>
    </i>
    <i>
      <x v="365"/>
      <x/>
    </i>
    <i r="1">
      <x v="14"/>
    </i>
    <i>
      <x v="368"/>
      <x v="14"/>
    </i>
    <i>
      <x v="369"/>
      <x v="10"/>
    </i>
    <i>
      <x v="370"/>
      <x/>
    </i>
    <i>
      <x v="371"/>
      <x/>
    </i>
    <i>
      <x v="372"/>
      <x v="14"/>
    </i>
    <i>
      <x v="373"/>
      <x v="9"/>
    </i>
    <i>
      <x v="375"/>
      <x v="2"/>
    </i>
    <i>
      <x v="376"/>
      <x v="14"/>
    </i>
    <i>
      <x v="377"/>
      <x v="14"/>
    </i>
    <i>
      <x v="378"/>
      <x/>
    </i>
    <i>
      <x v="379"/>
      <x v="20"/>
    </i>
    <i>
      <x v="380"/>
      <x v="2"/>
    </i>
    <i>
      <x v="381"/>
      <x v="7"/>
    </i>
    <i>
      <x v="382"/>
      <x v="10"/>
    </i>
    <i>
      <x v="383"/>
      <x v="27"/>
    </i>
    <i>
      <x v="384"/>
      <x v="10"/>
    </i>
    <i>
      <x v="385"/>
      <x v="27"/>
    </i>
    <i>
      <x v="387"/>
      <x v="9"/>
    </i>
    <i>
      <x v="389"/>
      <x v="4"/>
    </i>
    <i>
      <x v="390"/>
      <x v="20"/>
    </i>
    <i>
      <x v="391"/>
      <x v="11"/>
    </i>
    <i>
      <x v="392"/>
      <x v="2"/>
    </i>
    <i r="1">
      <x v="9"/>
    </i>
    <i r="1">
      <x v="10"/>
    </i>
    <i>
      <x v="394"/>
      <x v="5"/>
    </i>
    <i r="1">
      <x v="6"/>
    </i>
    <i r="1">
      <x v="7"/>
    </i>
    <i r="1">
      <x v="8"/>
    </i>
    <i r="1">
      <x v="10"/>
    </i>
    <i r="1">
      <x v="11"/>
    </i>
    <i r="1">
      <x v="14"/>
    </i>
    <i>
      <x v="398"/>
      <x v="20"/>
    </i>
    <i>
      <x v="399"/>
      <x/>
    </i>
    <i>
      <x v="400"/>
      <x v="27"/>
    </i>
    <i>
      <x v="401"/>
      <x v="20"/>
    </i>
    <i>
      <x v="402"/>
      <x v="9"/>
    </i>
    <i>
      <x v="404"/>
      <x v="17"/>
    </i>
    <i>
      <x v="405"/>
      <x/>
    </i>
    <i>
      <x v="406"/>
      <x v="17"/>
    </i>
    <i>
      <x v="407"/>
      <x v="20"/>
    </i>
    <i>
      <x v="409"/>
      <x v="10"/>
    </i>
    <i>
      <x v="410"/>
      <x/>
    </i>
    <i r="1">
      <x v="2"/>
    </i>
    <i r="1">
      <x v="5"/>
    </i>
    <i r="1">
      <x v="8"/>
    </i>
    <i r="1">
      <x v="9"/>
    </i>
    <i r="1">
      <x v="10"/>
    </i>
    <i r="1">
      <x v="11"/>
    </i>
    <i r="1">
      <x v="12"/>
    </i>
    <i r="1">
      <x v="14"/>
    </i>
    <i r="1">
      <x v="23"/>
    </i>
    <i r="1">
      <x v="25"/>
    </i>
    <i>
      <x v="411"/>
      <x/>
    </i>
    <i>
      <x v="427"/>
      <x v="17"/>
    </i>
    <i>
      <x v="428"/>
      <x v="14"/>
    </i>
    <i>
      <x v="429"/>
      <x v="14"/>
    </i>
    <i>
      <x v="430"/>
      <x v="9"/>
    </i>
    <i>
      <x v="432"/>
      <x v="6"/>
    </i>
    <i>
      <x v="433"/>
      <x v="23"/>
    </i>
    <i>
      <x v="434"/>
      <x/>
    </i>
    <i>
      <x v="435"/>
      <x/>
    </i>
    <i>
      <x v="436"/>
      <x v="7"/>
    </i>
    <i>
      <x v="437"/>
      <x v="7"/>
    </i>
    <i>
      <x v="438"/>
      <x/>
    </i>
    <i>
      <x v="439"/>
      <x v="20"/>
    </i>
    <i>
      <x v="440"/>
      <x v="4"/>
    </i>
    <i>
      <x v="442"/>
      <x v="17"/>
    </i>
    <i>
      <x v="443"/>
      <x v="6"/>
    </i>
    <i>
      <x v="444"/>
      <x v="14"/>
    </i>
    <i>
      <x v="445"/>
      <x v="17"/>
    </i>
    <i>
      <x v="446"/>
      <x v="9"/>
    </i>
    <i>
      <x v="447"/>
      <x v="9"/>
    </i>
    <i>
      <x v="448"/>
      <x v="2"/>
    </i>
    <i>
      <x v="449"/>
      <x v="20"/>
    </i>
    <i>
      <x v="450"/>
      <x v="9"/>
    </i>
    <i>
      <x v="452"/>
      <x v="5"/>
    </i>
    <i>
      <x v="453"/>
      <x v="20"/>
    </i>
    <i>
      <x v="455"/>
      <x v="9"/>
    </i>
    <i>
      <x v="456"/>
      <x/>
    </i>
    <i>
      <x v="457"/>
      <x/>
    </i>
    <i>
      <x v="458"/>
      <x v="2"/>
    </i>
    <i r="1">
      <x v="10"/>
    </i>
    <i>
      <x v="459"/>
      <x v="17"/>
    </i>
    <i>
      <x v="460"/>
      <x/>
    </i>
    <i>
      <x v="464"/>
      <x v="14"/>
    </i>
    <i>
      <x v="466"/>
      <x v="9"/>
    </i>
    <i>
      <x v="469"/>
      <x v="25"/>
    </i>
    <i>
      <x v="475"/>
      <x/>
    </i>
    <i r="1">
      <x v="2"/>
    </i>
    <i r="1">
      <x v="19"/>
    </i>
    <i r="1">
      <x v="23"/>
    </i>
    <i r="1">
      <x v="27"/>
    </i>
    <i>
      <x v="478"/>
      <x v="5"/>
    </i>
    <i>
      <x v="479"/>
      <x v="7"/>
    </i>
    <i>
      <x v="482"/>
      <x v="10"/>
    </i>
    <i>
      <x v="483"/>
      <x v="2"/>
    </i>
    <i>
      <x v="484"/>
      <x v="7"/>
    </i>
    <i>
      <x v="485"/>
      <x v="9"/>
    </i>
    <i>
      <x v="486"/>
      <x v="19"/>
    </i>
    <i>
      <x v="487"/>
      <x/>
    </i>
    <i>
      <x v="488"/>
      <x v="14"/>
    </i>
    <i>
      <x v="489"/>
      <x v="10"/>
    </i>
    <i>
      <x v="490"/>
      <x v="14"/>
    </i>
    <i>
      <x v="491"/>
      <x v="5"/>
    </i>
    <i>
      <x v="492"/>
      <x v="10"/>
    </i>
    <i>
      <x v="493"/>
      <x v="9"/>
    </i>
    <i>
      <x v="495"/>
      <x v="20"/>
    </i>
    <i>
      <x v="496"/>
      <x v="27"/>
    </i>
    <i>
      <x v="497"/>
      <x v="27"/>
    </i>
    <i>
      <x v="498"/>
      <x v="1"/>
    </i>
    <i>
      <x v="499"/>
      <x v="14"/>
    </i>
    <i>
      <x v="501"/>
      <x v="4"/>
    </i>
    <i>
      <x v="502"/>
      <x v="21"/>
    </i>
    <i>
      <x v="503"/>
      <x v="10"/>
    </i>
    <i>
      <x v="504"/>
      <x v="10"/>
    </i>
    <i>
      <x v="507"/>
      <x v="9"/>
    </i>
    <i>
      <x v="509"/>
      <x/>
    </i>
    <i>
      <x v="510"/>
      <x v="5"/>
    </i>
    <i>
      <x v="511"/>
      <x v="7"/>
    </i>
    <i>
      <x v="512"/>
      <x v="10"/>
    </i>
    <i>
      <x v="513"/>
      <x v="9"/>
    </i>
    <i>
      <x v="514"/>
      <x v="6"/>
    </i>
    <i>
      <x v="515"/>
      <x v="20"/>
    </i>
    <i>
      <x v="517"/>
      <x/>
    </i>
    <i>
      <x v="518"/>
      <x v="10"/>
    </i>
    <i>
      <x v="519"/>
      <x v="10"/>
    </i>
    <i>
      <x v="520"/>
      <x v="10"/>
    </i>
    <i>
      <x v="521"/>
      <x v="15"/>
    </i>
    <i>
      <x v="522"/>
      <x v="14"/>
    </i>
    <i>
      <x v="523"/>
      <x v="2"/>
    </i>
    <i>
      <x v="524"/>
      <x v="20"/>
    </i>
    <i>
      <x v="525"/>
      <x v="10"/>
    </i>
    <i>
      <x v="526"/>
      <x v="19"/>
    </i>
    <i>
      <x v="527"/>
      <x v="10"/>
    </i>
    <i>
      <x v="528"/>
      <x v="10"/>
    </i>
    <i>
      <x v="529"/>
      <x v="10"/>
    </i>
    <i>
      <x v="530"/>
      <x/>
    </i>
    <i>
      <x v="531"/>
      <x v="9"/>
    </i>
    <i>
      <x v="532"/>
      <x v="16"/>
    </i>
    <i>
      <x v="533"/>
      <x v="5"/>
    </i>
    <i r="1">
      <x v="10"/>
    </i>
    <i r="1">
      <x v="27"/>
    </i>
    <i>
      <x v="534"/>
      <x v="14"/>
    </i>
    <i>
      <x v="535"/>
      <x v="20"/>
    </i>
    <i>
      <x v="536"/>
      <x v="20"/>
    </i>
    <i>
      <x v="537"/>
      <x v="20"/>
    </i>
    <i>
      <x v="538"/>
      <x v="2"/>
    </i>
    <i>
      <x v="539"/>
      <x/>
    </i>
    <i>
      <x v="540"/>
      <x v="9"/>
    </i>
    <i r="1">
      <x v="10"/>
    </i>
    <i r="1">
      <x v="11"/>
    </i>
    <i r="1">
      <x v="14"/>
    </i>
    <i r="1">
      <x v="20"/>
    </i>
    <i>
      <x v="546"/>
      <x v="10"/>
    </i>
    <i>
      <x v="547"/>
      <x v="10"/>
    </i>
    <i>
      <x v="548"/>
      <x v="9"/>
    </i>
    <i>
      <x v="552"/>
      <x v="20"/>
    </i>
    <i>
      <x v="553"/>
      <x/>
    </i>
    <i>
      <x v="554"/>
      <x v="14"/>
    </i>
    <i>
      <x v="555"/>
      <x v="10"/>
    </i>
    <i>
      <x v="556"/>
      <x v="7"/>
    </i>
    <i>
      <x v="557"/>
      <x v="23"/>
    </i>
    <i>
      <x v="558"/>
      <x v="20"/>
    </i>
    <i>
      <x v="559"/>
      <x v="2"/>
    </i>
    <i r="1">
      <x v="10"/>
    </i>
    <i>
      <x v="560"/>
      <x v="9"/>
    </i>
    <i>
      <x v="563"/>
      <x v="20"/>
    </i>
    <i>
      <x v="565"/>
      <x v="27"/>
    </i>
    <i>
      <x v="566"/>
      <x/>
    </i>
    <i>
      <x v="567"/>
      <x v="10"/>
    </i>
    <i>
      <x v="568"/>
      <x v="10"/>
    </i>
    <i>
      <x v="569"/>
      <x v="1"/>
    </i>
    <i>
      <x v="570"/>
      <x v="10"/>
    </i>
    <i>
      <x v="571"/>
      <x v="2"/>
    </i>
    <i>
      <x v="572"/>
      <x v="19"/>
    </i>
    <i>
      <x v="573"/>
      <x v="5"/>
    </i>
    <i>
      <x v="574"/>
      <x v="7"/>
    </i>
    <i>
      <x v="575"/>
      <x v="9"/>
    </i>
    <i>
      <x v="576"/>
      <x v="20"/>
    </i>
    <i>
      <x v="577"/>
      <x v="19"/>
    </i>
    <i>
      <x v="578"/>
      <x v="19"/>
    </i>
    <i>
      <x v="579"/>
      <x v="9"/>
    </i>
    <i>
      <x v="580"/>
      <x v="14"/>
    </i>
    <i>
      <x v="582"/>
      <x/>
    </i>
    <i>
      <x v="583"/>
      <x v="14"/>
    </i>
    <i>
      <x v="585"/>
      <x v="17"/>
    </i>
    <i>
      <x v="587"/>
      <x/>
    </i>
    <i r="1">
      <x v="2"/>
    </i>
    <i r="1">
      <x v="5"/>
    </i>
    <i r="1">
      <x v="9"/>
    </i>
    <i r="1">
      <x v="10"/>
    </i>
    <i r="1">
      <x v="14"/>
    </i>
    <i r="1">
      <x v="19"/>
    </i>
    <i r="1">
      <x v="20"/>
    </i>
    <i r="1">
      <x v="21"/>
    </i>
    <i r="1">
      <x v="25"/>
    </i>
    <i>
      <x v="590"/>
      <x v="9"/>
    </i>
    <i>
      <x v="599"/>
      <x v="4"/>
    </i>
    <i r="1">
      <x v="7"/>
    </i>
    <i>
      <x v="600"/>
      <x/>
    </i>
    <i>
      <x v="601"/>
      <x v="2"/>
    </i>
    <i>
      <x v="602"/>
      <x v="10"/>
    </i>
    <i>
      <x v="603"/>
      <x v="10"/>
    </i>
    <i r="1">
      <x v="14"/>
    </i>
    <i>
      <x v="604"/>
      <x v="2"/>
    </i>
    <i r="1">
      <x v="10"/>
    </i>
    <i>
      <x v="605"/>
      <x v="17"/>
    </i>
    <i r="1">
      <x v="25"/>
    </i>
    <i>
      <x v="606"/>
      <x v="20"/>
    </i>
    <i>
      <x v="607"/>
      <x v="2"/>
    </i>
    <i>
      <x v="608"/>
      <x v="7"/>
    </i>
    <i>
      <x v="609"/>
      <x v="20"/>
    </i>
    <i>
      <x v="610"/>
      <x/>
    </i>
    <i r="1">
      <x v="2"/>
    </i>
    <i r="1">
      <x v="5"/>
    </i>
    <i r="1">
      <x v="6"/>
    </i>
    <i>
      <x v="614"/>
      <x v="20"/>
    </i>
    <i>
      <x v="615"/>
      <x/>
    </i>
    <i>
      <x v="616"/>
      <x v="10"/>
    </i>
    <i>
      <x v="617"/>
      <x v="27"/>
    </i>
    <i>
      <x v="618"/>
      <x v="10"/>
    </i>
    <i t="grand">
      <x/>
    </i>
  </rowItems>
  <colItems count="1">
    <i/>
  </colItems>
  <formats count="9">
    <format dxfId="130">
      <pivotArea dataOnly="0" labelOnly="1" outline="0" fieldPosition="0">
        <references count="1">
          <reference field="2" count="50">
            <x v="19"/>
            <x v="20"/>
            <x v="22"/>
            <x v="24"/>
            <x v="25"/>
            <x v="26"/>
            <x v="27"/>
            <x v="28"/>
            <x v="30"/>
            <x v="31"/>
            <x v="32"/>
            <x v="33"/>
            <x v="34"/>
            <x v="35"/>
            <x v="36"/>
            <x v="37"/>
            <x v="38"/>
            <x v="39"/>
            <x v="40"/>
            <x v="41"/>
            <x v="42"/>
            <x v="43"/>
            <x v="44"/>
            <x v="45"/>
            <x v="46"/>
            <x v="47"/>
            <x v="48"/>
            <x v="50"/>
            <x v="51"/>
            <x v="52"/>
            <x v="53"/>
            <x v="54"/>
            <x v="55"/>
            <x v="56"/>
            <x v="62"/>
            <x v="63"/>
            <x v="64"/>
            <x v="65"/>
            <x v="66"/>
            <x v="67"/>
            <x v="68"/>
            <x v="69"/>
            <x v="71"/>
            <x v="72"/>
            <x v="73"/>
            <x v="74"/>
            <x v="75"/>
            <x v="76"/>
            <x v="77"/>
            <x v="78"/>
          </reference>
        </references>
      </pivotArea>
    </format>
    <format dxfId="129">
      <pivotArea dataOnly="0" labelOnly="1" outline="0" fieldPosition="0">
        <references count="1">
          <reference field="2" count="50">
            <x v="79"/>
            <x v="81"/>
            <x v="82"/>
            <x v="83"/>
            <x v="85"/>
            <x v="86"/>
            <x v="87"/>
            <x v="88"/>
            <x v="89"/>
            <x v="90"/>
            <x v="91"/>
            <x v="92"/>
            <x v="93"/>
            <x v="94"/>
            <x v="95"/>
            <x v="96"/>
            <x v="97"/>
            <x v="98"/>
            <x v="99"/>
            <x v="100"/>
            <x v="101"/>
            <x v="103"/>
            <x v="106"/>
            <x v="107"/>
            <x v="108"/>
            <x v="109"/>
            <x v="110"/>
            <x v="111"/>
            <x v="112"/>
            <x v="113"/>
            <x v="114"/>
            <x v="115"/>
            <x v="116"/>
            <x v="117"/>
            <x v="118"/>
            <x v="120"/>
            <x v="121"/>
            <x v="122"/>
            <x v="123"/>
            <x v="125"/>
            <x v="126"/>
            <x v="127"/>
            <x v="132"/>
            <x v="133"/>
            <x v="134"/>
            <x v="135"/>
            <x v="138"/>
            <x v="139"/>
            <x v="140"/>
            <x v="141"/>
          </reference>
        </references>
      </pivotArea>
    </format>
    <format dxfId="128">
      <pivotArea dataOnly="0" labelOnly="1" outline="0" fieldPosition="0">
        <references count="1">
          <reference field="2" count="50">
            <x v="142"/>
            <x v="143"/>
            <x v="144"/>
            <x v="145"/>
            <x v="147"/>
            <x v="148"/>
            <x v="149"/>
            <x v="150"/>
            <x v="152"/>
            <x v="154"/>
            <x v="155"/>
            <x v="157"/>
            <x v="158"/>
            <x v="160"/>
            <x v="162"/>
            <x v="163"/>
            <x v="164"/>
            <x v="165"/>
            <x v="167"/>
            <x v="168"/>
            <x v="170"/>
            <x v="172"/>
            <x v="175"/>
            <x v="176"/>
            <x v="179"/>
            <x v="180"/>
            <x v="181"/>
            <x v="182"/>
            <x v="183"/>
            <x v="184"/>
            <x v="185"/>
            <x v="186"/>
            <x v="187"/>
            <x v="188"/>
            <x v="189"/>
            <x v="190"/>
            <x v="191"/>
            <x v="194"/>
            <x v="197"/>
            <x v="201"/>
            <x v="202"/>
            <x v="204"/>
            <x v="205"/>
            <x v="206"/>
            <x v="207"/>
            <x v="208"/>
            <x v="209"/>
            <x v="210"/>
            <x v="211"/>
            <x v="212"/>
          </reference>
        </references>
      </pivotArea>
    </format>
    <format dxfId="127">
      <pivotArea dataOnly="0" labelOnly="1" outline="0" fieldPosition="0">
        <references count="1">
          <reference field="2" count="50">
            <x v="213"/>
            <x v="215"/>
            <x v="216"/>
            <x v="217"/>
            <x v="219"/>
            <x v="220"/>
            <x v="221"/>
            <x v="222"/>
            <x v="223"/>
            <x v="224"/>
            <x v="225"/>
            <x v="227"/>
            <x v="228"/>
            <x v="229"/>
            <x v="230"/>
            <x v="231"/>
            <x v="234"/>
            <x v="235"/>
            <x v="236"/>
            <x v="240"/>
            <x v="242"/>
            <x v="243"/>
            <x v="244"/>
            <x v="245"/>
            <x v="247"/>
            <x v="248"/>
            <x v="249"/>
            <x v="251"/>
            <x v="252"/>
            <x v="253"/>
            <x v="254"/>
            <x v="255"/>
            <x v="256"/>
            <x v="257"/>
            <x v="258"/>
            <x v="260"/>
            <x v="261"/>
            <x v="262"/>
            <x v="263"/>
            <x v="264"/>
            <x v="265"/>
            <x v="266"/>
            <x v="268"/>
            <x v="269"/>
            <x v="270"/>
            <x v="271"/>
            <x v="272"/>
            <x v="273"/>
            <x v="276"/>
            <x v="277"/>
          </reference>
        </references>
      </pivotArea>
    </format>
    <format dxfId="126">
      <pivotArea dataOnly="0" labelOnly="1" outline="0" fieldPosition="0">
        <references count="1">
          <reference field="2" count="50">
            <x v="278"/>
            <x v="279"/>
            <x v="280"/>
            <x v="281"/>
            <x v="282"/>
            <x v="283"/>
            <x v="284"/>
            <x v="285"/>
            <x v="287"/>
            <x v="288"/>
            <x v="289"/>
            <x v="290"/>
            <x v="291"/>
            <x v="293"/>
            <x v="294"/>
            <x v="296"/>
            <x v="297"/>
            <x v="298"/>
            <x v="299"/>
            <x v="300"/>
            <x v="301"/>
            <x v="302"/>
            <x v="304"/>
            <x v="305"/>
            <x v="306"/>
            <x v="308"/>
            <x v="309"/>
            <x v="311"/>
            <x v="312"/>
            <x v="314"/>
            <x v="315"/>
            <x v="317"/>
            <x v="318"/>
            <x v="319"/>
            <x v="320"/>
            <x v="321"/>
            <x v="322"/>
            <x v="323"/>
            <x v="324"/>
            <x v="325"/>
            <x v="326"/>
            <x v="327"/>
            <x v="328"/>
            <x v="332"/>
            <x v="333"/>
            <x v="334"/>
            <x v="335"/>
            <x v="336"/>
            <x v="337"/>
            <x v="338"/>
          </reference>
        </references>
      </pivotArea>
    </format>
    <format dxfId="125">
      <pivotArea dataOnly="0" labelOnly="1" outline="0" fieldPosition="0">
        <references count="1">
          <reference field="2" count="50">
            <x v="340"/>
            <x v="342"/>
            <x v="343"/>
            <x v="344"/>
            <x v="345"/>
            <x v="346"/>
            <x v="347"/>
            <x v="348"/>
            <x v="349"/>
            <x v="350"/>
            <x v="351"/>
            <x v="362"/>
            <x v="365"/>
            <x v="367"/>
            <x v="368"/>
            <x v="369"/>
            <x v="370"/>
            <x v="371"/>
            <x v="372"/>
            <x v="373"/>
            <x v="375"/>
            <x v="376"/>
            <x v="377"/>
            <x v="378"/>
            <x v="379"/>
            <x v="381"/>
            <x v="382"/>
            <x v="383"/>
            <x v="384"/>
            <x v="385"/>
            <x v="387"/>
            <x v="389"/>
            <x v="390"/>
            <x v="391"/>
            <x v="392"/>
            <x v="394"/>
            <x v="395"/>
            <x v="396"/>
            <x v="397"/>
            <x v="398"/>
            <x v="399"/>
            <x v="400"/>
            <x v="401"/>
            <x v="402"/>
            <x v="404"/>
            <x v="405"/>
            <x v="406"/>
            <x v="407"/>
            <x v="408"/>
            <x v="409"/>
          </reference>
        </references>
      </pivotArea>
    </format>
    <format dxfId="124">
      <pivotArea dataOnly="0" labelOnly="1" outline="0" fieldPosition="0">
        <references count="1">
          <reference field="2" count="50">
            <x v="410"/>
            <x v="411"/>
            <x v="427"/>
            <x v="428"/>
            <x v="429"/>
            <x v="430"/>
            <x v="432"/>
            <x v="433"/>
            <x v="434"/>
            <x v="435"/>
            <x v="436"/>
            <x v="437"/>
            <x v="438"/>
            <x v="439"/>
            <x v="440"/>
            <x v="442"/>
            <x v="443"/>
            <x v="444"/>
            <x v="445"/>
            <x v="446"/>
            <x v="447"/>
            <x v="449"/>
            <x v="450"/>
            <x v="452"/>
            <x v="453"/>
            <x v="455"/>
            <x v="456"/>
            <x v="457"/>
            <x v="458"/>
            <x v="459"/>
            <x v="460"/>
            <x v="461"/>
            <x v="462"/>
            <x v="463"/>
            <x v="464"/>
            <x v="466"/>
            <x v="469"/>
            <x v="470"/>
            <x v="475"/>
            <x v="476"/>
            <x v="478"/>
            <x v="479"/>
            <x v="480"/>
            <x v="482"/>
            <x v="484"/>
            <x v="485"/>
            <x v="486"/>
            <x v="487"/>
            <x v="488"/>
            <x v="489"/>
          </reference>
        </references>
      </pivotArea>
    </format>
    <format dxfId="123">
      <pivotArea dataOnly="0" labelOnly="1" outline="0" fieldPosition="0">
        <references count="1">
          <reference field="2" count="50">
            <x v="490"/>
            <x v="491"/>
            <x v="492"/>
            <x v="493"/>
            <x v="495"/>
            <x v="496"/>
            <x v="497"/>
            <x v="498"/>
            <x v="499"/>
            <x v="500"/>
            <x v="501"/>
            <x v="502"/>
            <x v="503"/>
            <x v="504"/>
            <x v="505"/>
            <x v="507"/>
            <x v="509"/>
            <x v="510"/>
            <x v="511"/>
            <x v="512"/>
            <x v="513"/>
            <x v="514"/>
            <x v="515"/>
            <x v="517"/>
            <x v="518"/>
            <x v="519"/>
            <x v="520"/>
            <x v="521"/>
            <x v="522"/>
            <x v="523"/>
            <x v="524"/>
            <x v="525"/>
            <x v="526"/>
            <x v="527"/>
            <x v="528"/>
            <x v="529"/>
            <x v="530"/>
            <x v="531"/>
            <x v="532"/>
            <x v="533"/>
            <x v="534"/>
            <x v="535"/>
            <x v="536"/>
            <x v="537"/>
            <x v="539"/>
            <x v="540"/>
            <x v="545"/>
            <x v="546"/>
            <x v="547"/>
            <x v="548"/>
          </reference>
        </references>
      </pivotArea>
    </format>
    <format dxfId="122">
      <pivotArea dataOnly="0" labelOnly="1" outline="0" fieldPosition="0">
        <references count="1">
          <reference field="2" count="49">
            <x v="549"/>
            <x v="551"/>
            <x v="552"/>
            <x v="553"/>
            <x v="554"/>
            <x v="555"/>
            <x v="556"/>
            <x v="557"/>
            <x v="558"/>
            <x v="559"/>
            <x v="560"/>
            <x v="563"/>
            <x v="564"/>
            <x v="565"/>
            <x v="566"/>
            <x v="567"/>
            <x v="568"/>
            <x v="569"/>
            <x v="570"/>
            <x v="572"/>
            <x v="573"/>
            <x v="574"/>
            <x v="575"/>
            <x v="576"/>
            <x v="577"/>
            <x v="578"/>
            <x v="579"/>
            <x v="581"/>
            <x v="582"/>
            <x v="583"/>
            <x v="585"/>
            <x v="587"/>
            <x v="590"/>
            <x v="596"/>
            <x v="599"/>
            <x v="600"/>
            <x v="601"/>
            <x v="602"/>
            <x v="603"/>
            <x v="604"/>
            <x v="605"/>
            <x v="606"/>
            <x v="607"/>
            <x v="608"/>
            <x v="609"/>
            <x v="610"/>
            <x v="611"/>
            <x v="612"/>
            <x v="613"/>
          </reference>
        </references>
      </pivotArea>
    </format>
  </formats>
  <pivotTableStyleInfo name="PivotStyleDark1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C931DC9-161D-46B0-8418-06F395C234E0}" name="10MEJAGPORPAIS" cacheId="2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P4:R15" firstHeaderRow="1" firstDataRow="1" firstDataCol="2"/>
  <pivotFields count="27">
    <pivotField compact="0" outline="0" showAll="0"/>
    <pivotField compact="0" outline="0" showAll="0"/>
    <pivotField compact="0" outline="0" showAll="0" defaultSubtotal="0"/>
    <pivotField axis="axisRow" compact="0" outline="0" showAll="0" measureFilter="1" sortType="descending" defaultSubtotal="0">
      <items count="661">
        <item x="156"/>
        <item x="248"/>
        <item x="28"/>
        <item x="137"/>
        <item x="29"/>
        <item x="393"/>
        <item x="194"/>
        <item x="335"/>
        <item x="337"/>
        <item x="157"/>
        <item x="325"/>
        <item x="30"/>
        <item x="31"/>
        <item x="32"/>
        <item x="33"/>
        <item x="125"/>
        <item x="316"/>
        <item x="158"/>
        <item x="249"/>
        <item m="1" x="633"/>
        <item x="250"/>
        <item x="251"/>
        <item x="252"/>
        <item x="34"/>
        <item x="159"/>
        <item x="0"/>
        <item x="324"/>
        <item x="217"/>
        <item x="301"/>
        <item x="253"/>
        <item x="356"/>
        <item x="35"/>
        <item x="313"/>
        <item x="317"/>
        <item x="36"/>
        <item x="395"/>
        <item x="411"/>
        <item x="209"/>
        <item m="1" x="617"/>
        <item x="225"/>
        <item x="37"/>
        <item x="397"/>
        <item m="1" x="624"/>
        <item m="1" x="657"/>
        <item x="1"/>
        <item m="1" x="621"/>
        <item x="254"/>
        <item x="38"/>
        <item x="255"/>
        <item m="1" x="569"/>
        <item m="1" x="570"/>
        <item x="193"/>
        <item x="39"/>
        <item x="258"/>
        <item x="40"/>
        <item x="126"/>
        <item m="1" x="659"/>
        <item x="362"/>
        <item x="361"/>
        <item x="363"/>
        <item x="396"/>
        <item m="1" x="658"/>
        <item x="318"/>
        <item x="319"/>
        <item x="41"/>
        <item m="1" x="656"/>
        <item x="42"/>
        <item x="43"/>
        <item x="259"/>
        <item x="44"/>
        <item m="1" x="610"/>
        <item x="45"/>
        <item x="46"/>
        <item x="160"/>
        <item m="1" x="571"/>
        <item x="47"/>
        <item x="244"/>
        <item x="161"/>
        <item x="260"/>
        <item x="261"/>
        <item x="48"/>
        <item x="2"/>
        <item x="49"/>
        <item x="162"/>
        <item x="320"/>
        <item x="163"/>
        <item x="50"/>
        <item x="51"/>
        <item x="127"/>
        <item x="52"/>
        <item x="53"/>
        <item x="262"/>
        <item x="263"/>
        <item x="54"/>
        <item x="138"/>
        <item x="342"/>
        <item x="55"/>
        <item x="186"/>
        <item m="1" x="607"/>
        <item x="350"/>
        <item x="326"/>
        <item x="412"/>
        <item x="305"/>
        <item x="375"/>
        <item x="164"/>
        <item m="1" x="660"/>
        <item x="210"/>
        <item x="410"/>
        <item x="211"/>
        <item x="376"/>
        <item m="1" x="580"/>
        <item x="3"/>
        <item m="1" x="572"/>
        <item x="377"/>
        <item x="56"/>
        <item m="1" x="567"/>
        <item x="195"/>
        <item x="226"/>
        <item m="1" x="628"/>
        <item x="302"/>
        <item x="265"/>
        <item x="266"/>
        <item x="57"/>
        <item x="58"/>
        <item x="267"/>
        <item x="115"/>
        <item x="4"/>
        <item x="351"/>
        <item x="404"/>
        <item x="405"/>
        <item x="406"/>
        <item x="59"/>
        <item x="139"/>
        <item x="165"/>
        <item m="1" x="641"/>
        <item m="1" x="642"/>
        <item x="196"/>
        <item m="1" x="635"/>
        <item x="104"/>
        <item x="60"/>
        <item x="61"/>
        <item m="1" x="636"/>
        <item x="341"/>
        <item x="62"/>
        <item x="63"/>
        <item x="364"/>
        <item x="237"/>
        <item x="166"/>
        <item x="128"/>
        <item x="382"/>
        <item x="167"/>
        <item x="140"/>
        <item x="64"/>
        <item x="129"/>
        <item x="407"/>
        <item m="1" x="623"/>
        <item x="197"/>
        <item m="1" x="620"/>
        <item m="1" x="625"/>
        <item m="1" x="603"/>
        <item x="366"/>
        <item m="1" x="604"/>
        <item x="367"/>
        <item x="212"/>
        <item x="65"/>
        <item x="268"/>
        <item x="168"/>
        <item x="66"/>
        <item x="141"/>
        <item x="269"/>
        <item m="1" x="600"/>
        <item x="270"/>
        <item x="142"/>
        <item x="105"/>
        <item x="271"/>
        <item x="272"/>
        <item x="273"/>
        <item x="116"/>
        <item x="67"/>
        <item x="227"/>
        <item x="338"/>
        <item m="1" x="615"/>
        <item x="198"/>
        <item m="1" x="651"/>
        <item x="143"/>
        <item x="383"/>
        <item x="5"/>
        <item x="315"/>
        <item m="1" x="644"/>
        <item m="1" x="597"/>
        <item x="6"/>
        <item m="1" x="576"/>
        <item x="327"/>
        <item x="304"/>
        <item x="256"/>
        <item x="401"/>
        <item m="1" x="573"/>
        <item x="199"/>
        <item x="7"/>
        <item x="191"/>
        <item x="130"/>
        <item x="385"/>
        <item x="68"/>
        <item x="23"/>
        <item x="238"/>
        <item m="1" x="598"/>
        <item x="69"/>
        <item x="368"/>
        <item x="117"/>
        <item x="239"/>
        <item m="1" x="652"/>
        <item x="370"/>
        <item x="369"/>
        <item x="106"/>
        <item m="1" x="648"/>
        <item m="1" x="637"/>
        <item x="357"/>
        <item x="344"/>
        <item x="218"/>
        <item x="358"/>
        <item x="359"/>
        <item x="107"/>
        <item m="1" x="626"/>
        <item x="70"/>
        <item x="213"/>
        <item x="144"/>
        <item x="71"/>
        <item x="307"/>
        <item x="145"/>
        <item x="274"/>
        <item x="72"/>
        <item x="169"/>
        <item m="1" x="618"/>
        <item x="8"/>
        <item x="240"/>
        <item x="73"/>
        <item m="1" x="627"/>
        <item x="74"/>
        <item x="75"/>
        <item x="187"/>
        <item x="321"/>
        <item x="146"/>
        <item x="348"/>
        <item m="1" x="552"/>
        <item x="77"/>
        <item x="78"/>
        <item x="192"/>
        <item m="1" x="639"/>
        <item x="228"/>
        <item x="378"/>
        <item x="413"/>
        <item x="336"/>
        <item x="79"/>
        <item x="80"/>
        <item x="118"/>
        <item x="386"/>
        <item x="81"/>
        <item x="170"/>
        <item m="1" x="634"/>
        <item x="275"/>
        <item x="9"/>
        <item x="384"/>
        <item x="171"/>
        <item x="276"/>
        <item x="82"/>
        <item x="214"/>
        <item x="387"/>
        <item x="10"/>
        <item x="147"/>
        <item x="83"/>
        <item m="1" x="619"/>
        <item x="277"/>
        <item x="84"/>
        <item x="11"/>
        <item x="12"/>
        <item x="278"/>
        <item x="85"/>
        <item x="388"/>
        <item m="1" x="646"/>
        <item x="328"/>
        <item x="329"/>
        <item x="330"/>
        <item x="86"/>
        <item m="1" x="577"/>
        <item m="1" x="574"/>
        <item x="200"/>
        <item x="108"/>
        <item x="229"/>
        <item x="13"/>
        <item m="1" x="563"/>
        <item m="1" x="564"/>
        <item m="1" x="565"/>
        <item x="172"/>
        <item m="1" x="578"/>
        <item m="1" x="557"/>
        <item m="1" x="613"/>
        <item m="1" x="614"/>
        <item x="15"/>
        <item x="281"/>
        <item x="345"/>
        <item x="87"/>
        <item x="88"/>
        <item x="173"/>
        <item x="89"/>
        <item x="282"/>
        <item x="90"/>
        <item x="91"/>
        <item x="119"/>
        <item x="331"/>
        <item x="174"/>
        <item x="241"/>
        <item x="201"/>
        <item m="1" x="655"/>
        <item x="414"/>
        <item x="415"/>
        <item m="1" x="612"/>
        <item m="1" x="559"/>
        <item x="230"/>
        <item x="16"/>
        <item m="1" x="579"/>
        <item x="176"/>
        <item x="148"/>
        <item x="149"/>
        <item x="352"/>
        <item m="1" x="632"/>
        <item x="398"/>
        <item x="379"/>
        <item x="202"/>
        <item x="177"/>
        <item x="309"/>
        <item x="203"/>
        <item x="399"/>
        <item x="17"/>
        <item m="1" x="649"/>
        <item x="245"/>
        <item x="150"/>
        <item x="221"/>
        <item x="178"/>
        <item x="109"/>
        <item x="246"/>
        <item x="92"/>
        <item x="121"/>
        <item x="122"/>
        <item x="93"/>
        <item x="242"/>
        <item m="1" x="629"/>
        <item x="151"/>
        <item x="360"/>
        <item x="222"/>
        <item x="152"/>
        <item x="179"/>
        <item x="180"/>
        <item x="190"/>
        <item x="231"/>
        <item x="94"/>
        <item x="95"/>
        <item m="1" x="653"/>
        <item x="372"/>
        <item x="371"/>
        <item x="153"/>
        <item x="181"/>
        <item m="1" x="561"/>
        <item x="205"/>
        <item m="1" x="601"/>
        <item m="1" x="602"/>
        <item m="1" x="588"/>
        <item x="416"/>
        <item x="247"/>
        <item x="131"/>
        <item x="96"/>
        <item x="110"/>
        <item m="1" x="609"/>
        <item x="123"/>
        <item x="339"/>
        <item x="132"/>
        <item x="223"/>
        <item x="389"/>
        <item x="97"/>
        <item x="98"/>
        <item x="332"/>
        <item x="185"/>
        <item x="283"/>
        <item x="284"/>
        <item x="224"/>
        <item m="1" x="568"/>
        <item m="1" x="575"/>
        <item x="215"/>
        <item x="390"/>
        <item x="216"/>
        <item m="1" x="599"/>
        <item x="188"/>
        <item x="285"/>
        <item x="232"/>
        <item x="286"/>
        <item x="287"/>
        <item x="111"/>
        <item x="346"/>
        <item x="408"/>
        <item x="353"/>
        <item x="373"/>
        <item x="99"/>
        <item x="18"/>
        <item x="349"/>
        <item x="340"/>
        <item x="133"/>
        <item x="288"/>
        <item x="409"/>
        <item x="310"/>
        <item x="391"/>
        <item x="182"/>
        <item x="289"/>
        <item m="1" x="640"/>
        <item x="233"/>
        <item x="392"/>
        <item x="19"/>
        <item m="1" x="643"/>
        <item x="183"/>
        <item x="206"/>
        <item m="1" x="622"/>
        <item m="1" x="581"/>
        <item x="290"/>
        <item x="291"/>
        <item m="1" x="554"/>
        <item m="1" x="638"/>
        <item x="14"/>
        <item x="400"/>
        <item x="292"/>
        <item x="207"/>
        <item m="1" x="650"/>
        <item x="354"/>
        <item x="355"/>
        <item x="293"/>
        <item m="1" x="605"/>
        <item m="1" x="606"/>
        <item x="100"/>
        <item x="380"/>
        <item x="101"/>
        <item x="347"/>
        <item x="134"/>
        <item x="102"/>
        <item x="294"/>
        <item x="374"/>
        <item x="295"/>
        <item x="135"/>
        <item x="296"/>
        <item m="1" x="558"/>
        <item x="21"/>
        <item x="154"/>
        <item m="1" x="631"/>
        <item x="297"/>
        <item x="334"/>
        <item x="184"/>
        <item x="333"/>
        <item x="189"/>
        <item x="22"/>
        <item x="136"/>
        <item x="208"/>
        <item m="1" x="647"/>
        <item m="1" x="562"/>
        <item m="1" x="566"/>
        <item m="1" x="560"/>
        <item m="1" x="654"/>
        <item x="403"/>
        <item x="402"/>
        <item x="298"/>
        <item x="394"/>
        <item x="381"/>
        <item m="1" x="645"/>
        <item x="311"/>
        <item x="312"/>
        <item x="155"/>
        <item x="299"/>
        <item x="124"/>
        <item x="235"/>
        <item x="112"/>
        <item x="103"/>
        <item x="300"/>
        <item m="1" x="630"/>
        <item x="417"/>
        <item x="420"/>
        <item x="421"/>
        <item x="422"/>
        <item x="234"/>
        <item x="418"/>
        <item m="1" x="616"/>
        <item x="113"/>
        <item x="114"/>
        <item x="303"/>
        <item x="314"/>
        <item x="323"/>
        <item x="175"/>
        <item m="1" x="555"/>
        <item m="1" x="556"/>
        <item x="419"/>
        <item x="423"/>
        <item x="424"/>
        <item x="425"/>
        <item x="426"/>
        <item x="427"/>
        <item m="1" x="608"/>
        <item x="428"/>
        <item x="429"/>
        <item m="1" x="611"/>
        <item x="430"/>
        <item x="431"/>
        <item x="306"/>
        <item x="432"/>
        <item m="1" x="582"/>
        <item x="433"/>
        <item x="434"/>
        <item m="1" x="583"/>
        <item m="1" x="584"/>
        <item x="435"/>
        <item x="436"/>
        <item x="437"/>
        <item x="438"/>
        <item x="439"/>
        <item x="440"/>
        <item x="441"/>
        <item x="442"/>
        <item x="443"/>
        <item x="444"/>
        <item x="445"/>
        <item x="446"/>
        <item m="1" x="585"/>
        <item m="1" x="586"/>
        <item m="1" x="587"/>
        <item m="1" x="589"/>
        <item x="447"/>
        <item x="448"/>
        <item x="449"/>
        <item x="450"/>
        <item m="1" x="590"/>
        <item m="1" x="591"/>
        <item m="1" x="592"/>
        <item x="451"/>
        <item x="452"/>
        <item m="1" x="593"/>
        <item x="24"/>
        <item x="25"/>
        <item x="26"/>
        <item x="27"/>
        <item x="453"/>
        <item m="1" x="594"/>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8"/>
        <item x="489"/>
        <item x="490"/>
        <item x="491"/>
        <item x="492"/>
        <item m="1" x="595"/>
        <item x="493"/>
        <item x="494"/>
        <item x="495"/>
        <item x="496"/>
        <item x="497"/>
        <item x="498"/>
        <item x="499"/>
        <item x="500"/>
        <item x="501"/>
        <item x="502"/>
        <item x="503"/>
        <item x="504"/>
        <item m="1" x="596"/>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204"/>
        <item x="365"/>
        <item x="20"/>
        <item x="120"/>
        <item x="219"/>
        <item x="236"/>
        <item x="243"/>
        <item x="257"/>
        <item x="264"/>
        <item x="279"/>
        <item x="308"/>
        <item x="322"/>
        <item x="343"/>
        <item x="76"/>
        <item x="487"/>
        <item x="220"/>
        <item x="280"/>
        <item m="1" x="553"/>
        <item x="538"/>
        <item x="539"/>
        <item x="540"/>
        <item x="541"/>
        <item x="542"/>
        <item x="543"/>
        <item x="544"/>
        <item x="545"/>
        <item x="546"/>
        <item x="547"/>
        <item x="548"/>
        <item x="549"/>
        <item x="550"/>
        <item x="551"/>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axis="axisRow" compact="0" outline="0" showAll="0">
      <items count="29">
        <item x="2"/>
        <item x="6"/>
        <item x="4"/>
        <item x="18"/>
        <item x="9"/>
        <item x="8"/>
        <item x="3"/>
        <item x="16"/>
        <item x="1"/>
        <item x="7"/>
        <item x="14"/>
        <item x="15"/>
        <item x="0"/>
        <item x="12"/>
        <item x="11"/>
        <item x="13"/>
        <item x="10"/>
        <item x="5"/>
        <item m="1" x="27"/>
        <item x="17"/>
        <item x="20"/>
        <item m="1" x="23"/>
        <item x="19"/>
        <item m="1" x="24"/>
        <item m="1" x="26"/>
        <item m="1" x="22"/>
        <item m="1" x="25"/>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2">
    <field x="3"/>
    <field x="8"/>
  </rowFields>
  <rowItems count="11">
    <i>
      <x v="20"/>
      <x v="2"/>
    </i>
    <i>
      <x v="505"/>
      <x/>
    </i>
    <i>
      <x v="88"/>
      <x v="16"/>
    </i>
    <i>
      <x v="223"/>
      <x v="5"/>
    </i>
    <i>
      <x v="449"/>
      <x/>
    </i>
    <i>
      <x v="329"/>
      <x v="9"/>
    </i>
    <i>
      <x v="427"/>
      <x v="19"/>
    </i>
    <i>
      <x v="335"/>
      <x v="15"/>
    </i>
    <i>
      <x v="487"/>
      <x v="9"/>
    </i>
    <i>
      <x v="328"/>
      <x v="8"/>
    </i>
    <i t="grand">
      <x/>
    </i>
  </rowItems>
  <colItems count="1">
    <i/>
  </colItems>
  <dataFields count="1">
    <dataField name="Suma de TOTAL PUNTAJE" fld="26" baseField="8" baseItem="8" numFmtId="3"/>
  </dataFields>
  <pivotTableStyleInfo name="PivotStyleDark16" showRowHeaders="1" showColHeaders="1" showRowStripes="1" showColStripes="1" showLastColumn="1"/>
  <filters count="1">
    <filter fld="3" type="count" evalOrder="-1" id="4"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ED22EAD-059C-4BEE-AA33-2EF1DAFC3CD4}" name="10MEJORESPAIS" cacheId="2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0">
  <location ref="A23:B34" firstHeaderRow="1" firstDataRow="1" firstDataCol="1"/>
  <pivotFields count="27">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axis="axisRow" compact="0" outline="0" showAll="0" measureFilter="1" sortType="descending">
      <items count="29">
        <item x="2"/>
        <item x="6"/>
        <item x="4"/>
        <item x="18"/>
        <item x="9"/>
        <item x="8"/>
        <item x="3"/>
        <item x="16"/>
        <item x="1"/>
        <item x="7"/>
        <item x="14"/>
        <item x="15"/>
        <item x="0"/>
        <item x="12"/>
        <item x="11"/>
        <item x="13"/>
        <item x="10"/>
        <item x="5"/>
        <item m="1" x="27"/>
        <item x="17"/>
        <item x="20"/>
        <item m="1" x="23"/>
        <item x="19"/>
        <item m="1" x="24"/>
        <item m="1" x="26"/>
        <item m="1" x="22"/>
        <item m="1" x="25"/>
        <item x="21"/>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8"/>
  </rowFields>
  <rowItems count="11">
    <i>
      <x/>
    </i>
    <i>
      <x v="9"/>
    </i>
    <i>
      <x v="8"/>
    </i>
    <i>
      <x v="12"/>
    </i>
    <i>
      <x v="2"/>
    </i>
    <i>
      <x v="27"/>
    </i>
    <i>
      <x v="5"/>
    </i>
    <i>
      <x v="16"/>
    </i>
    <i>
      <x v="15"/>
    </i>
    <i>
      <x v="20"/>
    </i>
    <i t="grand">
      <x/>
    </i>
  </rowItems>
  <colItems count="1">
    <i/>
  </colItems>
  <dataFields count="1">
    <dataField name="Suma de TOTAL PUNTAJE" fld="26" baseField="8" baseItem="16" numFmtId="3"/>
  </dataFields>
  <chartFormats count="1">
    <chartFormat chart="1" format="1" series="1">
      <pivotArea type="data" outline="0" fieldPosition="0">
        <references count="1">
          <reference field="4294967294" count="1" selected="0">
            <x v="0"/>
          </reference>
        </references>
      </pivotArea>
    </chartFormat>
  </chartFormats>
  <pivotTableStyleInfo name="PivotStyleDark16" showRowHeaders="1" showColHeaders="1" showRowStripes="1" showColStripes="1" showLastColumn="1"/>
  <filters count="1">
    <filter fld="8" type="count" evalOrder="-1" id="3"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untry_Agency1" xr10:uid="{8B67E57B-0268-453E-B5C6-974A2953E9C0}" sourceName="Country Agency">
  <extLst>
    <x:ext xmlns:x15="http://schemas.microsoft.com/office/spreadsheetml/2010/11/main" uri="{2F2917AC-EB37-4324-AD4E-5DD8C200BD13}">
      <x15:tableSlicerCache tableId="6"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rant___Idea_Creation___Country2" xr10:uid="{B83F1C3E-42E9-45B4-885D-1A4977ABB3DF}" sourceName="Entrant / Idea Creation + Country">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Agency 1" xr10:uid="{483B9E02-A1FA-493F-A6A0-2183D87B268D}" cache="SegmentaciónDeDatos_Country_Agency1" caption="Country Agency" style="SlicerStyleDark1" rowHeight="234950"/>
  <slicer name="Entrant / Idea Creation + Country 2" xr10:uid="{FDFED2ED-A2CF-4500-942C-5B185B6B56B8}" cache="SegmentaciónDeDatos_Entrant___Idea_Creation___Country2" caption="Entrant / Idea Creation + Country" style="SlicerStyleDark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5EAF14-329C-4A4A-85EF-FDF1AAB983CC}" name="tablaconfirmacion" displayName="tablaconfirmacion" ref="A13:T593" totalsRowShown="0" headerRowDxfId="118">
  <autoFilter ref="A13:T593" xr:uid="{BF5EAF14-329C-4A4A-85EF-FDF1AAB983CC}"/>
  <tableColumns count="20">
    <tableColumn id="1" xr3:uid="{1125EA8F-2386-4BBC-A4BE-C53ACA010F9D}" name="Country Agency" dataDxfId="117"/>
    <tableColumn id="2" xr3:uid="{F0BE3EC6-64A2-4EC3-9B36-A52627F7B193}" name="Entrant / Idea Creation + Country"/>
    <tableColumn id="3" xr3:uid="{8FCE1BB7-BE75-4040-8120-F2FD42920306}" name="GRAND PRIX" dataDxfId="116"/>
    <tableColumn id="4" xr3:uid="{287AF54D-52E7-464D-87D1-9D646D19E61B}" name="ORO LOCAL" dataDxfId="115"/>
    <tableColumn id="5" xr3:uid="{54718F0A-324D-408E-BD9C-22CD378A2399}" name="PLATA LOCAL" dataDxfId="114"/>
    <tableColumn id="6" xr3:uid="{7314B69C-DBFD-4D7D-9F0C-BE260F213050}" name="BRONCE LOCAL" dataDxfId="113"/>
    <tableColumn id="7" xr3:uid="{504BD84B-9325-42B3-88BD-A0772E3178A5}" name="GRAND SLAM" dataDxfId="112"/>
    <tableColumn id="8" xr3:uid="{6BAF56EB-0BDD-41AF-A99E-75E7FEA6007D}" name="M.E.2" dataDxfId="111"/>
    <tableColumn id="9" xr3:uid="{B47EEAF4-471C-40CD-94E3-5C0A97D134E7}" name="ORO FIAP" dataDxfId="110"/>
    <tableColumn id="10" xr3:uid="{F43D06E4-3FBD-407D-A625-B9253514841D}" name="PLATA FIAP" dataDxfId="109"/>
    <tableColumn id="11" xr3:uid="{D0459A7F-BF73-4ADA-A5B0-12478EAA8CF6}" name="BRONCE FIAP" dataDxfId="108"/>
    <tableColumn id="12" xr3:uid="{2D2CDCF8-8D01-48E1-8A4A-FDF64AC45B77}" name="SHORTLIST FIAP" dataDxfId="107"/>
    <tableColumn id="13" xr3:uid="{407F97A4-5779-4EA8-BD9D-453DFF4A2635}" name="GRAND PRIX CANNES" dataDxfId="106"/>
    <tableColumn id="14" xr3:uid="{A2D88196-D9BA-4CBD-9E01-931F3DFBDED8}" name="TITANIUM G.P CANNES" dataDxfId="105"/>
    <tableColumn id="15" xr3:uid="{02873082-317D-44B5-9E7F-F5A81872EB0D}" name="TITANIUM LION CANNES" dataDxfId="104"/>
    <tableColumn id="16" xr3:uid="{0D226B79-CE9E-4CD8-8637-A98BFE994FCA}" name="ORO CANNES" dataDxfId="103"/>
    <tableColumn id="17" xr3:uid="{C2E412DA-0678-4D60-8231-D1AB337B719F}" name="PLATA CANNES" dataDxfId="102"/>
    <tableColumn id="18" xr3:uid="{7B5265AD-3D0B-4407-9A14-85C49484AAE3}" name="BRONCE CANNES" dataDxfId="101"/>
    <tableColumn id="19" xr3:uid="{0811A456-9656-4459-94E3-347AEF90F72F}" name=" TOTAL PREMIOS" dataDxfId="100"/>
    <tableColumn id="20" xr3:uid="{DDEA89B1-DEAE-455D-BAF4-DAF28F4AFAF8}" name="TOTAL PUNTAJE" dataDxfId="99"/>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6801C8-9CF0-40A5-8A97-21D45CCD5B33}" name="DATAGRAL2024" displayName="DATAGRAL2024" ref="A5:AA1605" totalsRowCount="1" headerRowDxfId="98" dataDxfId="96" headerRowBorderDxfId="97" tableBorderDxfId="95">
  <autoFilter ref="A5:AA1604" xr:uid="{85EF55FD-B78F-485D-B0DC-C3B5323E22A4}"/>
  <tableColumns count="27">
    <tableColumn id="1" xr3:uid="{384713C7-F4F5-42C1-A9AD-E98D70F23F81}" name="ARCHIVO" dataDxfId="94"/>
    <tableColumn id="27" xr3:uid="{6CD58170-0C12-42DB-AE9F-CDC934C4AFA4}" name="PREMIO" dataDxfId="93"/>
    <tableColumn id="24" xr3:uid="{571C4548-DA94-45F0-834F-BA1B656CB1E8}" name="Entrant / Idea Creation2" dataDxfId="92"/>
    <tableColumn id="26" xr3:uid="{E6218964-2195-48C2-A811-A4B1DF773AB1}" name="Entrant / Idea Creation + Country" dataDxfId="91"/>
    <tableColumn id="2" xr3:uid="{BBB09070-D4C8-44AF-BB9D-FDE026D5F110}" name="Title" dataDxfId="90"/>
    <tableColumn id="3" xr3:uid="{35DEF5C7-8180-4F07-8620-3E154D258F12}" name="Brand" dataDxfId="89"/>
    <tableColumn id="4" xr3:uid="{E21A7904-D812-4993-9DBE-1A0B2B3E3439}" name="Product" dataDxfId="88"/>
    <tableColumn id="5" xr3:uid="{E007241D-3DDD-426E-A268-2CC21A670461}" name="Country" dataDxfId="87"/>
    <tableColumn id="23" xr3:uid="{5973C78B-D6B8-4674-8258-8A2565F86275}" name="Country Agency" dataDxfId="86"/>
    <tableColumn id="6" xr3:uid="{19FF9EB6-600F-4B74-8F06-C991F81CA238}" name="GRAND PRIX" totalsRowFunction="custom" dataDxfId="85">
      <totalsRowFormula>SUBTOTAL(109,J6:J1604)</totalsRowFormula>
    </tableColumn>
    <tableColumn id="7" xr3:uid="{8509FA6A-9913-499C-867C-DC7E6745900B}" name="ORO LOCAL" totalsRowFunction="custom" dataDxfId="84">
      <totalsRowFormula>SUBTOTAL(109,K6:K1604)</totalsRowFormula>
    </tableColumn>
    <tableColumn id="8" xr3:uid="{BD06C1EC-8DB2-4225-B6AB-FEA2A9229CE1}" name="PLATA LOCAL" totalsRowFunction="custom" dataDxfId="83">
      <totalsRowFormula>SUBTOTAL(109,L6:L1604)</totalsRowFormula>
    </tableColumn>
    <tableColumn id="9" xr3:uid="{9BFFE08C-7513-4BB3-9CC3-6F16B8940304}" name="BRONCE LOCAL" totalsRowFunction="custom" dataDxfId="82">
      <totalsRowFormula>SUBTOTAL(109,M6:M1604)</totalsRowFormula>
    </tableColumn>
    <tableColumn id="10" xr3:uid="{1FB8DAEB-C461-4F69-A9BB-839C65883365}" name="GRAND SLAM" totalsRowFunction="custom" dataDxfId="81">
      <totalsRowFormula>SUBTOTAL(109,N6:N1604)</totalsRowFormula>
    </tableColumn>
    <tableColumn id="11" xr3:uid="{9F20075E-2D22-49E3-B0B0-86B91CEA81B3}" name="Suma de M.E." totalsRowFunction="custom" dataDxfId="80">
      <totalsRowFormula>SUBTOTAL(109,O6:O1604)</totalsRowFormula>
    </tableColumn>
    <tableColumn id="12" xr3:uid="{773AE52F-EDB1-4846-9520-0006CDB8BF52}" name="ORO FIAP" totalsRowFunction="custom" dataDxfId="79">
      <totalsRowFormula>SUBTOTAL(109,P6:P1604)</totalsRowFormula>
    </tableColumn>
    <tableColumn id="13" xr3:uid="{A85AA493-076E-4E82-9D7D-531C8B8F329A}" name="PLATA FIAP" totalsRowFunction="custom" dataDxfId="78">
      <totalsRowFormula>SUBTOTAL(109,Q6:Q1604)</totalsRowFormula>
    </tableColumn>
    <tableColumn id="14" xr3:uid="{B77BBD89-DD06-417B-AA77-6ECC0EC291D8}" name="BRONCE FIAP" totalsRowFunction="custom" dataDxfId="77">
      <totalsRowFormula>SUBTOTAL(109,R6:R1604)</totalsRowFormula>
    </tableColumn>
    <tableColumn id="15" xr3:uid="{7F41915C-C072-4CFC-94B5-CF30E1C18D47}" name="SHORTLIST FIAP" totalsRowFunction="custom" dataDxfId="76">
      <totalsRowFormula>SUBTOTAL(109,S6:S1604)</totalsRowFormula>
    </tableColumn>
    <tableColumn id="16" xr3:uid="{B9F42F36-DD94-469C-BD35-85E4CE0B1266}" name="GRAND PRIX CANNES" totalsRowFunction="custom" dataDxfId="75">
      <totalsRowFormula>SUBTOTAL(109,T6:T1604)</totalsRowFormula>
    </tableColumn>
    <tableColumn id="22" xr3:uid="{00F65B3F-A7BC-411B-9E7C-03437CD51D35}" name="TITANIUM G.P CANNES" dataDxfId="74"/>
    <tableColumn id="25" xr3:uid="{1A64D367-1DCD-44CA-AD38-A9873E349270}" name="TITANIUM LION CANNES" dataDxfId="73"/>
    <tableColumn id="17" xr3:uid="{145B0316-CD3D-4355-B579-D2E58D93456E}" name="ORO CANNES" totalsRowFunction="custom" dataDxfId="72">
      <totalsRowFormula>SUBTOTAL(109,W6:W1604)</totalsRowFormula>
    </tableColumn>
    <tableColumn id="18" xr3:uid="{B9F1B51A-9DAA-49A1-A737-94DB1D33B02B}" name="PLATA CANNES" totalsRowFunction="custom" dataDxfId="71">
      <totalsRowFormula>SUBTOTAL(109,X6:X1604)</totalsRowFormula>
    </tableColumn>
    <tableColumn id="19" xr3:uid="{EFF57E04-3249-4E91-B7AF-5DE68796D9A8}" name="BRONCE CANNES" totalsRowFunction="custom" dataDxfId="70">
      <totalsRowFormula>SUBTOTAL(109,Y6:Y1604)</totalsRowFormula>
    </tableColumn>
    <tableColumn id="21" xr3:uid="{09644B19-DC3F-4A2D-B1A8-8D9CB7357F2C}" name="TOTAL PREMIOS" totalsRowFunction="sum" dataDxfId="69">
      <calculatedColumnFormula>SUM(DATAGRAL2024[[#This Row],[GRAND PRIX]:[BRONCE CANNES]])</calculatedColumnFormula>
    </tableColumn>
    <tableColumn id="20" xr3:uid="{3518A39F-10D6-42E9-9940-635E147C66D0}" name="TOTAL PUNTAJE" totalsRowFunction="sum" dataDxfId="68" totalsRowDxfId="0">
      <calculatedColumnFormula>+DATAGRAL2024[[#This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E231AA-6817-41C8-ACE4-1083040CDF61}" name="DATAPREMIOLOCAL2024" displayName="DATAPREMIOLOCAL2024" ref="A5:N1002" totalsRowCount="1" headerRowDxfId="67" dataDxfId="65" headerRowBorderDxfId="66" tableBorderDxfId="64">
  <autoFilter ref="A5:N1001" xr:uid="{85EF55FD-B78F-485D-B0DC-C3B5323E22A4}"/>
  <tableColumns count="14">
    <tableColumn id="1" xr3:uid="{93F3EA43-4043-4063-A7EC-D053642802DD}" name="ARCHIVO" dataDxfId="63"/>
    <tableColumn id="24" xr3:uid="{9F40CF07-750B-4066-8F64-14DD49BE4E6B}" name="Entrant / Idea Creation2" dataDxfId="62"/>
    <tableColumn id="11" xr3:uid="{7518DD0A-C333-48C7-B292-51E0425EC920}" name="Entrant / Idea Creation + Country" dataDxfId="61"/>
    <tableColumn id="2" xr3:uid="{A0D3B0CC-19E5-4A4E-9276-C858718EBFBC}" name="Title" dataDxfId="60"/>
    <tableColumn id="3" xr3:uid="{2A5188C8-E0BB-459B-AFCD-939E91AC248C}" name="Brand" dataDxfId="59"/>
    <tableColumn id="4" xr3:uid="{1E17F546-5360-409E-8C6D-6D18ACC802D6}" name="Product" dataDxfId="58"/>
    <tableColumn id="5" xr3:uid="{454A9AC1-9651-432D-82A2-9CEC12AAB333}" name="Country" dataDxfId="57"/>
    <tableColumn id="23" xr3:uid="{2F94147D-1051-47B5-90B6-FA277C33B6ED}" name="Country Agency" dataDxfId="56"/>
    <tableColumn id="6" xr3:uid="{707623A4-F880-4AFA-A263-185951024E3D}" name="GRAND PRIX" totalsRowFunction="sum" dataDxfId="55"/>
    <tableColumn id="7" xr3:uid="{FCEE2886-4EFA-4DDE-8CF6-1BDB3BF1D8B4}" name="ORO LOCAL" totalsRowFunction="sum" dataDxfId="54"/>
    <tableColumn id="8" xr3:uid="{05BEFA5A-90AF-485B-AEE6-BD69C47B21A2}" name="PLATA LOCAL" totalsRowFunction="sum" dataDxfId="53"/>
    <tableColumn id="9" xr3:uid="{35DDBE8C-EBF7-4A3F-B141-C636CBEED810}" name="BRONCE LOCAL" totalsRowFunction="sum" dataDxfId="52"/>
    <tableColumn id="10" xr3:uid="{133F2A53-9E76-4E78-AD9D-210EBAB0D7EB}" name="Suma de TOTAL PREMIOS" totalsRowFunction="sum" dataDxfId="51">
      <calculatedColumnFormula>SUM(DATAPREMIOLOCAL2024[[#This Row],[GRAND PRIX]:[BRONCE LOCAL]])</calculatedColumnFormula>
    </tableColumn>
    <tableColumn id="20" xr3:uid="{E36D4B92-937B-466A-B79D-C5CE18F4F2D9}" name="TOTAL PUNTAJE" totalsRowFunction="sum" dataDxfId="50">
      <calculatedColumnFormula>+DATAPREMIOLOCAL2024[[#This Row],[GRAND PRIX]]*$I$3+DATAPREMIOLOCAL2024[[#This Row],[ORO LOCAL]]*$J$3+DATAPREMIOLOCAL2024[[#This Row],[PLATA LOCAL]]*$K$3+DATAPREMIOLOCAL2024[[#This Row],[BRONCE LOCAL]]*$L$3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8AE329-F1D5-423D-A405-7F1178C63A45}" name="DATAFIAP24" displayName="DATAFIAP24" ref="A4:O221" totalsRowCount="1" headerRowDxfId="49" dataDxfId="48">
  <autoFilter ref="A4:O220" xr:uid="{048AE329-F1D5-423D-A405-7F1178C63A45}"/>
  <tableColumns count="15">
    <tableColumn id="1" xr3:uid="{8B7E4739-4E3C-42BA-9D20-FCC0B64E9DA0}" name="ARCHIVO" dataDxfId="47"/>
    <tableColumn id="2" xr3:uid="{78378F60-3384-472F-8885-DE41D722297C}" name="Entrant / Idea Creation2" dataDxfId="46"/>
    <tableColumn id="14" xr3:uid="{BAAA33FB-4F94-4BD0-A0BB-1806ED12C79A}" name="Entrant / Idea Creation + Country" dataDxfId="45"/>
    <tableColumn id="3" xr3:uid="{4DE4B4D5-5FF0-47EC-B6C6-15ED69107398}" name="Title" dataDxfId="44"/>
    <tableColumn id="4" xr3:uid="{13BC78C6-46D0-4774-9183-FAB7C63D0194}" name="Brand" dataDxfId="43"/>
    <tableColumn id="22" xr3:uid="{474DADA9-C131-4BCC-B72A-9D9BDDD4411C}" name="Product" dataDxfId="42"/>
    <tableColumn id="5" xr3:uid="{B68FA910-76A8-48CB-A76B-E4210242C310}" name="Country" dataDxfId="41"/>
    <tableColumn id="6" xr3:uid="{CA65F9DB-E3C0-4860-8A12-34A65852D46E}" name="GRAND SLAM" totalsRowFunction="sum" dataDxfId="40"/>
    <tableColumn id="7" xr3:uid="{21BBD0D4-B23D-44AA-8788-B8EA23B803C3}" name="Suma de M.E." totalsRowFunction="sum" dataDxfId="39"/>
    <tableColumn id="8" xr3:uid="{55932CC3-6AD0-4353-AF6B-57A19434CDBE}" name="ORO FIAP" totalsRowFunction="sum" dataDxfId="38"/>
    <tableColumn id="9" xr3:uid="{09EE60C0-6B4D-427F-98CF-62F0C278436F}" name="PLATA FIAP" totalsRowFunction="sum" dataDxfId="37"/>
    <tableColumn id="10" xr3:uid="{9C9DCCC1-0117-4B2E-96CC-B5C34634910C}" name="BRONCE FIAP" totalsRowFunction="sum" dataDxfId="36"/>
    <tableColumn id="11" xr3:uid="{A9E625DD-A02C-4016-8FD5-C6FC14EFD3CA}" name="SHORTLIST FIAP" totalsRowFunction="sum" dataDxfId="35"/>
    <tableColumn id="12" xr3:uid="{3BA26B34-E572-4225-A87C-ABA31F4658A2}" name="Suma de TOTAL PREMIOS" totalsRowFunction="sum" dataDxfId="34"/>
    <tableColumn id="23" xr3:uid="{9A340CFE-8D3A-4929-8AA0-6B99071F6E34}" name="TOTAL PUNTAJE" totalsRowFunction="sum" dataDxfId="33">
      <calculatedColumnFormula>+DATAFIAP24[[#This Row],[GRAND SLAM]]*$H$2+DATAFIAP24[[#This Row],[Suma de M.E.]]*$I$2+DATAFIAP24[[#This Row],[ORO FIAP]]*$J$2+DATAFIAP24[[#This Row],[PLATA FIAP]]*$K$2+DATAFIAP24[[#This Row],[BRONCE FIAP]]*$L$2+DATAFIAP24[[#This Row],[SHORTLIST FIAP]]*$M$2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ED3639-914B-4C1C-A12C-90D3C832FF2E}" name="DATACANNES24" displayName="DATACANNES24" ref="A4:O392" totalsRowCount="1" headerRowDxfId="32" dataDxfId="31" headerRowCellStyle="Normal 3" dataCellStyle="Normal 3">
  <autoFilter ref="A4:O391" xr:uid="{CAED3639-914B-4C1C-A12C-90D3C832FF2E}"/>
  <tableColumns count="15">
    <tableColumn id="1" xr3:uid="{C0F1C5FE-9595-4A49-9F95-56046619FA47}" name="ARCHIVO" dataDxfId="30" totalsRowDxfId="29" dataCellStyle="Normal 3"/>
    <tableColumn id="2" xr3:uid="{2D736DFA-6C30-4497-A28D-1FDA31135A53}" name="Entrant / Idea Creation2" dataDxfId="28" totalsRowDxfId="27" dataCellStyle="Normal 3"/>
    <tableColumn id="3" xr3:uid="{538AB167-A5B2-4193-8F6D-2E3E739A4B78}" name="Entrant / Idea Creation + Country" dataDxfId="26" totalsRowDxfId="25" dataCellStyle="Normal 3"/>
    <tableColumn id="4" xr3:uid="{5F50AC18-09ED-46D3-A593-9D836DC48780}" name="Title" dataDxfId="24" totalsRowDxfId="23" dataCellStyle="Normal 3"/>
    <tableColumn id="5" xr3:uid="{AC26F01E-C313-4F26-A276-695B245F0D13}" name="Brand" dataDxfId="22" totalsRowDxfId="21" dataCellStyle="Normal 3"/>
    <tableColumn id="6" xr3:uid="{1A1D23ED-DD2B-484B-80BC-FF1A311CAF17}" name="Product" dataDxfId="20" totalsRowDxfId="19" dataCellStyle="Normal 3"/>
    <tableColumn id="7" xr3:uid="{65F54E4F-97F4-4BC8-B302-D12C94A605B9}" name="Country" dataDxfId="18" totalsRowDxfId="17" dataCellStyle="Normal 3"/>
    <tableColumn id="8" xr3:uid="{3967B84D-6807-48DD-81F3-9F6A6F428875}" name="Grand Prix " totalsRowFunction="sum" dataDxfId="16" totalsRowDxfId="15" dataCellStyle="Normal 3"/>
    <tableColumn id="9" xr3:uid="{6A4D1FCB-5D88-4F17-B9C8-DECEEC041631}" name="Titanium Grand Prix " totalsRowFunction="sum" dataDxfId="14" totalsRowDxfId="13" dataCellStyle="Normal 3"/>
    <tableColumn id="10" xr3:uid="{E5E169C1-2F79-4A05-9DEB-680D986CC2A2}" name="Titanium Lion" totalsRowFunction="sum" dataDxfId="12" totalsRowDxfId="11" dataCellStyle="Normal 3"/>
    <tableColumn id="11" xr3:uid="{77919812-EB88-43F1-85D0-A30ED36C6373}" name="Gold Lion" totalsRowFunction="sum" dataDxfId="10" totalsRowDxfId="9" dataCellStyle="Normal 3"/>
    <tableColumn id="12" xr3:uid="{381B04A7-7678-47D4-99A3-DF75FBFC7F95}" name="Silver Lion" totalsRowFunction="sum" dataDxfId="8" totalsRowDxfId="7" dataCellStyle="Normal 3"/>
    <tableColumn id="13" xr3:uid="{FE6FC4CF-8B46-47BA-AD81-7AD608F8BCE3}" name="Bronze Lion" totalsRowFunction="sum" dataDxfId="6" totalsRowDxfId="5" dataCellStyle="Normal 3"/>
    <tableColumn id="14" xr3:uid="{46630588-7DCC-42E0-8928-5D58FFADD9B0}" name="Suma de TOTAL PREMIOS" totalsRowFunction="sum" dataDxfId="4" totalsRowDxfId="3" dataCellStyle="Normal 3">
      <calculatedColumnFormula>SUM(DATACANNES24[[#This Row],[Grand Prix ]:[Bronze Lion]])</calculatedColumnFormula>
    </tableColumn>
    <tableColumn id="15" xr3:uid="{D708B469-5F4A-4665-B522-D6920D9098F6}" name="TOTAL PUNTAJE" totalsRowFunction="sum" dataDxfId="2" totalsRowDxfId="1" dataCellStyle="Normal 3">
      <calculatedColumnFormula>+DATACANNES24[[#This Row],[Grand Prix ]]*$H$2+DATACANNES24[[#This Row],[Titanium Grand Prix ]]*$I$2+DATACANNES24[[#This Row],[Titanium Lion]]*$J$2+DATACANNES24[[#This Row],[Gold Lion]]*$K$2+DATACANNES24[[#This Row],[Silver Lion]]*$L$2+DATACANNES24[[#This Row],[Bronze Lion]]*$M$2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6.xml"/><Relationship Id="rId7" Type="http://schemas.openxmlformats.org/officeDocument/2006/relationships/drawing" Target="../drawings/drawing5.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ivotTable" Target="../pivotTables/pivotTable9.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D4D5-C95A-4847-BB37-9FC63F0BCCEB}">
  <sheetPr>
    <tabColor theme="4" tint="0.79998168889431442"/>
  </sheetPr>
  <dimension ref="A1:G53"/>
  <sheetViews>
    <sheetView showGridLines="0" zoomScale="85" zoomScaleNormal="85" workbookViewId="0">
      <selection activeCell="D18" sqref="D18"/>
    </sheetView>
  </sheetViews>
  <sheetFormatPr baseColWidth="10" defaultRowHeight="13.8" x14ac:dyDescent="0.3"/>
  <cols>
    <col min="1" max="1" width="34.77734375" customWidth="1"/>
  </cols>
  <sheetData>
    <row r="1" spans="1:7" ht="93" customHeight="1" x14ac:dyDescent="0.3"/>
    <row r="2" spans="1:7" ht="15" customHeight="1" x14ac:dyDescent="0.3">
      <c r="A2" s="1"/>
    </row>
    <row r="3" spans="1:7" ht="28.8" customHeight="1" x14ac:dyDescent="0.3">
      <c r="A3" s="44" t="s">
        <v>2634</v>
      </c>
      <c r="B3" s="44"/>
      <c r="C3" s="44"/>
      <c r="D3" s="44"/>
      <c r="E3" s="44"/>
      <c r="F3" s="44"/>
      <c r="G3" s="44"/>
    </row>
    <row r="4" spans="1:7" ht="14.4" x14ac:dyDescent="0.3">
      <c r="A4" s="12"/>
    </row>
    <row r="5" spans="1:7" ht="14.4" x14ac:dyDescent="0.3">
      <c r="A5" s="22" t="s">
        <v>4353</v>
      </c>
    </row>
    <row r="6" spans="1:7" ht="14.4" x14ac:dyDescent="0.3">
      <c r="A6" s="14" t="s">
        <v>4354</v>
      </c>
    </row>
    <row r="7" spans="1:7" ht="14.4" x14ac:dyDescent="0.3">
      <c r="A7" s="14" t="s">
        <v>4355</v>
      </c>
    </row>
    <row r="8" spans="1:7" ht="14.4" x14ac:dyDescent="0.3">
      <c r="A8" s="14" t="s">
        <v>4356</v>
      </c>
    </row>
    <row r="9" spans="1:7" ht="14.4" x14ac:dyDescent="0.3">
      <c r="A9" s="12"/>
    </row>
    <row r="10" spans="1:7" ht="14.4" x14ac:dyDescent="0.3">
      <c r="A10" s="22" t="s">
        <v>4357</v>
      </c>
    </row>
    <row r="11" spans="1:7" ht="14.4" x14ac:dyDescent="0.3">
      <c r="A11" s="14" t="s">
        <v>2635</v>
      </c>
    </row>
    <row r="12" spans="1:7" ht="14.4" x14ac:dyDescent="0.3">
      <c r="A12" s="14" t="s">
        <v>2636</v>
      </c>
    </row>
    <row r="13" spans="1:7" ht="14.4" x14ac:dyDescent="0.3">
      <c r="A13" s="14" t="s">
        <v>2637</v>
      </c>
    </row>
    <row r="14" spans="1:7" ht="14.4" x14ac:dyDescent="0.3">
      <c r="A14" s="14" t="s">
        <v>2638</v>
      </c>
    </row>
    <row r="15" spans="1:7" ht="14.4" x14ac:dyDescent="0.3">
      <c r="A15" s="14" t="s">
        <v>4364</v>
      </c>
    </row>
    <row r="16" spans="1:7" ht="14.4" x14ac:dyDescent="0.3">
      <c r="A16" s="14" t="s">
        <v>4365</v>
      </c>
    </row>
    <row r="17" spans="1:7" ht="14.4" x14ac:dyDescent="0.3">
      <c r="A17" s="13"/>
    </row>
    <row r="18" spans="1:7" ht="14.4" x14ac:dyDescent="0.3">
      <c r="A18" s="22" t="s">
        <v>4358</v>
      </c>
    </row>
    <row r="19" spans="1:7" ht="28.8" customHeight="1" x14ac:dyDescent="0.3">
      <c r="A19" s="44" t="s">
        <v>2645</v>
      </c>
      <c r="B19" s="44"/>
      <c r="C19" s="44"/>
      <c r="D19" s="44"/>
      <c r="E19" s="44"/>
      <c r="F19" s="44"/>
      <c r="G19" s="44"/>
    </row>
    <row r="20" spans="1:7" ht="14.4" x14ac:dyDescent="0.3">
      <c r="A20" s="15"/>
    </row>
    <row r="21" spans="1:7" ht="14.4" x14ac:dyDescent="0.3">
      <c r="A21" s="15"/>
    </row>
    <row r="22" spans="1:7" ht="14.4" x14ac:dyDescent="0.3">
      <c r="A22" s="15"/>
    </row>
    <row r="23" spans="1:7" ht="14.4" x14ac:dyDescent="0.3">
      <c r="A23" s="15"/>
    </row>
    <row r="24" spans="1:7" ht="28.8" customHeight="1" x14ac:dyDescent="0.3">
      <c r="A24" s="44" t="s">
        <v>2639</v>
      </c>
      <c r="B24" s="44"/>
      <c r="C24" s="44"/>
      <c r="D24" s="44"/>
      <c r="E24" s="44"/>
      <c r="F24" s="44"/>
      <c r="G24" s="44"/>
    </row>
    <row r="26" spans="1:7" ht="14.4" x14ac:dyDescent="0.3">
      <c r="A26" s="13" t="s">
        <v>2640</v>
      </c>
    </row>
    <row r="27" spans="1:7" ht="14.4" x14ac:dyDescent="0.3">
      <c r="A27" s="13" t="s">
        <v>2641</v>
      </c>
    </row>
    <row r="28" spans="1:7" ht="28.8" customHeight="1" x14ac:dyDescent="0.3">
      <c r="A28" s="44" t="s">
        <v>4348</v>
      </c>
      <c r="B28" s="44"/>
      <c r="C28" s="44"/>
      <c r="D28" s="44"/>
      <c r="E28" s="44"/>
      <c r="F28" s="44"/>
      <c r="G28" s="44"/>
    </row>
    <row r="29" spans="1:7" ht="21" customHeight="1" x14ac:dyDescent="0.3"/>
    <row r="43" spans="1:7" ht="14.4" x14ac:dyDescent="0.3">
      <c r="A43" s="22" t="s">
        <v>4359</v>
      </c>
    </row>
    <row r="44" spans="1:7" ht="28.8" customHeight="1" x14ac:dyDescent="0.3">
      <c r="A44" s="44" t="s">
        <v>2646</v>
      </c>
      <c r="B44" s="44"/>
      <c r="C44" s="44"/>
      <c r="D44" s="44"/>
      <c r="E44" s="44"/>
      <c r="F44" s="44"/>
      <c r="G44" s="44"/>
    </row>
    <row r="45" spans="1:7" ht="14.4" x14ac:dyDescent="0.3">
      <c r="A45" s="12"/>
    </row>
    <row r="46" spans="1:7" ht="14.4" x14ac:dyDescent="0.3">
      <c r="A46" s="22" t="s">
        <v>4360</v>
      </c>
    </row>
    <row r="47" spans="1:7" ht="28.8" customHeight="1" x14ac:dyDescent="0.3">
      <c r="A47" s="44" t="s">
        <v>2647</v>
      </c>
      <c r="B47" s="44"/>
      <c r="C47" s="44"/>
      <c r="D47" s="44"/>
      <c r="E47" s="44"/>
      <c r="F47" s="44"/>
      <c r="G47" s="44"/>
    </row>
    <row r="48" spans="1:7" ht="14.4" x14ac:dyDescent="0.3">
      <c r="A48" s="12"/>
    </row>
    <row r="49" spans="1:7" ht="14.4" x14ac:dyDescent="0.3">
      <c r="A49" s="22" t="s">
        <v>4361</v>
      </c>
    </row>
    <row r="50" spans="1:7" ht="28.8" customHeight="1" x14ac:dyDescent="0.3">
      <c r="A50" s="44" t="s">
        <v>2648</v>
      </c>
      <c r="B50" s="44"/>
      <c r="C50" s="44"/>
      <c r="D50" s="44"/>
      <c r="E50" s="44"/>
      <c r="F50" s="44"/>
      <c r="G50" s="44"/>
    </row>
    <row r="52" spans="1:7" ht="14.4" x14ac:dyDescent="0.3">
      <c r="A52" s="22" t="s">
        <v>4362</v>
      </c>
    </row>
    <row r="53" spans="1:7" ht="28.8" customHeight="1" x14ac:dyDescent="0.3">
      <c r="A53" s="44" t="s">
        <v>2649</v>
      </c>
      <c r="B53" s="44"/>
      <c r="C53" s="44"/>
      <c r="D53" s="44"/>
      <c r="E53" s="44"/>
      <c r="F53" s="44"/>
      <c r="G53" s="44"/>
    </row>
  </sheetData>
  <sheetProtection algorithmName="SHA-512" hashValue="5/y0SBCJ6P4yZGelxFgw7xlOnPNvUVjBwO1R2iVORh00/U1P4klKTp3yA3PMjEiJdCMvTOaH+75yL+Yv7BaT7w==" saltValue="z97udGITh3WfXNwNDTaTQA==" spinCount="100000" sheet="1" objects="1" scenarios="1"/>
  <mergeCells count="8">
    <mergeCell ref="A50:G50"/>
    <mergeCell ref="A53:G53"/>
    <mergeCell ref="A19:G19"/>
    <mergeCell ref="A3:G3"/>
    <mergeCell ref="A24:G24"/>
    <mergeCell ref="A28:G28"/>
    <mergeCell ref="A44:G44"/>
    <mergeCell ref="A47:G47"/>
  </mergeCells>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6EE-EF52-448D-85D3-8DEB723BE0AE}">
  <sheetPr>
    <tabColor theme="3" tint="0.89999084444715716"/>
  </sheetPr>
  <dimension ref="A1:D16"/>
  <sheetViews>
    <sheetView showGridLines="0" workbookViewId="0">
      <selection activeCell="C13" sqref="C13"/>
    </sheetView>
  </sheetViews>
  <sheetFormatPr baseColWidth="10" defaultRowHeight="13.8" x14ac:dyDescent="0.3"/>
  <cols>
    <col min="1" max="1" width="11.5546875" style="31"/>
    <col min="2" max="2" width="30.77734375" style="31" bestFit="1" customWidth="1"/>
    <col min="3" max="3" width="20.5546875" style="31" bestFit="1" customWidth="1"/>
    <col min="4" max="4" width="20.44140625" style="31" bestFit="1" customWidth="1"/>
    <col min="5" max="16384" width="11.5546875" style="31"/>
  </cols>
  <sheetData>
    <row r="1" spans="1:4" ht="93" customHeight="1" x14ac:dyDescent="0.3"/>
    <row r="2" spans="1:4" x14ac:dyDescent="0.3">
      <c r="B2"/>
      <c r="C2"/>
      <c r="D2"/>
    </row>
    <row r="3" spans="1:4" ht="15.6" x14ac:dyDescent="0.3">
      <c r="A3" s="30"/>
      <c r="B3" s="45" t="s">
        <v>2202</v>
      </c>
      <c r="C3" s="45"/>
      <c r="D3" s="45"/>
    </row>
    <row r="4" spans="1:4" x14ac:dyDescent="0.3">
      <c r="B4" s="5" t="s">
        <v>1498</v>
      </c>
      <c r="C4" s="5" t="s">
        <v>7</v>
      </c>
      <c r="D4" t="s">
        <v>2650</v>
      </c>
    </row>
    <row r="5" spans="1:4" x14ac:dyDescent="0.3">
      <c r="B5" t="s">
        <v>1562</v>
      </c>
      <c r="C5" t="s">
        <v>146</v>
      </c>
      <c r="D5" s="32">
        <v>298</v>
      </c>
    </row>
    <row r="6" spans="1:4" x14ac:dyDescent="0.3">
      <c r="B6" t="s">
        <v>3887</v>
      </c>
      <c r="C6" t="s">
        <v>126</v>
      </c>
      <c r="D6" s="32">
        <v>288</v>
      </c>
    </row>
    <row r="7" spans="1:4" x14ac:dyDescent="0.3">
      <c r="B7" t="s">
        <v>1581</v>
      </c>
      <c r="C7" t="s">
        <v>210</v>
      </c>
      <c r="D7" s="32">
        <v>280</v>
      </c>
    </row>
    <row r="8" spans="1:4" x14ac:dyDescent="0.3">
      <c r="B8" t="s">
        <v>2972</v>
      </c>
      <c r="C8" t="s">
        <v>189</v>
      </c>
      <c r="D8" s="32">
        <v>267</v>
      </c>
    </row>
    <row r="9" spans="1:4" x14ac:dyDescent="0.3">
      <c r="B9" t="s">
        <v>3867</v>
      </c>
      <c r="C9" t="s">
        <v>126</v>
      </c>
      <c r="D9" s="32">
        <v>245</v>
      </c>
    </row>
    <row r="10" spans="1:4" x14ac:dyDescent="0.3">
      <c r="B10" t="s">
        <v>2131</v>
      </c>
      <c r="C10" t="s">
        <v>175</v>
      </c>
      <c r="D10" s="32">
        <v>240</v>
      </c>
    </row>
    <row r="11" spans="1:4" x14ac:dyDescent="0.3">
      <c r="B11" t="s">
        <v>1487</v>
      </c>
      <c r="C11" t="s">
        <v>1268</v>
      </c>
      <c r="D11" s="32">
        <v>237</v>
      </c>
    </row>
    <row r="12" spans="1:4" x14ac:dyDescent="0.3">
      <c r="B12" t="s">
        <v>3168</v>
      </c>
      <c r="C12" t="s">
        <v>502</v>
      </c>
      <c r="D12" s="32">
        <v>234</v>
      </c>
    </row>
    <row r="13" spans="1:4" x14ac:dyDescent="0.3">
      <c r="B13" t="s">
        <v>2207</v>
      </c>
      <c r="C13" t="s">
        <v>175</v>
      </c>
      <c r="D13" s="32">
        <v>229</v>
      </c>
    </row>
    <row r="14" spans="1:4" x14ac:dyDescent="0.3">
      <c r="B14" t="s">
        <v>3294</v>
      </c>
      <c r="C14" t="s">
        <v>127</v>
      </c>
      <c r="D14" s="32">
        <v>228</v>
      </c>
    </row>
    <row r="15" spans="1:4" x14ac:dyDescent="0.3">
      <c r="B15" t="s">
        <v>1373</v>
      </c>
      <c r="C15"/>
      <c r="D15" s="32">
        <v>2546</v>
      </c>
    </row>
    <row r="16" spans="1:4" x14ac:dyDescent="0.3">
      <c r="B16"/>
      <c r="C16"/>
      <c r="D16"/>
    </row>
  </sheetData>
  <sheetProtection algorithmName="SHA-512" hashValue="vubTfNl1mpaPyt16vvD4BO9oXi35ciIUyrQPIN1xwRowDgrjbaC8Bg+DTJ9Iu12tPiCbXgUcJkSTgNSUle2xdg==" saltValue="y1/hnNLvcIVrarVjQkQviw==" spinCount="100000" sheet="1" objects="1" scenarios="1"/>
  <mergeCells count="1">
    <mergeCell ref="B3:D3"/>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C398-AA87-488A-928A-28FD0466F8C1}">
  <sheetPr>
    <tabColor theme="3" tint="0.89999084444715716"/>
  </sheetPr>
  <dimension ref="B1:D91"/>
  <sheetViews>
    <sheetView showGridLines="0" tabSelected="1" workbookViewId="0">
      <selection activeCell="G81" sqref="G81"/>
    </sheetView>
  </sheetViews>
  <sheetFormatPr baseColWidth="10" defaultRowHeight="13.8" x14ac:dyDescent="0.3"/>
  <cols>
    <col min="1" max="1" width="11.5546875" style="31"/>
    <col min="2" max="2" width="25.33203125" style="31" bestFit="1" customWidth="1"/>
    <col min="3" max="3" width="47.88671875" style="31" bestFit="1" customWidth="1"/>
    <col min="4" max="4" width="20.44140625" style="31" bestFit="1" customWidth="1"/>
    <col min="5" max="16384" width="11.5546875" style="31"/>
  </cols>
  <sheetData>
    <row r="1" spans="2:4" ht="93" customHeight="1" x14ac:dyDescent="0.3"/>
    <row r="2" spans="2:4" x14ac:dyDescent="0.3">
      <c r="B2"/>
      <c r="C2"/>
      <c r="D2"/>
    </row>
    <row r="3" spans="2:4" ht="15.6" x14ac:dyDescent="0.3">
      <c r="B3" s="45" t="s">
        <v>1415</v>
      </c>
      <c r="C3" s="45"/>
      <c r="D3" s="45"/>
    </row>
    <row r="4" spans="2:4" x14ac:dyDescent="0.3">
      <c r="B4" s="5" t="s">
        <v>7</v>
      </c>
      <c r="C4" s="5" t="s">
        <v>1498</v>
      </c>
      <c r="D4" t="s">
        <v>2650</v>
      </c>
    </row>
    <row r="5" spans="2:4" x14ac:dyDescent="0.3">
      <c r="B5" t="s">
        <v>126</v>
      </c>
      <c r="C5" t="s">
        <v>3867</v>
      </c>
      <c r="D5">
        <v>427</v>
      </c>
    </row>
    <row r="6" spans="2:4" x14ac:dyDescent="0.3">
      <c r="B6" t="s">
        <v>126</v>
      </c>
      <c r="C6" t="s">
        <v>3887</v>
      </c>
      <c r="D6">
        <v>324</v>
      </c>
    </row>
    <row r="7" spans="2:4" x14ac:dyDescent="0.3">
      <c r="B7" t="s">
        <v>126</v>
      </c>
      <c r="C7" t="s">
        <v>2980</v>
      </c>
      <c r="D7">
        <v>224</v>
      </c>
    </row>
    <row r="8" spans="2:4" x14ac:dyDescent="0.3">
      <c r="B8" t="s">
        <v>1394</v>
      </c>
      <c r="C8"/>
      <c r="D8">
        <v>975</v>
      </c>
    </row>
    <row r="9" spans="2:4" x14ac:dyDescent="0.3">
      <c r="B9" t="s">
        <v>158</v>
      </c>
      <c r="C9" t="s">
        <v>2867</v>
      </c>
      <c r="D9">
        <v>108</v>
      </c>
    </row>
    <row r="10" spans="2:4" x14ac:dyDescent="0.3">
      <c r="B10" t="s">
        <v>158</v>
      </c>
      <c r="C10" t="s">
        <v>3050</v>
      </c>
      <c r="D10">
        <v>36</v>
      </c>
    </row>
    <row r="11" spans="2:4" x14ac:dyDescent="0.3">
      <c r="B11" t="s">
        <v>158</v>
      </c>
      <c r="C11" t="s">
        <v>3800</v>
      </c>
      <c r="D11">
        <v>8</v>
      </c>
    </row>
    <row r="12" spans="2:4" x14ac:dyDescent="0.3">
      <c r="B12" t="s">
        <v>1406</v>
      </c>
      <c r="C12"/>
      <c r="D12">
        <v>152</v>
      </c>
    </row>
    <row r="13" spans="2:4" x14ac:dyDescent="0.3">
      <c r="B13" t="s">
        <v>146</v>
      </c>
      <c r="C13" t="s">
        <v>1562</v>
      </c>
      <c r="D13">
        <v>649</v>
      </c>
    </row>
    <row r="14" spans="2:4" x14ac:dyDescent="0.3">
      <c r="B14" t="s">
        <v>146</v>
      </c>
      <c r="C14" t="s">
        <v>1505</v>
      </c>
      <c r="D14">
        <v>375</v>
      </c>
    </row>
    <row r="15" spans="2:4" x14ac:dyDescent="0.3">
      <c r="B15" t="s">
        <v>146</v>
      </c>
      <c r="C15" t="s">
        <v>2114</v>
      </c>
      <c r="D15">
        <v>285</v>
      </c>
    </row>
    <row r="16" spans="2:4" x14ac:dyDescent="0.3">
      <c r="B16" t="s">
        <v>1403</v>
      </c>
      <c r="C16"/>
      <c r="D16">
        <v>1309</v>
      </c>
    </row>
    <row r="17" spans="2:4" x14ac:dyDescent="0.3">
      <c r="B17" t="s">
        <v>948</v>
      </c>
      <c r="C17" t="s">
        <v>3537</v>
      </c>
      <c r="D17">
        <v>48</v>
      </c>
    </row>
    <row r="18" spans="2:4" x14ac:dyDescent="0.3">
      <c r="B18" t="s">
        <v>948</v>
      </c>
      <c r="C18" t="s">
        <v>3533</v>
      </c>
      <c r="D18">
        <v>24</v>
      </c>
    </row>
    <row r="19" spans="2:4" x14ac:dyDescent="0.3">
      <c r="B19" t="s">
        <v>948</v>
      </c>
      <c r="C19" t="s">
        <v>3535</v>
      </c>
      <c r="D19">
        <v>15</v>
      </c>
    </row>
    <row r="20" spans="2:4" x14ac:dyDescent="0.3">
      <c r="B20" t="s">
        <v>1408</v>
      </c>
      <c r="C20"/>
      <c r="D20">
        <v>87</v>
      </c>
    </row>
    <row r="21" spans="2:4" x14ac:dyDescent="0.3">
      <c r="B21" t="s">
        <v>200</v>
      </c>
      <c r="C21" t="s">
        <v>3503</v>
      </c>
      <c r="D21">
        <v>141</v>
      </c>
    </row>
    <row r="22" spans="2:4" x14ac:dyDescent="0.3">
      <c r="B22" t="s">
        <v>200</v>
      </c>
      <c r="C22" t="s">
        <v>2905</v>
      </c>
      <c r="D22">
        <v>119</v>
      </c>
    </row>
    <row r="23" spans="2:4" x14ac:dyDescent="0.3">
      <c r="B23" t="s">
        <v>200</v>
      </c>
      <c r="C23" t="s">
        <v>1882</v>
      </c>
      <c r="D23">
        <v>54</v>
      </c>
    </row>
    <row r="24" spans="2:4" x14ac:dyDescent="0.3">
      <c r="B24" t="s">
        <v>1402</v>
      </c>
      <c r="C24"/>
      <c r="D24">
        <v>314</v>
      </c>
    </row>
    <row r="25" spans="2:4" x14ac:dyDescent="0.3">
      <c r="B25" t="s">
        <v>189</v>
      </c>
      <c r="C25" t="s">
        <v>2972</v>
      </c>
      <c r="D25">
        <v>330</v>
      </c>
    </row>
    <row r="26" spans="2:4" x14ac:dyDescent="0.3">
      <c r="B26" t="s">
        <v>189</v>
      </c>
      <c r="C26" t="s">
        <v>398</v>
      </c>
      <c r="D26">
        <v>138</v>
      </c>
    </row>
    <row r="27" spans="2:4" x14ac:dyDescent="0.3">
      <c r="B27" t="s">
        <v>189</v>
      </c>
      <c r="C27" t="s">
        <v>2896</v>
      </c>
      <c r="D27">
        <v>118</v>
      </c>
    </row>
    <row r="28" spans="2:4" x14ac:dyDescent="0.3">
      <c r="B28" t="s">
        <v>1396</v>
      </c>
      <c r="C28"/>
      <c r="D28">
        <v>586</v>
      </c>
    </row>
    <row r="29" spans="2:4" x14ac:dyDescent="0.3">
      <c r="B29" t="s">
        <v>140</v>
      </c>
      <c r="C29" t="s">
        <v>455</v>
      </c>
      <c r="D29">
        <v>211</v>
      </c>
    </row>
    <row r="30" spans="2:4" x14ac:dyDescent="0.3">
      <c r="B30" t="s">
        <v>140</v>
      </c>
      <c r="C30" t="s">
        <v>3072</v>
      </c>
      <c r="D30">
        <v>182</v>
      </c>
    </row>
    <row r="31" spans="2:4" x14ac:dyDescent="0.3">
      <c r="B31" t="s">
        <v>140</v>
      </c>
      <c r="C31" t="s">
        <v>2128</v>
      </c>
      <c r="D31">
        <v>54</v>
      </c>
    </row>
    <row r="32" spans="2:4" x14ac:dyDescent="0.3">
      <c r="B32" t="s">
        <v>1400</v>
      </c>
      <c r="C32"/>
      <c r="D32">
        <v>447</v>
      </c>
    </row>
    <row r="33" spans="2:4" x14ac:dyDescent="0.3">
      <c r="B33" t="s">
        <v>778</v>
      </c>
      <c r="C33" t="s">
        <v>3391</v>
      </c>
      <c r="D33">
        <v>148</v>
      </c>
    </row>
    <row r="34" spans="2:4" x14ac:dyDescent="0.3">
      <c r="B34" t="s">
        <v>778</v>
      </c>
      <c r="C34" t="s">
        <v>3383</v>
      </c>
      <c r="D34">
        <v>45</v>
      </c>
    </row>
    <row r="35" spans="2:4" x14ac:dyDescent="0.3">
      <c r="B35" t="s">
        <v>1404</v>
      </c>
      <c r="C35"/>
      <c r="D35">
        <v>193</v>
      </c>
    </row>
    <row r="36" spans="2:4" x14ac:dyDescent="0.3">
      <c r="B36" t="s">
        <v>127</v>
      </c>
      <c r="C36" t="s">
        <v>2106</v>
      </c>
      <c r="D36">
        <v>453</v>
      </c>
    </row>
    <row r="37" spans="2:4" x14ac:dyDescent="0.3">
      <c r="B37" t="s">
        <v>127</v>
      </c>
      <c r="C37" t="s">
        <v>1770</v>
      </c>
      <c r="D37">
        <v>329</v>
      </c>
    </row>
    <row r="38" spans="2:4" x14ac:dyDescent="0.3">
      <c r="B38" t="s">
        <v>127</v>
      </c>
      <c r="C38" t="s">
        <v>3294</v>
      </c>
      <c r="D38">
        <v>243</v>
      </c>
    </row>
    <row r="39" spans="2:4" x14ac:dyDescent="0.3">
      <c r="B39" t="s">
        <v>1399</v>
      </c>
      <c r="C39"/>
      <c r="D39">
        <v>1025</v>
      </c>
    </row>
    <row r="40" spans="2:4" x14ac:dyDescent="0.3">
      <c r="B40" t="s">
        <v>175</v>
      </c>
      <c r="C40" t="s">
        <v>2207</v>
      </c>
      <c r="D40">
        <v>648</v>
      </c>
    </row>
    <row r="41" spans="2:4" x14ac:dyDescent="0.3">
      <c r="B41" t="s">
        <v>175</v>
      </c>
      <c r="C41" t="s">
        <v>2131</v>
      </c>
      <c r="D41">
        <v>586</v>
      </c>
    </row>
    <row r="42" spans="2:4" x14ac:dyDescent="0.3">
      <c r="B42" t="s">
        <v>175</v>
      </c>
      <c r="C42" t="s">
        <v>2142</v>
      </c>
      <c r="D42">
        <v>453</v>
      </c>
    </row>
    <row r="43" spans="2:4" x14ac:dyDescent="0.3">
      <c r="B43" t="s">
        <v>1407</v>
      </c>
      <c r="C43"/>
      <c r="D43">
        <v>1687</v>
      </c>
    </row>
    <row r="44" spans="2:4" x14ac:dyDescent="0.3">
      <c r="B44" t="s">
        <v>747</v>
      </c>
      <c r="C44" t="s">
        <v>3367</v>
      </c>
      <c r="D44">
        <v>127</v>
      </c>
    </row>
    <row r="45" spans="2:4" x14ac:dyDescent="0.3">
      <c r="B45" t="s">
        <v>747</v>
      </c>
      <c r="C45" t="s">
        <v>3392</v>
      </c>
      <c r="D45">
        <v>63</v>
      </c>
    </row>
    <row r="46" spans="2:4" x14ac:dyDescent="0.3">
      <c r="B46" t="s">
        <v>747</v>
      </c>
      <c r="C46" t="s">
        <v>3370</v>
      </c>
      <c r="D46">
        <v>55</v>
      </c>
    </row>
    <row r="47" spans="2:4" x14ac:dyDescent="0.3">
      <c r="B47" t="s">
        <v>1401</v>
      </c>
      <c r="C47"/>
      <c r="D47">
        <v>245</v>
      </c>
    </row>
    <row r="48" spans="2:4" x14ac:dyDescent="0.3">
      <c r="B48" t="s">
        <v>765</v>
      </c>
      <c r="C48" t="s">
        <v>3374</v>
      </c>
      <c r="D48">
        <v>29</v>
      </c>
    </row>
    <row r="49" spans="2:4" x14ac:dyDescent="0.3">
      <c r="B49" t="s">
        <v>765</v>
      </c>
      <c r="C49" t="s">
        <v>2002</v>
      </c>
      <c r="D49">
        <v>9</v>
      </c>
    </row>
    <row r="50" spans="2:4" x14ac:dyDescent="0.3">
      <c r="B50" t="s">
        <v>1410</v>
      </c>
      <c r="C50"/>
      <c r="D50">
        <v>38</v>
      </c>
    </row>
    <row r="51" spans="2:4" x14ac:dyDescent="0.3">
      <c r="B51" t="s">
        <v>11</v>
      </c>
      <c r="C51" t="s">
        <v>2814</v>
      </c>
      <c r="D51">
        <v>307</v>
      </c>
    </row>
    <row r="52" spans="2:4" x14ac:dyDescent="0.3">
      <c r="B52" t="s">
        <v>11</v>
      </c>
      <c r="C52" t="s">
        <v>2786</v>
      </c>
      <c r="D52">
        <v>206</v>
      </c>
    </row>
    <row r="53" spans="2:4" x14ac:dyDescent="0.3">
      <c r="B53" t="s">
        <v>11</v>
      </c>
      <c r="C53" t="s">
        <v>2732</v>
      </c>
      <c r="D53">
        <v>171</v>
      </c>
    </row>
    <row r="54" spans="2:4" x14ac:dyDescent="0.3">
      <c r="B54" t="s">
        <v>1395</v>
      </c>
      <c r="C54"/>
      <c r="D54">
        <v>684</v>
      </c>
    </row>
    <row r="55" spans="2:4" x14ac:dyDescent="0.3">
      <c r="B55" t="s">
        <v>379</v>
      </c>
      <c r="C55" t="s">
        <v>3047</v>
      </c>
      <c r="D55">
        <v>7</v>
      </c>
    </row>
    <row r="56" spans="2:4" x14ac:dyDescent="0.3">
      <c r="B56" t="s">
        <v>1414</v>
      </c>
      <c r="C56"/>
      <c r="D56">
        <v>7</v>
      </c>
    </row>
    <row r="57" spans="2:4" x14ac:dyDescent="0.3">
      <c r="B57" t="s">
        <v>285</v>
      </c>
      <c r="C57" t="s">
        <v>3827</v>
      </c>
      <c r="D57">
        <v>42</v>
      </c>
    </row>
    <row r="58" spans="2:4" x14ac:dyDescent="0.3">
      <c r="B58" t="s">
        <v>285</v>
      </c>
      <c r="C58" t="s">
        <v>2968</v>
      </c>
      <c r="D58">
        <v>41</v>
      </c>
    </row>
    <row r="59" spans="2:4" x14ac:dyDescent="0.3">
      <c r="B59" t="s">
        <v>285</v>
      </c>
      <c r="C59" t="s">
        <v>3380</v>
      </c>
      <c r="D59">
        <v>20</v>
      </c>
    </row>
    <row r="60" spans="2:4" x14ac:dyDescent="0.3">
      <c r="B60" t="s">
        <v>1409</v>
      </c>
      <c r="C60"/>
      <c r="D60">
        <v>103</v>
      </c>
    </row>
    <row r="61" spans="2:4" x14ac:dyDescent="0.3">
      <c r="B61" t="s">
        <v>502</v>
      </c>
      <c r="C61" t="s">
        <v>3168</v>
      </c>
      <c r="D61">
        <v>234</v>
      </c>
    </row>
    <row r="62" spans="2:4" x14ac:dyDescent="0.3">
      <c r="B62" t="s">
        <v>502</v>
      </c>
      <c r="C62" t="s">
        <v>3202</v>
      </c>
      <c r="D62">
        <v>90</v>
      </c>
    </row>
    <row r="63" spans="2:4" x14ac:dyDescent="0.3">
      <c r="B63" t="s">
        <v>502</v>
      </c>
      <c r="C63" t="s">
        <v>3137</v>
      </c>
      <c r="D63">
        <v>86</v>
      </c>
    </row>
    <row r="64" spans="2:4" x14ac:dyDescent="0.3">
      <c r="B64" t="s">
        <v>1397</v>
      </c>
      <c r="C64"/>
      <c r="D64">
        <v>410</v>
      </c>
    </row>
    <row r="65" spans="2:4" x14ac:dyDescent="0.3">
      <c r="B65" t="s">
        <v>210</v>
      </c>
      <c r="C65" t="s">
        <v>1581</v>
      </c>
      <c r="D65">
        <v>629</v>
      </c>
    </row>
    <row r="66" spans="2:4" x14ac:dyDescent="0.3">
      <c r="B66" t="s">
        <v>210</v>
      </c>
      <c r="C66" t="s">
        <v>1674</v>
      </c>
      <c r="D66">
        <v>271</v>
      </c>
    </row>
    <row r="67" spans="2:4" x14ac:dyDescent="0.3">
      <c r="B67" t="s">
        <v>210</v>
      </c>
      <c r="C67" t="s">
        <v>2143</v>
      </c>
      <c r="D67">
        <v>153</v>
      </c>
    </row>
    <row r="68" spans="2:4" x14ac:dyDescent="0.3">
      <c r="B68" t="s">
        <v>1398</v>
      </c>
      <c r="C68"/>
      <c r="D68">
        <v>1053</v>
      </c>
    </row>
    <row r="69" spans="2:4" x14ac:dyDescent="0.3">
      <c r="B69" t="s">
        <v>2396</v>
      </c>
      <c r="C69" t="s">
        <v>4132</v>
      </c>
      <c r="D69">
        <v>149</v>
      </c>
    </row>
    <row r="70" spans="2:4" x14ac:dyDescent="0.3">
      <c r="B70" t="s">
        <v>2396</v>
      </c>
      <c r="C70" t="s">
        <v>4062</v>
      </c>
      <c r="D70">
        <v>110</v>
      </c>
    </row>
    <row r="71" spans="2:4" x14ac:dyDescent="0.3">
      <c r="B71" t="s">
        <v>2396</v>
      </c>
      <c r="C71" t="s">
        <v>4150</v>
      </c>
      <c r="D71">
        <v>62</v>
      </c>
    </row>
    <row r="72" spans="2:4" x14ac:dyDescent="0.3">
      <c r="B72" t="s">
        <v>2585</v>
      </c>
      <c r="C72"/>
      <c r="D72">
        <v>321</v>
      </c>
    </row>
    <row r="73" spans="2:4" x14ac:dyDescent="0.3">
      <c r="B73" t="s">
        <v>153</v>
      </c>
      <c r="C73" t="s">
        <v>3406</v>
      </c>
      <c r="D73">
        <v>126</v>
      </c>
    </row>
    <row r="74" spans="2:4" x14ac:dyDescent="0.3">
      <c r="B74" t="s">
        <v>153</v>
      </c>
      <c r="C74" t="s">
        <v>3430</v>
      </c>
      <c r="D74">
        <v>68</v>
      </c>
    </row>
    <row r="75" spans="2:4" x14ac:dyDescent="0.3">
      <c r="B75" t="s">
        <v>153</v>
      </c>
      <c r="C75" t="s">
        <v>3435</v>
      </c>
      <c r="D75">
        <v>47</v>
      </c>
    </row>
    <row r="76" spans="2:4" x14ac:dyDescent="0.3">
      <c r="B76" t="s">
        <v>1405</v>
      </c>
      <c r="C76"/>
      <c r="D76">
        <v>241</v>
      </c>
    </row>
    <row r="77" spans="2:4" x14ac:dyDescent="0.3">
      <c r="B77" t="s">
        <v>1268</v>
      </c>
      <c r="C77" t="s">
        <v>1487</v>
      </c>
      <c r="D77">
        <v>257</v>
      </c>
    </row>
    <row r="78" spans="2:4" x14ac:dyDescent="0.3">
      <c r="B78" t="s">
        <v>1268</v>
      </c>
      <c r="C78" t="s">
        <v>1481</v>
      </c>
      <c r="D78">
        <v>50</v>
      </c>
    </row>
    <row r="79" spans="2:4" x14ac:dyDescent="0.3">
      <c r="B79" t="s">
        <v>1268</v>
      </c>
      <c r="C79" t="s">
        <v>1476</v>
      </c>
      <c r="D79">
        <v>31</v>
      </c>
    </row>
    <row r="80" spans="2:4" x14ac:dyDescent="0.3">
      <c r="B80" t="s">
        <v>1411</v>
      </c>
      <c r="C80"/>
      <c r="D80">
        <v>338</v>
      </c>
    </row>
    <row r="81" spans="2:4" x14ac:dyDescent="0.3">
      <c r="B81" t="s">
        <v>1006</v>
      </c>
      <c r="C81" t="s">
        <v>2153</v>
      </c>
      <c r="D81">
        <v>176</v>
      </c>
    </row>
    <row r="82" spans="2:4" x14ac:dyDescent="0.3">
      <c r="B82" t="s">
        <v>1006</v>
      </c>
      <c r="C82" t="s">
        <v>4363</v>
      </c>
      <c r="D82">
        <v>154</v>
      </c>
    </row>
    <row r="83" spans="2:4" x14ac:dyDescent="0.3">
      <c r="B83" t="s">
        <v>1006</v>
      </c>
      <c r="C83" t="s">
        <v>3948</v>
      </c>
      <c r="D83">
        <v>128</v>
      </c>
    </row>
    <row r="84" spans="2:4" x14ac:dyDescent="0.3">
      <c r="B84" t="s">
        <v>1412</v>
      </c>
      <c r="C84"/>
      <c r="D84">
        <v>458</v>
      </c>
    </row>
    <row r="85" spans="2:4" x14ac:dyDescent="0.3">
      <c r="B85" t="s">
        <v>1002</v>
      </c>
      <c r="C85" t="s">
        <v>4199</v>
      </c>
      <c r="D85">
        <v>45</v>
      </c>
    </row>
    <row r="86" spans="2:4" x14ac:dyDescent="0.3">
      <c r="B86" t="s">
        <v>1002</v>
      </c>
      <c r="C86" t="s">
        <v>4196</v>
      </c>
      <c r="D86">
        <v>30</v>
      </c>
    </row>
    <row r="87" spans="2:4" x14ac:dyDescent="0.3">
      <c r="B87" t="s">
        <v>1002</v>
      </c>
      <c r="C87" t="s">
        <v>3625</v>
      </c>
      <c r="D87">
        <v>21</v>
      </c>
    </row>
    <row r="88" spans="2:4" x14ac:dyDescent="0.3">
      <c r="B88" t="s">
        <v>1413</v>
      </c>
      <c r="C88"/>
      <c r="D88">
        <v>96</v>
      </c>
    </row>
    <row r="89" spans="2:4" x14ac:dyDescent="0.3">
      <c r="B89" t="s">
        <v>1373</v>
      </c>
      <c r="C89"/>
      <c r="D89">
        <v>10769</v>
      </c>
    </row>
    <row r="90" spans="2:4" x14ac:dyDescent="0.3">
      <c r="B90"/>
      <c r="C90"/>
      <c r="D90"/>
    </row>
    <row r="91" spans="2:4" x14ac:dyDescent="0.3">
      <c r="B91"/>
      <c r="C91"/>
      <c r="D91"/>
    </row>
  </sheetData>
  <sheetProtection algorithmName="SHA-512" hashValue="ovl6dVME2M5JjgfzQG4XCgxl0rMEFvdZo63DysXEVojMPDsCpt2TGWsVr74mJbVY9F4wKd+oVEuC8ZhuNEk5/A==" saltValue="QSeMf0sWXhw+hpQey3T33Q==" spinCount="100000" sheet="1" objects="1" scenarios="1" selectLockedCells="1"/>
  <mergeCells count="1">
    <mergeCell ref="B3:D3"/>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C808-55BA-40AC-B41D-6B0782D41C40}">
  <sheetPr>
    <tabColor theme="4" tint="0.79998168889431442"/>
  </sheetPr>
  <dimension ref="A1:I584"/>
  <sheetViews>
    <sheetView topLeftCell="D1" workbookViewId="0">
      <selection activeCell="H12" sqref="H12"/>
    </sheetView>
  </sheetViews>
  <sheetFormatPr baseColWidth="10" defaultRowHeight="13.8" x14ac:dyDescent="0.3"/>
  <cols>
    <col min="1" max="3" width="0" hidden="1" customWidth="1"/>
    <col min="5" max="5" width="20.5546875" bestFit="1" customWidth="1"/>
    <col min="6" max="6" width="14.44140625" bestFit="1" customWidth="1"/>
    <col min="8" max="8" width="34" bestFit="1" customWidth="1"/>
    <col min="9" max="9" width="17.5546875" customWidth="1"/>
  </cols>
  <sheetData>
    <row r="1" spans="1:9" ht="93.6" customHeight="1" x14ac:dyDescent="0.3"/>
    <row r="3" spans="1:9" x14ac:dyDescent="0.3">
      <c r="E3" s="46" t="s">
        <v>4352</v>
      </c>
      <c r="F3" s="46"/>
      <c r="H3" s="46" t="s">
        <v>4349</v>
      </c>
      <c r="I3" s="46"/>
    </row>
    <row r="4" spans="1:9" x14ac:dyDescent="0.3">
      <c r="A4" t="s">
        <v>7</v>
      </c>
      <c r="B4" t="s">
        <v>1498</v>
      </c>
      <c r="C4" t="s">
        <v>3858</v>
      </c>
      <c r="E4" s="5" t="s">
        <v>4350</v>
      </c>
      <c r="F4" t="s">
        <v>4351</v>
      </c>
      <c r="H4" s="35" t="s">
        <v>4350</v>
      </c>
      <c r="I4" s="40" t="s">
        <v>4351</v>
      </c>
    </row>
    <row r="5" spans="1:9" x14ac:dyDescent="0.3">
      <c r="A5" t="s">
        <v>126</v>
      </c>
      <c r="B5" t="s">
        <v>2849</v>
      </c>
      <c r="C5">
        <v>1</v>
      </c>
      <c r="E5" s="33" t="s">
        <v>126</v>
      </c>
      <c r="F5">
        <v>76</v>
      </c>
      <c r="H5" s="37" t="s">
        <v>126</v>
      </c>
      <c r="I5" s="38">
        <v>76</v>
      </c>
    </row>
    <row r="6" spans="1:9" x14ac:dyDescent="0.3">
      <c r="A6" t="s">
        <v>126</v>
      </c>
      <c r="B6" t="s">
        <v>2851</v>
      </c>
      <c r="C6">
        <v>1</v>
      </c>
      <c r="E6" s="33" t="s">
        <v>158</v>
      </c>
      <c r="F6">
        <v>5</v>
      </c>
      <c r="H6" s="36" t="s">
        <v>2849</v>
      </c>
      <c r="I6" s="41"/>
    </row>
    <row r="7" spans="1:9" x14ac:dyDescent="0.3">
      <c r="A7" t="s">
        <v>126</v>
      </c>
      <c r="B7" t="s">
        <v>3983</v>
      </c>
      <c r="C7">
        <v>1</v>
      </c>
      <c r="E7" s="33" t="s">
        <v>146</v>
      </c>
      <c r="F7">
        <v>45</v>
      </c>
      <c r="H7" s="36" t="s">
        <v>2851</v>
      </c>
      <c r="I7" s="41"/>
    </row>
    <row r="8" spans="1:9" x14ac:dyDescent="0.3">
      <c r="A8" t="s">
        <v>126</v>
      </c>
      <c r="B8" t="s">
        <v>3984</v>
      </c>
      <c r="C8">
        <v>1</v>
      </c>
      <c r="E8" s="33" t="s">
        <v>948</v>
      </c>
      <c r="F8">
        <v>11</v>
      </c>
      <c r="H8" s="36" t="s">
        <v>3983</v>
      </c>
      <c r="I8" s="41"/>
    </row>
    <row r="9" spans="1:9" x14ac:dyDescent="0.3">
      <c r="A9" t="s">
        <v>126</v>
      </c>
      <c r="B9" t="s">
        <v>3985</v>
      </c>
      <c r="C9">
        <v>1</v>
      </c>
      <c r="E9" s="33" t="s">
        <v>200</v>
      </c>
      <c r="F9">
        <v>25</v>
      </c>
      <c r="H9" s="36" t="s">
        <v>3984</v>
      </c>
      <c r="I9" s="41"/>
    </row>
    <row r="10" spans="1:9" x14ac:dyDescent="0.3">
      <c r="A10" t="s">
        <v>126</v>
      </c>
      <c r="B10" t="s">
        <v>2873</v>
      </c>
      <c r="C10">
        <v>1</v>
      </c>
      <c r="E10" s="33" t="s">
        <v>189</v>
      </c>
      <c r="F10">
        <v>14</v>
      </c>
      <c r="H10" s="36" t="s">
        <v>3985</v>
      </c>
      <c r="I10" s="41"/>
    </row>
    <row r="11" spans="1:9" x14ac:dyDescent="0.3">
      <c r="A11" t="s">
        <v>126</v>
      </c>
      <c r="B11" t="s">
        <v>3986</v>
      </c>
      <c r="C11">
        <v>1</v>
      </c>
      <c r="E11" s="33" t="s">
        <v>140</v>
      </c>
      <c r="F11">
        <v>22</v>
      </c>
      <c r="H11" s="36" t="s">
        <v>2873</v>
      </c>
      <c r="I11" s="41"/>
    </row>
    <row r="12" spans="1:9" x14ac:dyDescent="0.3">
      <c r="A12" t="s">
        <v>126</v>
      </c>
      <c r="B12" t="s">
        <v>3988</v>
      </c>
      <c r="C12">
        <v>1</v>
      </c>
      <c r="E12" s="33" t="s">
        <v>778</v>
      </c>
      <c r="F12">
        <v>2</v>
      </c>
      <c r="H12" s="36" t="s">
        <v>3986</v>
      </c>
      <c r="I12" s="41"/>
    </row>
    <row r="13" spans="1:9" x14ac:dyDescent="0.3">
      <c r="A13" t="s">
        <v>126</v>
      </c>
      <c r="B13" t="s">
        <v>2885</v>
      </c>
      <c r="C13">
        <v>1</v>
      </c>
      <c r="E13" s="33" t="s">
        <v>127</v>
      </c>
      <c r="F13">
        <v>59</v>
      </c>
      <c r="H13" s="36" t="s">
        <v>3988</v>
      </c>
      <c r="I13" s="41"/>
    </row>
    <row r="14" spans="1:9" x14ac:dyDescent="0.3">
      <c r="A14" t="s">
        <v>126</v>
      </c>
      <c r="B14" t="s">
        <v>2890</v>
      </c>
      <c r="C14">
        <v>1</v>
      </c>
      <c r="E14" s="33" t="s">
        <v>175</v>
      </c>
      <c r="F14">
        <v>89</v>
      </c>
      <c r="H14" s="36" t="s">
        <v>2885</v>
      </c>
      <c r="I14" s="41"/>
    </row>
    <row r="15" spans="1:9" x14ac:dyDescent="0.3">
      <c r="A15" t="s">
        <v>126</v>
      </c>
      <c r="B15" t="s">
        <v>2900</v>
      </c>
      <c r="C15">
        <v>1</v>
      </c>
      <c r="E15" s="33" t="s">
        <v>747</v>
      </c>
      <c r="F15">
        <v>10</v>
      </c>
      <c r="H15" s="36" t="s">
        <v>2890</v>
      </c>
      <c r="I15" s="41"/>
    </row>
    <row r="16" spans="1:9" x14ac:dyDescent="0.3">
      <c r="A16" t="s">
        <v>126</v>
      </c>
      <c r="B16" t="s">
        <v>2907</v>
      </c>
      <c r="C16">
        <v>1</v>
      </c>
      <c r="E16" s="33" t="s">
        <v>765</v>
      </c>
      <c r="F16">
        <v>2</v>
      </c>
      <c r="H16" s="36" t="s">
        <v>2900</v>
      </c>
      <c r="I16" s="41"/>
    </row>
    <row r="17" spans="1:9" x14ac:dyDescent="0.3">
      <c r="A17" t="s">
        <v>126</v>
      </c>
      <c r="B17" t="s">
        <v>2913</v>
      </c>
      <c r="C17">
        <v>1</v>
      </c>
      <c r="E17" s="33" t="s">
        <v>11</v>
      </c>
      <c r="F17">
        <v>56</v>
      </c>
      <c r="H17" s="36" t="s">
        <v>2907</v>
      </c>
      <c r="I17" s="41"/>
    </row>
    <row r="18" spans="1:9" x14ac:dyDescent="0.3">
      <c r="A18" t="s">
        <v>126</v>
      </c>
      <c r="B18" t="s">
        <v>2917</v>
      </c>
      <c r="C18">
        <v>1</v>
      </c>
      <c r="E18" s="33" t="s">
        <v>379</v>
      </c>
      <c r="F18">
        <v>1</v>
      </c>
      <c r="H18" s="36" t="s">
        <v>2913</v>
      </c>
      <c r="I18" s="41"/>
    </row>
    <row r="19" spans="1:9" x14ac:dyDescent="0.3">
      <c r="A19" t="s">
        <v>126</v>
      </c>
      <c r="B19" t="s">
        <v>2918</v>
      </c>
      <c r="C19">
        <v>1</v>
      </c>
      <c r="E19" s="33" t="s">
        <v>285</v>
      </c>
      <c r="F19">
        <v>3</v>
      </c>
      <c r="H19" s="36" t="s">
        <v>2917</v>
      </c>
      <c r="I19" s="41"/>
    </row>
    <row r="20" spans="1:9" x14ac:dyDescent="0.3">
      <c r="A20" t="s">
        <v>126</v>
      </c>
      <c r="B20" t="s">
        <v>2925</v>
      </c>
      <c r="C20">
        <v>1</v>
      </c>
      <c r="E20" s="33" t="s">
        <v>502</v>
      </c>
      <c r="F20">
        <v>19</v>
      </c>
      <c r="H20" s="36" t="s">
        <v>2918</v>
      </c>
      <c r="I20" s="41"/>
    </row>
    <row r="21" spans="1:9" x14ac:dyDescent="0.3">
      <c r="A21" t="s">
        <v>126</v>
      </c>
      <c r="B21" t="s">
        <v>2928</v>
      </c>
      <c r="C21">
        <v>1</v>
      </c>
      <c r="E21" s="33" t="s">
        <v>210</v>
      </c>
      <c r="F21">
        <v>19</v>
      </c>
      <c r="H21" s="36" t="s">
        <v>2925</v>
      </c>
      <c r="I21" s="41"/>
    </row>
    <row r="22" spans="1:9" x14ac:dyDescent="0.3">
      <c r="A22" t="s">
        <v>126</v>
      </c>
      <c r="B22" t="s">
        <v>2108</v>
      </c>
      <c r="C22">
        <v>1</v>
      </c>
      <c r="E22" s="33" t="s">
        <v>2396</v>
      </c>
      <c r="F22">
        <v>57</v>
      </c>
      <c r="H22" s="36" t="s">
        <v>2928</v>
      </c>
      <c r="I22" s="41"/>
    </row>
    <row r="23" spans="1:9" x14ac:dyDescent="0.3">
      <c r="A23" t="s">
        <v>126</v>
      </c>
      <c r="B23" t="s">
        <v>3990</v>
      </c>
      <c r="C23">
        <v>1</v>
      </c>
      <c r="E23" s="33" t="s">
        <v>153</v>
      </c>
      <c r="F23">
        <v>11</v>
      </c>
      <c r="H23" s="36" t="s">
        <v>2108</v>
      </c>
      <c r="I23" s="41"/>
    </row>
    <row r="24" spans="1:9" x14ac:dyDescent="0.3">
      <c r="A24" t="s">
        <v>126</v>
      </c>
      <c r="B24" t="s">
        <v>3991</v>
      </c>
      <c r="C24">
        <v>1</v>
      </c>
      <c r="E24" s="33" t="s">
        <v>1268</v>
      </c>
      <c r="F24">
        <v>5</v>
      </c>
      <c r="H24" s="36" t="s">
        <v>3990</v>
      </c>
      <c r="I24" s="41"/>
    </row>
    <row r="25" spans="1:9" x14ac:dyDescent="0.3">
      <c r="A25" t="s">
        <v>126</v>
      </c>
      <c r="B25" t="s">
        <v>2930</v>
      </c>
      <c r="C25">
        <v>1</v>
      </c>
      <c r="E25" s="33" t="s">
        <v>1006</v>
      </c>
      <c r="F25">
        <v>9</v>
      </c>
      <c r="H25" s="36" t="s">
        <v>3991</v>
      </c>
      <c r="I25" s="41"/>
    </row>
    <row r="26" spans="1:9" x14ac:dyDescent="0.3">
      <c r="A26" t="s">
        <v>126</v>
      </c>
      <c r="B26" t="s">
        <v>3992</v>
      </c>
      <c r="C26">
        <v>1</v>
      </c>
      <c r="E26" s="33" t="s">
        <v>1002</v>
      </c>
      <c r="F26">
        <v>17</v>
      </c>
      <c r="H26" s="36" t="s">
        <v>2930</v>
      </c>
      <c r="I26" s="41"/>
    </row>
    <row r="27" spans="1:9" x14ac:dyDescent="0.3">
      <c r="A27" t="s">
        <v>126</v>
      </c>
      <c r="B27" t="s">
        <v>2942</v>
      </c>
      <c r="C27">
        <v>1</v>
      </c>
      <c r="E27" s="33" t="s">
        <v>1373</v>
      </c>
      <c r="F27">
        <v>557</v>
      </c>
      <c r="H27" s="36" t="s">
        <v>3992</v>
      </c>
      <c r="I27" s="41"/>
    </row>
    <row r="28" spans="1:9" x14ac:dyDescent="0.3">
      <c r="A28" t="s">
        <v>126</v>
      </c>
      <c r="B28" t="s">
        <v>2945</v>
      </c>
      <c r="C28">
        <v>1</v>
      </c>
      <c r="H28" s="36" t="s">
        <v>2942</v>
      </c>
      <c r="I28" s="41"/>
    </row>
    <row r="29" spans="1:9" x14ac:dyDescent="0.3">
      <c r="A29" t="s">
        <v>126</v>
      </c>
      <c r="B29" t="s">
        <v>2949</v>
      </c>
      <c r="C29">
        <v>1</v>
      </c>
      <c r="H29" s="36" t="s">
        <v>2945</v>
      </c>
      <c r="I29" s="41"/>
    </row>
    <row r="30" spans="1:9" x14ac:dyDescent="0.3">
      <c r="A30" t="s">
        <v>126</v>
      </c>
      <c r="B30" t="s">
        <v>3672</v>
      </c>
      <c r="C30">
        <v>1</v>
      </c>
      <c r="H30" s="36" t="s">
        <v>2949</v>
      </c>
      <c r="I30" s="41"/>
    </row>
    <row r="31" spans="1:9" x14ac:dyDescent="0.3">
      <c r="A31" t="s">
        <v>126</v>
      </c>
      <c r="B31" t="s">
        <v>3150</v>
      </c>
      <c r="C31">
        <v>1</v>
      </c>
      <c r="H31" s="36" t="s">
        <v>3672</v>
      </c>
      <c r="I31" s="41"/>
    </row>
    <row r="32" spans="1:9" x14ac:dyDescent="0.3">
      <c r="A32" t="s">
        <v>126</v>
      </c>
      <c r="B32" t="s">
        <v>3993</v>
      </c>
      <c r="C32">
        <v>1</v>
      </c>
      <c r="H32" s="36" t="s">
        <v>3150</v>
      </c>
      <c r="I32" s="41"/>
    </row>
    <row r="33" spans="1:9" x14ac:dyDescent="0.3">
      <c r="A33" t="s">
        <v>126</v>
      </c>
      <c r="B33" t="s">
        <v>3887</v>
      </c>
      <c r="C33">
        <v>1</v>
      </c>
      <c r="H33" s="36" t="s">
        <v>3993</v>
      </c>
      <c r="I33" s="41"/>
    </row>
    <row r="34" spans="1:9" x14ac:dyDescent="0.3">
      <c r="A34" t="s">
        <v>126</v>
      </c>
      <c r="B34" t="s">
        <v>3994</v>
      </c>
      <c r="C34">
        <v>1</v>
      </c>
      <c r="H34" s="36" t="s">
        <v>3887</v>
      </c>
      <c r="I34" s="41"/>
    </row>
    <row r="35" spans="1:9" x14ac:dyDescent="0.3">
      <c r="A35" t="s">
        <v>126</v>
      </c>
      <c r="B35" t="s">
        <v>2952</v>
      </c>
      <c r="C35">
        <v>1</v>
      </c>
      <c r="H35" s="36" t="s">
        <v>3994</v>
      </c>
      <c r="I35" s="41"/>
    </row>
    <row r="36" spans="1:9" x14ac:dyDescent="0.3">
      <c r="A36" t="s">
        <v>126</v>
      </c>
      <c r="B36" t="s">
        <v>3996</v>
      </c>
      <c r="C36">
        <v>1</v>
      </c>
      <c r="H36" s="36" t="s">
        <v>2952</v>
      </c>
      <c r="I36" s="41"/>
    </row>
    <row r="37" spans="1:9" x14ac:dyDescent="0.3">
      <c r="A37" t="s">
        <v>126</v>
      </c>
      <c r="B37" t="s">
        <v>3997</v>
      </c>
      <c r="C37">
        <v>1</v>
      </c>
      <c r="H37" s="36" t="s">
        <v>3996</v>
      </c>
      <c r="I37" s="41"/>
    </row>
    <row r="38" spans="1:9" x14ac:dyDescent="0.3">
      <c r="A38" t="s">
        <v>126</v>
      </c>
      <c r="B38" t="s">
        <v>1766</v>
      </c>
      <c r="C38">
        <v>1</v>
      </c>
      <c r="H38" s="36" t="s">
        <v>3997</v>
      </c>
      <c r="I38" s="41"/>
    </row>
    <row r="39" spans="1:9" x14ac:dyDescent="0.3">
      <c r="A39" t="s">
        <v>126</v>
      </c>
      <c r="B39" t="s">
        <v>2120</v>
      </c>
      <c r="C39">
        <v>1</v>
      </c>
      <c r="H39" s="36" t="s">
        <v>1766</v>
      </c>
      <c r="I39" s="41"/>
    </row>
    <row r="40" spans="1:9" x14ac:dyDescent="0.3">
      <c r="A40" t="s">
        <v>126</v>
      </c>
      <c r="B40" t="s">
        <v>3998</v>
      </c>
      <c r="C40">
        <v>1</v>
      </c>
      <c r="H40" s="36" t="s">
        <v>2120</v>
      </c>
      <c r="I40" s="41"/>
    </row>
    <row r="41" spans="1:9" x14ac:dyDescent="0.3">
      <c r="A41" t="s">
        <v>126</v>
      </c>
      <c r="B41" t="s">
        <v>3999</v>
      </c>
      <c r="C41">
        <v>1</v>
      </c>
      <c r="H41" s="36" t="s">
        <v>3998</v>
      </c>
      <c r="I41" s="41"/>
    </row>
    <row r="42" spans="1:9" x14ac:dyDescent="0.3">
      <c r="A42" t="s">
        <v>126</v>
      </c>
      <c r="B42" t="s">
        <v>4000</v>
      </c>
      <c r="C42">
        <v>1</v>
      </c>
      <c r="H42" s="36" t="s">
        <v>3999</v>
      </c>
      <c r="I42" s="41"/>
    </row>
    <row r="43" spans="1:9" x14ac:dyDescent="0.3">
      <c r="A43" t="s">
        <v>126</v>
      </c>
      <c r="B43" t="s">
        <v>2980</v>
      </c>
      <c r="C43">
        <v>1</v>
      </c>
      <c r="H43" s="36" t="s">
        <v>4000</v>
      </c>
      <c r="I43" s="41"/>
    </row>
    <row r="44" spans="1:9" x14ac:dyDescent="0.3">
      <c r="A44" t="s">
        <v>126</v>
      </c>
      <c r="B44" t="s">
        <v>1738</v>
      </c>
      <c r="C44">
        <v>1</v>
      </c>
      <c r="H44" s="36" t="s">
        <v>2980</v>
      </c>
      <c r="I44" s="41"/>
    </row>
    <row r="45" spans="1:9" x14ac:dyDescent="0.3">
      <c r="A45" t="s">
        <v>126</v>
      </c>
      <c r="B45" t="s">
        <v>3995</v>
      </c>
      <c r="C45">
        <v>1</v>
      </c>
      <c r="H45" s="36" t="s">
        <v>1738</v>
      </c>
      <c r="I45" s="41"/>
    </row>
    <row r="46" spans="1:9" x14ac:dyDescent="0.3">
      <c r="A46" t="s">
        <v>126</v>
      </c>
      <c r="B46" t="s">
        <v>2998</v>
      </c>
      <c r="C46">
        <v>1</v>
      </c>
      <c r="H46" s="36" t="s">
        <v>3995</v>
      </c>
      <c r="I46" s="41"/>
    </row>
    <row r="47" spans="1:9" x14ac:dyDescent="0.3">
      <c r="A47" t="s">
        <v>126</v>
      </c>
      <c r="B47" t="s">
        <v>3000</v>
      </c>
      <c r="C47">
        <v>1</v>
      </c>
      <c r="H47" s="36" t="s">
        <v>2998</v>
      </c>
      <c r="I47" s="41"/>
    </row>
    <row r="48" spans="1:9" x14ac:dyDescent="0.3">
      <c r="A48" t="s">
        <v>126</v>
      </c>
      <c r="B48" t="s">
        <v>4001</v>
      </c>
      <c r="C48">
        <v>1</v>
      </c>
      <c r="H48" s="36" t="s">
        <v>3000</v>
      </c>
      <c r="I48" s="41"/>
    </row>
    <row r="49" spans="1:9" x14ac:dyDescent="0.3">
      <c r="A49" t="s">
        <v>126</v>
      </c>
      <c r="B49" t="s">
        <v>3017</v>
      </c>
      <c r="C49">
        <v>1</v>
      </c>
      <c r="H49" s="36" t="s">
        <v>4001</v>
      </c>
      <c r="I49" s="41"/>
    </row>
    <row r="50" spans="1:9" x14ac:dyDescent="0.3">
      <c r="A50" t="s">
        <v>126</v>
      </c>
      <c r="B50" t="s">
        <v>4002</v>
      </c>
      <c r="C50">
        <v>1</v>
      </c>
      <c r="H50" s="36" t="s">
        <v>3017</v>
      </c>
      <c r="I50" s="41"/>
    </row>
    <row r="51" spans="1:9" x14ac:dyDescent="0.3">
      <c r="A51" t="s">
        <v>126</v>
      </c>
      <c r="B51" t="s">
        <v>3019</v>
      </c>
      <c r="C51">
        <v>1</v>
      </c>
      <c r="H51" s="36" t="s">
        <v>4002</v>
      </c>
      <c r="I51" s="41"/>
    </row>
    <row r="52" spans="1:9" x14ac:dyDescent="0.3">
      <c r="A52" t="s">
        <v>126</v>
      </c>
      <c r="B52" t="s">
        <v>2126</v>
      </c>
      <c r="C52">
        <v>1</v>
      </c>
      <c r="H52" s="36" t="s">
        <v>3019</v>
      </c>
      <c r="I52" s="41"/>
    </row>
    <row r="53" spans="1:9" x14ac:dyDescent="0.3">
      <c r="A53" t="s">
        <v>126</v>
      </c>
      <c r="B53" t="s">
        <v>4003</v>
      </c>
      <c r="C53">
        <v>1</v>
      </c>
      <c r="H53" s="36" t="s">
        <v>2126</v>
      </c>
      <c r="I53" s="41"/>
    </row>
    <row r="54" spans="1:9" x14ac:dyDescent="0.3">
      <c r="A54" t="s">
        <v>126</v>
      </c>
      <c r="B54" t="s">
        <v>4247</v>
      </c>
      <c r="C54">
        <v>1</v>
      </c>
      <c r="H54" s="36" t="s">
        <v>4003</v>
      </c>
      <c r="I54" s="41"/>
    </row>
    <row r="55" spans="1:9" x14ac:dyDescent="0.3">
      <c r="A55" t="s">
        <v>126</v>
      </c>
      <c r="B55" t="s">
        <v>3897</v>
      </c>
      <c r="C55">
        <v>1</v>
      </c>
      <c r="H55" s="36" t="s">
        <v>4247</v>
      </c>
      <c r="I55" s="41"/>
    </row>
    <row r="56" spans="1:9" x14ac:dyDescent="0.3">
      <c r="A56" t="s">
        <v>126</v>
      </c>
      <c r="B56" t="s">
        <v>3022</v>
      </c>
      <c r="C56">
        <v>1</v>
      </c>
      <c r="H56" s="36" t="s">
        <v>3897</v>
      </c>
      <c r="I56" s="41"/>
    </row>
    <row r="57" spans="1:9" x14ac:dyDescent="0.3">
      <c r="A57" t="s">
        <v>126</v>
      </c>
      <c r="B57" t="s">
        <v>3031</v>
      </c>
      <c r="C57">
        <v>1</v>
      </c>
      <c r="H57" s="36" t="s">
        <v>3022</v>
      </c>
      <c r="I57" s="41"/>
    </row>
    <row r="58" spans="1:9" x14ac:dyDescent="0.3">
      <c r="A58" t="s">
        <v>126</v>
      </c>
      <c r="B58" t="s">
        <v>4004</v>
      </c>
      <c r="C58">
        <v>1</v>
      </c>
      <c r="H58" s="36" t="s">
        <v>3031</v>
      </c>
      <c r="I58" s="41"/>
    </row>
    <row r="59" spans="1:9" x14ac:dyDescent="0.3">
      <c r="A59" t="s">
        <v>126</v>
      </c>
      <c r="B59" t="s">
        <v>4005</v>
      </c>
      <c r="C59">
        <v>1</v>
      </c>
      <c r="H59" s="36" t="s">
        <v>4004</v>
      </c>
      <c r="I59" s="41"/>
    </row>
    <row r="60" spans="1:9" x14ac:dyDescent="0.3">
      <c r="A60" t="s">
        <v>126</v>
      </c>
      <c r="B60" t="s">
        <v>4006</v>
      </c>
      <c r="C60">
        <v>1</v>
      </c>
      <c r="H60" s="36" t="s">
        <v>4005</v>
      </c>
      <c r="I60" s="41"/>
    </row>
    <row r="61" spans="1:9" x14ac:dyDescent="0.3">
      <c r="A61" t="s">
        <v>126</v>
      </c>
      <c r="B61" t="s">
        <v>1998</v>
      </c>
      <c r="C61">
        <v>1</v>
      </c>
      <c r="H61" s="36" t="s">
        <v>4006</v>
      </c>
      <c r="I61" s="41"/>
    </row>
    <row r="62" spans="1:9" x14ac:dyDescent="0.3">
      <c r="A62" t="s">
        <v>126</v>
      </c>
      <c r="B62" t="s">
        <v>360</v>
      </c>
      <c r="C62">
        <v>1</v>
      </c>
      <c r="H62" s="36" t="s">
        <v>1998</v>
      </c>
      <c r="I62" s="41"/>
    </row>
    <row r="63" spans="1:9" x14ac:dyDescent="0.3">
      <c r="A63" t="s">
        <v>126</v>
      </c>
      <c r="B63" t="s">
        <v>4007</v>
      </c>
      <c r="C63">
        <v>1</v>
      </c>
      <c r="H63" s="36" t="s">
        <v>360</v>
      </c>
      <c r="I63" s="41"/>
    </row>
    <row r="64" spans="1:9" x14ac:dyDescent="0.3">
      <c r="A64" t="s">
        <v>126</v>
      </c>
      <c r="B64" t="s">
        <v>3036</v>
      </c>
      <c r="C64">
        <v>1</v>
      </c>
      <c r="H64" s="36" t="s">
        <v>4007</v>
      </c>
      <c r="I64" s="41"/>
    </row>
    <row r="65" spans="1:9" x14ac:dyDescent="0.3">
      <c r="A65" t="s">
        <v>126</v>
      </c>
      <c r="B65" t="s">
        <v>4008</v>
      </c>
      <c r="C65">
        <v>1</v>
      </c>
      <c r="H65" s="36" t="s">
        <v>3036</v>
      </c>
      <c r="I65" s="41"/>
    </row>
    <row r="66" spans="1:9" x14ac:dyDescent="0.3">
      <c r="A66" t="s">
        <v>126</v>
      </c>
      <c r="B66" t="s">
        <v>3039</v>
      </c>
      <c r="C66">
        <v>1</v>
      </c>
      <c r="H66" s="36" t="s">
        <v>4008</v>
      </c>
      <c r="I66" s="41"/>
    </row>
    <row r="67" spans="1:9" x14ac:dyDescent="0.3">
      <c r="A67" t="s">
        <v>126</v>
      </c>
      <c r="B67" t="s">
        <v>4009</v>
      </c>
      <c r="C67">
        <v>1</v>
      </c>
      <c r="H67" s="36" t="s">
        <v>3039</v>
      </c>
      <c r="I67" s="41"/>
    </row>
    <row r="68" spans="1:9" x14ac:dyDescent="0.3">
      <c r="A68" t="s">
        <v>126</v>
      </c>
      <c r="B68" t="s">
        <v>2135</v>
      </c>
      <c r="C68">
        <v>1</v>
      </c>
      <c r="H68" s="36" t="s">
        <v>4009</v>
      </c>
      <c r="I68" s="41"/>
    </row>
    <row r="69" spans="1:9" x14ac:dyDescent="0.3">
      <c r="A69" t="s">
        <v>126</v>
      </c>
      <c r="B69" t="s">
        <v>4010</v>
      </c>
      <c r="C69">
        <v>1</v>
      </c>
      <c r="H69" s="36" t="s">
        <v>2135</v>
      </c>
      <c r="I69" s="41"/>
    </row>
    <row r="70" spans="1:9" x14ac:dyDescent="0.3">
      <c r="A70" t="s">
        <v>126</v>
      </c>
      <c r="B70" t="s">
        <v>3814</v>
      </c>
      <c r="C70">
        <v>1</v>
      </c>
      <c r="H70" s="36" t="s">
        <v>4010</v>
      </c>
      <c r="I70" s="41"/>
    </row>
    <row r="71" spans="1:9" x14ac:dyDescent="0.3">
      <c r="A71" t="s">
        <v>126</v>
      </c>
      <c r="B71" t="s">
        <v>1724</v>
      </c>
      <c r="C71">
        <v>1</v>
      </c>
      <c r="H71" s="36" t="s">
        <v>3814</v>
      </c>
      <c r="I71" s="41"/>
    </row>
    <row r="72" spans="1:9" x14ac:dyDescent="0.3">
      <c r="A72" t="s">
        <v>126</v>
      </c>
      <c r="B72" t="s">
        <v>1947</v>
      </c>
      <c r="C72">
        <v>1</v>
      </c>
      <c r="H72" s="36" t="s">
        <v>1724</v>
      </c>
      <c r="I72" s="41"/>
    </row>
    <row r="73" spans="1:9" x14ac:dyDescent="0.3">
      <c r="A73" t="s">
        <v>126</v>
      </c>
      <c r="B73" t="s">
        <v>4011</v>
      </c>
      <c r="C73">
        <v>1</v>
      </c>
      <c r="H73" s="36" t="s">
        <v>1947</v>
      </c>
      <c r="I73" s="41"/>
    </row>
    <row r="74" spans="1:9" x14ac:dyDescent="0.3">
      <c r="A74" t="s">
        <v>126</v>
      </c>
      <c r="B74" t="s">
        <v>4012</v>
      </c>
      <c r="C74">
        <v>1</v>
      </c>
      <c r="H74" s="36" t="s">
        <v>4011</v>
      </c>
      <c r="I74" s="41"/>
    </row>
    <row r="75" spans="1:9" x14ac:dyDescent="0.3">
      <c r="A75" t="s">
        <v>126</v>
      </c>
      <c r="B75" t="s">
        <v>3049</v>
      </c>
      <c r="C75">
        <v>1</v>
      </c>
      <c r="H75" s="36" t="s">
        <v>4012</v>
      </c>
      <c r="I75" s="41"/>
    </row>
    <row r="76" spans="1:9" x14ac:dyDescent="0.3">
      <c r="A76" t="s">
        <v>126</v>
      </c>
      <c r="B76" t="s">
        <v>4013</v>
      </c>
      <c r="C76">
        <v>1</v>
      </c>
      <c r="H76" s="36" t="s">
        <v>3049</v>
      </c>
      <c r="I76" s="41"/>
    </row>
    <row r="77" spans="1:9" x14ac:dyDescent="0.3">
      <c r="A77" t="s">
        <v>126</v>
      </c>
      <c r="B77" t="s">
        <v>3867</v>
      </c>
      <c r="C77">
        <v>1</v>
      </c>
      <c r="H77" s="36" t="s">
        <v>4013</v>
      </c>
      <c r="I77" s="41"/>
    </row>
    <row r="78" spans="1:9" x14ac:dyDescent="0.3">
      <c r="A78" t="s">
        <v>126</v>
      </c>
      <c r="B78" t="s">
        <v>4015</v>
      </c>
      <c r="C78">
        <v>1</v>
      </c>
      <c r="H78" s="36" t="s">
        <v>3867</v>
      </c>
      <c r="I78" s="41"/>
    </row>
    <row r="79" spans="1:9" x14ac:dyDescent="0.3">
      <c r="A79" t="s">
        <v>126</v>
      </c>
      <c r="B79" t="s">
        <v>4016</v>
      </c>
      <c r="C79">
        <v>1</v>
      </c>
      <c r="H79" s="36" t="s">
        <v>4015</v>
      </c>
      <c r="I79" s="41"/>
    </row>
    <row r="80" spans="1:9" x14ac:dyDescent="0.3">
      <c r="A80" t="s">
        <v>126</v>
      </c>
      <c r="B80" t="s">
        <v>3056</v>
      </c>
      <c r="C80">
        <v>1</v>
      </c>
      <c r="H80" s="36" t="s">
        <v>4016</v>
      </c>
      <c r="I80" s="41"/>
    </row>
    <row r="81" spans="1:9" x14ac:dyDescent="0.3">
      <c r="H81" s="36" t="s">
        <v>3056</v>
      </c>
      <c r="I81" s="41"/>
    </row>
    <row r="82" spans="1:9" x14ac:dyDescent="0.3">
      <c r="A82" t="s">
        <v>158</v>
      </c>
      <c r="B82" t="s">
        <v>977</v>
      </c>
      <c r="C82">
        <v>1</v>
      </c>
      <c r="H82" s="37" t="s">
        <v>158</v>
      </c>
      <c r="I82" s="38">
        <v>5</v>
      </c>
    </row>
    <row r="83" spans="1:9" x14ac:dyDescent="0.3">
      <c r="A83" t="s">
        <v>158</v>
      </c>
      <c r="B83" t="s">
        <v>2867</v>
      </c>
      <c r="C83">
        <v>1</v>
      </c>
      <c r="H83" s="36" t="s">
        <v>977</v>
      </c>
      <c r="I83" s="41"/>
    </row>
    <row r="84" spans="1:9" x14ac:dyDescent="0.3">
      <c r="A84" t="s">
        <v>158</v>
      </c>
      <c r="B84" t="s">
        <v>2926</v>
      </c>
      <c r="C84">
        <v>1</v>
      </c>
      <c r="H84" s="36" t="s">
        <v>2867</v>
      </c>
      <c r="I84" s="41"/>
    </row>
    <row r="85" spans="1:9" x14ac:dyDescent="0.3">
      <c r="A85" t="s">
        <v>158</v>
      </c>
      <c r="B85" t="s">
        <v>3800</v>
      </c>
      <c r="C85">
        <v>1</v>
      </c>
      <c r="H85" s="36" t="s">
        <v>2926</v>
      </c>
      <c r="I85" s="41"/>
    </row>
    <row r="86" spans="1:9" x14ac:dyDescent="0.3">
      <c r="A86" t="s">
        <v>158</v>
      </c>
      <c r="B86" t="s">
        <v>3050</v>
      </c>
      <c r="C86">
        <v>1</v>
      </c>
      <c r="H86" s="36" t="s">
        <v>3800</v>
      </c>
      <c r="I86" s="41"/>
    </row>
    <row r="87" spans="1:9" x14ac:dyDescent="0.3">
      <c r="H87" s="36" t="s">
        <v>3050</v>
      </c>
      <c r="I87" s="41"/>
    </row>
    <row r="88" spans="1:9" x14ac:dyDescent="0.3">
      <c r="A88" t="s">
        <v>146</v>
      </c>
      <c r="B88" t="s">
        <v>1955</v>
      </c>
      <c r="C88">
        <v>1</v>
      </c>
      <c r="H88" s="37" t="s">
        <v>146</v>
      </c>
      <c r="I88" s="38">
        <v>45</v>
      </c>
    </row>
    <row r="89" spans="1:9" x14ac:dyDescent="0.3">
      <c r="A89" t="s">
        <v>146</v>
      </c>
      <c r="B89" t="s">
        <v>1665</v>
      </c>
      <c r="C89">
        <v>1</v>
      </c>
      <c r="H89" s="36" t="s">
        <v>1955</v>
      </c>
      <c r="I89" s="41"/>
    </row>
    <row r="90" spans="1:9" x14ac:dyDescent="0.3">
      <c r="A90" t="s">
        <v>146</v>
      </c>
      <c r="B90" t="s">
        <v>1606</v>
      </c>
      <c r="C90">
        <v>1</v>
      </c>
      <c r="H90" s="36" t="s">
        <v>1665</v>
      </c>
      <c r="I90" s="41"/>
    </row>
    <row r="91" spans="1:9" x14ac:dyDescent="0.3">
      <c r="A91" t="s">
        <v>146</v>
      </c>
      <c r="B91" t="s">
        <v>2857</v>
      </c>
      <c r="C91">
        <v>1</v>
      </c>
      <c r="H91" s="36" t="s">
        <v>1606</v>
      </c>
      <c r="I91" s="41"/>
    </row>
    <row r="92" spans="1:9" x14ac:dyDescent="0.3">
      <c r="A92" t="s">
        <v>146</v>
      </c>
      <c r="B92" t="s">
        <v>1562</v>
      </c>
      <c r="C92">
        <v>1</v>
      </c>
      <c r="H92" s="36" t="s">
        <v>2857</v>
      </c>
      <c r="I92" s="41"/>
    </row>
    <row r="93" spans="1:9" x14ac:dyDescent="0.3">
      <c r="A93" t="s">
        <v>146</v>
      </c>
      <c r="B93" t="s">
        <v>1565</v>
      </c>
      <c r="C93">
        <v>1</v>
      </c>
      <c r="H93" s="36" t="s">
        <v>1562</v>
      </c>
      <c r="I93" s="41"/>
    </row>
    <row r="94" spans="1:9" x14ac:dyDescent="0.3">
      <c r="A94" t="s">
        <v>146</v>
      </c>
      <c r="B94" t="s">
        <v>4344</v>
      </c>
      <c r="C94">
        <v>1</v>
      </c>
      <c r="H94" s="36" t="s">
        <v>1565</v>
      </c>
      <c r="I94" s="41"/>
    </row>
    <row r="95" spans="1:9" x14ac:dyDescent="0.3">
      <c r="A95" t="s">
        <v>146</v>
      </c>
      <c r="B95" t="s">
        <v>2107</v>
      </c>
      <c r="C95">
        <v>1</v>
      </c>
      <c r="H95" s="36" t="s">
        <v>4344</v>
      </c>
      <c r="I95" s="41"/>
    </row>
    <row r="96" spans="1:9" x14ac:dyDescent="0.3">
      <c r="A96" t="s">
        <v>146</v>
      </c>
      <c r="B96" t="s">
        <v>1505</v>
      </c>
      <c r="C96">
        <v>1</v>
      </c>
      <c r="H96" s="36" t="s">
        <v>2107</v>
      </c>
      <c r="I96" s="41"/>
    </row>
    <row r="97" spans="1:9" x14ac:dyDescent="0.3">
      <c r="A97" t="s">
        <v>146</v>
      </c>
      <c r="B97" t="s">
        <v>3640</v>
      </c>
      <c r="C97">
        <v>1</v>
      </c>
      <c r="H97" s="36" t="s">
        <v>1505</v>
      </c>
      <c r="I97" s="41"/>
    </row>
    <row r="98" spans="1:9" x14ac:dyDescent="0.3">
      <c r="A98" t="s">
        <v>146</v>
      </c>
      <c r="B98" t="s">
        <v>4300</v>
      </c>
      <c r="C98">
        <v>1</v>
      </c>
      <c r="H98" s="36" t="s">
        <v>3640</v>
      </c>
      <c r="I98" s="41"/>
    </row>
    <row r="99" spans="1:9" x14ac:dyDescent="0.3">
      <c r="A99" t="s">
        <v>146</v>
      </c>
      <c r="B99" t="s">
        <v>2943</v>
      </c>
      <c r="C99">
        <v>1</v>
      </c>
      <c r="H99" s="36" t="s">
        <v>4300</v>
      </c>
      <c r="I99" s="41"/>
    </row>
    <row r="100" spans="1:9" x14ac:dyDescent="0.3">
      <c r="A100" t="s">
        <v>146</v>
      </c>
      <c r="B100" t="s">
        <v>2046</v>
      </c>
      <c r="C100">
        <v>1</v>
      </c>
      <c r="H100" s="36" t="s">
        <v>2943</v>
      </c>
      <c r="I100" s="41"/>
    </row>
    <row r="101" spans="1:9" x14ac:dyDescent="0.3">
      <c r="A101" t="s">
        <v>146</v>
      </c>
      <c r="B101" t="s">
        <v>1715</v>
      </c>
      <c r="C101">
        <v>1</v>
      </c>
      <c r="H101" s="36" t="s">
        <v>2046</v>
      </c>
      <c r="I101" s="41"/>
    </row>
    <row r="102" spans="1:9" x14ac:dyDescent="0.3">
      <c r="A102" t="s">
        <v>146</v>
      </c>
      <c r="B102" t="s">
        <v>4303</v>
      </c>
      <c r="C102">
        <v>1</v>
      </c>
      <c r="H102" s="36" t="s">
        <v>1715</v>
      </c>
      <c r="I102" s="41"/>
    </row>
    <row r="103" spans="1:9" x14ac:dyDescent="0.3">
      <c r="A103" t="s">
        <v>146</v>
      </c>
      <c r="B103" t="s">
        <v>3666</v>
      </c>
      <c r="C103">
        <v>1</v>
      </c>
      <c r="H103" s="36" t="s">
        <v>4303</v>
      </c>
      <c r="I103" s="41"/>
    </row>
    <row r="104" spans="1:9" x14ac:dyDescent="0.3">
      <c r="A104" t="s">
        <v>146</v>
      </c>
      <c r="B104" t="s">
        <v>2112</v>
      </c>
      <c r="C104">
        <v>1</v>
      </c>
      <c r="H104" s="36" t="s">
        <v>3666</v>
      </c>
      <c r="I104" s="41"/>
    </row>
    <row r="105" spans="1:9" x14ac:dyDescent="0.3">
      <c r="A105" t="s">
        <v>146</v>
      </c>
      <c r="B105" t="s">
        <v>2114</v>
      </c>
      <c r="C105">
        <v>1</v>
      </c>
      <c r="H105" s="36" t="s">
        <v>2112</v>
      </c>
      <c r="I105" s="41"/>
    </row>
    <row r="106" spans="1:9" x14ac:dyDescent="0.3">
      <c r="A106" t="s">
        <v>146</v>
      </c>
      <c r="B106" t="s">
        <v>2115</v>
      </c>
      <c r="C106">
        <v>1</v>
      </c>
      <c r="H106" s="36" t="s">
        <v>2114</v>
      </c>
      <c r="I106" s="41"/>
    </row>
    <row r="107" spans="1:9" x14ac:dyDescent="0.3">
      <c r="A107" t="s">
        <v>146</v>
      </c>
      <c r="B107" t="s">
        <v>4264</v>
      </c>
      <c r="C107">
        <v>1</v>
      </c>
      <c r="H107" s="36" t="s">
        <v>2115</v>
      </c>
      <c r="I107" s="41"/>
    </row>
    <row r="108" spans="1:9" x14ac:dyDescent="0.3">
      <c r="A108" t="s">
        <v>146</v>
      </c>
      <c r="B108" t="s">
        <v>2119</v>
      </c>
      <c r="C108">
        <v>1</v>
      </c>
      <c r="H108" s="36" t="s">
        <v>4264</v>
      </c>
      <c r="I108" s="41"/>
    </row>
    <row r="109" spans="1:9" x14ac:dyDescent="0.3">
      <c r="A109" t="s">
        <v>146</v>
      </c>
      <c r="B109" t="s">
        <v>4310</v>
      </c>
      <c r="C109">
        <v>1</v>
      </c>
      <c r="H109" s="36" t="s">
        <v>2119</v>
      </c>
      <c r="I109" s="41"/>
    </row>
    <row r="110" spans="1:9" x14ac:dyDescent="0.3">
      <c r="A110" t="s">
        <v>146</v>
      </c>
      <c r="B110" t="s">
        <v>4313</v>
      </c>
      <c r="C110">
        <v>1</v>
      </c>
      <c r="H110" s="36" t="s">
        <v>4310</v>
      </c>
      <c r="I110" s="41"/>
    </row>
    <row r="111" spans="1:9" x14ac:dyDescent="0.3">
      <c r="A111" t="s">
        <v>146</v>
      </c>
      <c r="B111" t="s">
        <v>4321</v>
      </c>
      <c r="C111">
        <v>1</v>
      </c>
      <c r="H111" s="36" t="s">
        <v>4313</v>
      </c>
      <c r="I111" s="41"/>
    </row>
    <row r="112" spans="1:9" x14ac:dyDescent="0.3">
      <c r="A112" t="s">
        <v>146</v>
      </c>
      <c r="B112" t="s">
        <v>1659</v>
      </c>
      <c r="C112">
        <v>1</v>
      </c>
      <c r="H112" s="36" t="s">
        <v>4321</v>
      </c>
      <c r="I112" s="41"/>
    </row>
    <row r="113" spans="1:9" x14ac:dyDescent="0.3">
      <c r="A113" t="s">
        <v>146</v>
      </c>
      <c r="B113" t="s">
        <v>1932</v>
      </c>
      <c r="C113">
        <v>1</v>
      </c>
      <c r="H113" s="36" t="s">
        <v>1659</v>
      </c>
      <c r="I113" s="41"/>
    </row>
    <row r="114" spans="1:9" x14ac:dyDescent="0.3">
      <c r="A114" t="s">
        <v>146</v>
      </c>
      <c r="B114" t="s">
        <v>3721</v>
      </c>
      <c r="C114">
        <v>1</v>
      </c>
      <c r="H114" s="36" t="s">
        <v>1932</v>
      </c>
      <c r="I114" s="41"/>
    </row>
    <row r="115" spans="1:9" x14ac:dyDescent="0.3">
      <c r="A115" t="s">
        <v>146</v>
      </c>
      <c r="B115" t="s">
        <v>2127</v>
      </c>
      <c r="C115">
        <v>1</v>
      </c>
      <c r="H115" s="36" t="s">
        <v>3721</v>
      </c>
      <c r="I115" s="41"/>
    </row>
    <row r="116" spans="1:9" x14ac:dyDescent="0.3">
      <c r="A116" t="s">
        <v>146</v>
      </c>
      <c r="B116" t="s">
        <v>3028</v>
      </c>
      <c r="C116">
        <v>1</v>
      </c>
      <c r="H116" s="36" t="s">
        <v>2127</v>
      </c>
      <c r="I116" s="41"/>
    </row>
    <row r="117" spans="1:9" x14ac:dyDescent="0.3">
      <c r="A117" t="s">
        <v>146</v>
      </c>
      <c r="B117" t="s">
        <v>4324</v>
      </c>
      <c r="C117">
        <v>1</v>
      </c>
      <c r="H117" s="36" t="s">
        <v>3028</v>
      </c>
      <c r="I117" s="41"/>
    </row>
    <row r="118" spans="1:9" x14ac:dyDescent="0.3">
      <c r="A118" t="s">
        <v>146</v>
      </c>
      <c r="B118" t="s">
        <v>2129</v>
      </c>
      <c r="C118">
        <v>1</v>
      </c>
      <c r="H118" s="36" t="s">
        <v>4324</v>
      </c>
      <c r="I118" s="41"/>
    </row>
    <row r="119" spans="1:9" x14ac:dyDescent="0.3">
      <c r="A119" t="s">
        <v>146</v>
      </c>
      <c r="B119" t="s">
        <v>4326</v>
      </c>
      <c r="C119">
        <v>1</v>
      </c>
      <c r="H119" s="36" t="s">
        <v>2129</v>
      </c>
      <c r="I119" s="41"/>
    </row>
    <row r="120" spans="1:9" x14ac:dyDescent="0.3">
      <c r="A120" t="s">
        <v>146</v>
      </c>
      <c r="B120" t="s">
        <v>4330</v>
      </c>
      <c r="C120">
        <v>1</v>
      </c>
      <c r="H120" s="36" t="s">
        <v>4326</v>
      </c>
      <c r="I120" s="41"/>
    </row>
    <row r="121" spans="1:9" x14ac:dyDescent="0.3">
      <c r="A121" t="s">
        <v>146</v>
      </c>
      <c r="B121" t="s">
        <v>2133</v>
      </c>
      <c r="C121">
        <v>1</v>
      </c>
      <c r="H121" s="36" t="s">
        <v>4330</v>
      </c>
      <c r="I121" s="41"/>
    </row>
    <row r="122" spans="1:9" x14ac:dyDescent="0.3">
      <c r="A122" t="s">
        <v>146</v>
      </c>
      <c r="B122" t="s">
        <v>4332</v>
      </c>
      <c r="C122">
        <v>1</v>
      </c>
      <c r="H122" s="36" t="s">
        <v>2133</v>
      </c>
      <c r="I122" s="41"/>
    </row>
    <row r="123" spans="1:9" x14ac:dyDescent="0.3">
      <c r="A123" t="s">
        <v>146</v>
      </c>
      <c r="B123" t="s">
        <v>4288</v>
      </c>
      <c r="C123">
        <v>1</v>
      </c>
      <c r="H123" s="36" t="s">
        <v>4332</v>
      </c>
      <c r="I123" s="41"/>
    </row>
    <row r="124" spans="1:9" x14ac:dyDescent="0.3">
      <c r="A124" t="s">
        <v>146</v>
      </c>
      <c r="B124" t="s">
        <v>1747</v>
      </c>
      <c r="C124">
        <v>1</v>
      </c>
      <c r="H124" s="36" t="s">
        <v>4288</v>
      </c>
      <c r="I124" s="41"/>
    </row>
    <row r="125" spans="1:9" x14ac:dyDescent="0.3">
      <c r="A125" t="s">
        <v>146</v>
      </c>
      <c r="B125" t="s">
        <v>3599</v>
      </c>
      <c r="C125">
        <v>1</v>
      </c>
      <c r="H125" s="36" t="s">
        <v>1747</v>
      </c>
      <c r="I125" s="41"/>
    </row>
    <row r="126" spans="1:9" x14ac:dyDescent="0.3">
      <c r="A126" t="s">
        <v>146</v>
      </c>
      <c r="B126" t="s">
        <v>2138</v>
      </c>
      <c r="C126">
        <v>1</v>
      </c>
      <c r="H126" s="36" t="s">
        <v>3599</v>
      </c>
      <c r="I126" s="41"/>
    </row>
    <row r="127" spans="1:9" x14ac:dyDescent="0.3">
      <c r="A127" t="s">
        <v>146</v>
      </c>
      <c r="B127" t="s">
        <v>4336</v>
      </c>
      <c r="C127">
        <v>1</v>
      </c>
      <c r="H127" s="36" t="s">
        <v>2138</v>
      </c>
      <c r="I127" s="41"/>
    </row>
    <row r="128" spans="1:9" x14ac:dyDescent="0.3">
      <c r="A128" t="s">
        <v>146</v>
      </c>
      <c r="B128" t="s">
        <v>2140</v>
      </c>
      <c r="C128">
        <v>1</v>
      </c>
      <c r="H128" s="36" t="s">
        <v>4336</v>
      </c>
      <c r="I128" s="41"/>
    </row>
    <row r="129" spans="1:9" x14ac:dyDescent="0.3">
      <c r="A129" t="s">
        <v>146</v>
      </c>
      <c r="B129" t="s">
        <v>3873</v>
      </c>
      <c r="C129">
        <v>1</v>
      </c>
      <c r="H129" s="36" t="s">
        <v>2140</v>
      </c>
      <c r="I129" s="41"/>
    </row>
    <row r="130" spans="1:9" x14ac:dyDescent="0.3">
      <c r="A130" t="s">
        <v>146</v>
      </c>
      <c r="B130" t="s">
        <v>2146</v>
      </c>
      <c r="C130">
        <v>1</v>
      </c>
      <c r="H130" s="36" t="s">
        <v>3873</v>
      </c>
      <c r="I130" s="41"/>
    </row>
    <row r="131" spans="1:9" x14ac:dyDescent="0.3">
      <c r="A131" t="s">
        <v>146</v>
      </c>
      <c r="B131" t="s">
        <v>3876</v>
      </c>
      <c r="C131">
        <v>1</v>
      </c>
      <c r="H131" s="36" t="s">
        <v>2146</v>
      </c>
      <c r="I131" s="41"/>
    </row>
    <row r="132" spans="1:9" x14ac:dyDescent="0.3">
      <c r="A132" t="s">
        <v>146</v>
      </c>
      <c r="B132" t="s">
        <v>4339</v>
      </c>
      <c r="C132">
        <v>1</v>
      </c>
      <c r="H132" s="36" t="s">
        <v>3876</v>
      </c>
      <c r="I132" s="41"/>
    </row>
    <row r="133" spans="1:9" x14ac:dyDescent="0.3">
      <c r="H133" s="36" t="s">
        <v>4339</v>
      </c>
      <c r="I133" s="41"/>
    </row>
    <row r="134" spans="1:9" x14ac:dyDescent="0.3">
      <c r="A134" t="s">
        <v>948</v>
      </c>
      <c r="B134" t="s">
        <v>3589</v>
      </c>
      <c r="C134">
        <v>1</v>
      </c>
      <c r="H134" s="37" t="s">
        <v>948</v>
      </c>
      <c r="I134" s="38">
        <v>11</v>
      </c>
    </row>
    <row r="135" spans="1:9" x14ac:dyDescent="0.3">
      <c r="A135" t="s">
        <v>948</v>
      </c>
      <c r="B135" t="s">
        <v>3906</v>
      </c>
      <c r="C135">
        <v>1</v>
      </c>
      <c r="H135" s="36" t="s">
        <v>3589</v>
      </c>
      <c r="I135" s="41"/>
    </row>
    <row r="136" spans="1:9" x14ac:dyDescent="0.3">
      <c r="A136" t="s">
        <v>948</v>
      </c>
      <c r="B136" t="s">
        <v>3533</v>
      </c>
      <c r="C136">
        <v>1</v>
      </c>
      <c r="H136" s="36" t="s">
        <v>3906</v>
      </c>
      <c r="I136" s="41"/>
    </row>
    <row r="137" spans="1:9" x14ac:dyDescent="0.3">
      <c r="A137" t="s">
        <v>948</v>
      </c>
      <c r="B137" t="s">
        <v>3535</v>
      </c>
      <c r="C137">
        <v>1</v>
      </c>
      <c r="H137" s="36" t="s">
        <v>3533</v>
      </c>
      <c r="I137" s="41"/>
    </row>
    <row r="138" spans="1:9" x14ac:dyDescent="0.3">
      <c r="A138" t="s">
        <v>948</v>
      </c>
      <c r="B138" t="s">
        <v>3537</v>
      </c>
      <c r="C138">
        <v>1</v>
      </c>
      <c r="H138" s="36" t="s">
        <v>3535</v>
      </c>
      <c r="I138" s="41"/>
    </row>
    <row r="139" spans="1:9" x14ac:dyDescent="0.3">
      <c r="A139" t="s">
        <v>948</v>
      </c>
      <c r="B139" t="s">
        <v>3542</v>
      </c>
      <c r="C139">
        <v>1</v>
      </c>
      <c r="H139" s="36" t="s">
        <v>3537</v>
      </c>
      <c r="I139" s="41"/>
    </row>
    <row r="140" spans="1:9" x14ac:dyDescent="0.3">
      <c r="A140" t="s">
        <v>948</v>
      </c>
      <c r="B140" t="s">
        <v>3544</v>
      </c>
      <c r="C140">
        <v>1</v>
      </c>
      <c r="H140" s="36" t="s">
        <v>3542</v>
      </c>
      <c r="I140" s="41"/>
    </row>
    <row r="141" spans="1:9" x14ac:dyDescent="0.3">
      <c r="A141" t="s">
        <v>948</v>
      </c>
      <c r="B141" t="s">
        <v>3549</v>
      </c>
      <c r="C141">
        <v>1</v>
      </c>
      <c r="H141" s="36" t="s">
        <v>3544</v>
      </c>
      <c r="I141" s="41"/>
    </row>
    <row r="142" spans="1:9" x14ac:dyDescent="0.3">
      <c r="A142" t="s">
        <v>948</v>
      </c>
      <c r="B142" t="s">
        <v>3554</v>
      </c>
      <c r="C142">
        <v>1</v>
      </c>
      <c r="H142" s="36" t="s">
        <v>3549</v>
      </c>
      <c r="I142" s="41"/>
    </row>
    <row r="143" spans="1:9" x14ac:dyDescent="0.3">
      <c r="A143" t="s">
        <v>948</v>
      </c>
      <c r="B143" t="s">
        <v>3558</v>
      </c>
      <c r="C143">
        <v>1</v>
      </c>
      <c r="H143" s="36" t="s">
        <v>3554</v>
      </c>
      <c r="I143" s="41"/>
    </row>
    <row r="144" spans="1:9" x14ac:dyDescent="0.3">
      <c r="A144" t="s">
        <v>948</v>
      </c>
      <c r="B144" t="s">
        <v>2145</v>
      </c>
      <c r="C144">
        <v>1</v>
      </c>
      <c r="H144" s="36" t="s">
        <v>3558</v>
      </c>
      <c r="I144" s="41"/>
    </row>
    <row r="145" spans="1:9" x14ac:dyDescent="0.3">
      <c r="H145" s="36" t="s">
        <v>2145</v>
      </c>
      <c r="I145" s="41"/>
    </row>
    <row r="146" spans="1:9" x14ac:dyDescent="0.3">
      <c r="A146" t="s">
        <v>200</v>
      </c>
      <c r="B146" t="s">
        <v>3481</v>
      </c>
      <c r="C146">
        <v>1</v>
      </c>
      <c r="H146" s="37" t="s">
        <v>200</v>
      </c>
      <c r="I146" s="38">
        <v>25</v>
      </c>
    </row>
    <row r="147" spans="1:9" x14ac:dyDescent="0.3">
      <c r="A147" t="s">
        <v>200</v>
      </c>
      <c r="B147" t="s">
        <v>1991</v>
      </c>
      <c r="C147">
        <v>1</v>
      </c>
      <c r="H147" s="36" t="s">
        <v>3481</v>
      </c>
      <c r="I147" s="41"/>
    </row>
    <row r="148" spans="1:9" x14ac:dyDescent="0.3">
      <c r="A148" t="s">
        <v>200</v>
      </c>
      <c r="B148" t="s">
        <v>3905</v>
      </c>
      <c r="C148">
        <v>1</v>
      </c>
      <c r="H148" s="36" t="s">
        <v>1991</v>
      </c>
      <c r="I148" s="41"/>
    </row>
    <row r="149" spans="1:9" x14ac:dyDescent="0.3">
      <c r="A149" t="s">
        <v>200</v>
      </c>
      <c r="B149" t="s">
        <v>2905</v>
      </c>
      <c r="C149">
        <v>1</v>
      </c>
      <c r="H149" s="36" t="s">
        <v>3905</v>
      </c>
      <c r="I149" s="41"/>
    </row>
    <row r="150" spans="1:9" x14ac:dyDescent="0.3">
      <c r="A150" t="s">
        <v>200</v>
      </c>
      <c r="B150" t="s">
        <v>2110</v>
      </c>
      <c r="C150">
        <v>1</v>
      </c>
      <c r="H150" s="36" t="s">
        <v>2905</v>
      </c>
      <c r="I150" s="41"/>
    </row>
    <row r="151" spans="1:9" x14ac:dyDescent="0.3">
      <c r="A151" t="s">
        <v>200</v>
      </c>
      <c r="B151" t="s">
        <v>2929</v>
      </c>
      <c r="C151">
        <v>1</v>
      </c>
      <c r="H151" s="36" t="s">
        <v>2110</v>
      </c>
      <c r="I151" s="41"/>
    </row>
    <row r="152" spans="1:9" x14ac:dyDescent="0.3">
      <c r="A152" t="s">
        <v>200</v>
      </c>
      <c r="B152" t="s">
        <v>3484</v>
      </c>
      <c r="C152">
        <v>1</v>
      </c>
      <c r="H152" s="36" t="s">
        <v>2929</v>
      </c>
      <c r="I152" s="41"/>
    </row>
    <row r="153" spans="1:9" x14ac:dyDescent="0.3">
      <c r="A153" t="s">
        <v>200</v>
      </c>
      <c r="B153" t="s">
        <v>3638</v>
      </c>
      <c r="C153">
        <v>1</v>
      </c>
      <c r="H153" s="36" t="s">
        <v>3484</v>
      </c>
      <c r="I153" s="41"/>
    </row>
    <row r="154" spans="1:9" x14ac:dyDescent="0.3">
      <c r="A154" t="s">
        <v>200</v>
      </c>
      <c r="B154" t="s">
        <v>2936</v>
      </c>
      <c r="C154">
        <v>1</v>
      </c>
      <c r="H154" s="36" t="s">
        <v>3638</v>
      </c>
      <c r="I154" s="41"/>
    </row>
    <row r="155" spans="1:9" x14ac:dyDescent="0.3">
      <c r="A155" t="s">
        <v>200</v>
      </c>
      <c r="B155" t="s">
        <v>2938</v>
      </c>
      <c r="C155">
        <v>1</v>
      </c>
      <c r="H155" s="36" t="s">
        <v>2936</v>
      </c>
      <c r="I155" s="41"/>
    </row>
    <row r="156" spans="1:9" x14ac:dyDescent="0.3">
      <c r="A156" t="s">
        <v>200</v>
      </c>
      <c r="B156" t="s">
        <v>3486</v>
      </c>
      <c r="C156">
        <v>1</v>
      </c>
      <c r="H156" s="36" t="s">
        <v>2938</v>
      </c>
      <c r="I156" s="41"/>
    </row>
    <row r="157" spans="1:9" x14ac:dyDescent="0.3">
      <c r="A157" t="s">
        <v>200</v>
      </c>
      <c r="B157" t="s">
        <v>2974</v>
      </c>
      <c r="C157">
        <v>1</v>
      </c>
      <c r="H157" s="36" t="s">
        <v>3486</v>
      </c>
      <c r="I157" s="41"/>
    </row>
    <row r="158" spans="1:9" x14ac:dyDescent="0.3">
      <c r="A158" t="s">
        <v>200</v>
      </c>
      <c r="B158" t="s">
        <v>2979</v>
      </c>
      <c r="C158">
        <v>1</v>
      </c>
      <c r="H158" s="36" t="s">
        <v>2974</v>
      </c>
      <c r="I158" s="41"/>
    </row>
    <row r="159" spans="1:9" x14ac:dyDescent="0.3">
      <c r="A159" t="s">
        <v>200</v>
      </c>
      <c r="B159" t="s">
        <v>2121</v>
      </c>
      <c r="C159">
        <v>1</v>
      </c>
      <c r="H159" s="36" t="s">
        <v>2979</v>
      </c>
      <c r="I159" s="41"/>
    </row>
    <row r="160" spans="1:9" x14ac:dyDescent="0.3">
      <c r="A160" t="s">
        <v>200</v>
      </c>
      <c r="B160" t="s">
        <v>3499</v>
      </c>
      <c r="C160">
        <v>1</v>
      </c>
      <c r="H160" s="36" t="s">
        <v>2121</v>
      </c>
      <c r="I160" s="41"/>
    </row>
    <row r="161" spans="1:9" x14ac:dyDescent="0.3">
      <c r="A161" t="s">
        <v>200</v>
      </c>
      <c r="B161" t="s">
        <v>3503</v>
      </c>
      <c r="C161">
        <v>1</v>
      </c>
      <c r="H161" s="36" t="s">
        <v>3499</v>
      </c>
      <c r="I161" s="41"/>
    </row>
    <row r="162" spans="1:9" x14ac:dyDescent="0.3">
      <c r="A162" t="s">
        <v>200</v>
      </c>
      <c r="B162" t="s">
        <v>1882</v>
      </c>
      <c r="C162">
        <v>1</v>
      </c>
      <c r="H162" s="36" t="s">
        <v>3503</v>
      </c>
      <c r="I162" s="41"/>
    </row>
    <row r="163" spans="1:9" x14ac:dyDescent="0.3">
      <c r="A163" t="s">
        <v>200</v>
      </c>
      <c r="B163" t="s">
        <v>3519</v>
      </c>
      <c r="C163">
        <v>1</v>
      </c>
      <c r="H163" s="36" t="s">
        <v>1882</v>
      </c>
      <c r="I163" s="41"/>
    </row>
    <row r="164" spans="1:9" x14ac:dyDescent="0.3">
      <c r="A164" t="s">
        <v>200</v>
      </c>
      <c r="B164" t="s">
        <v>3041</v>
      </c>
      <c r="C164">
        <v>1</v>
      </c>
      <c r="H164" s="36" t="s">
        <v>3519</v>
      </c>
      <c r="I164" s="41"/>
    </row>
    <row r="165" spans="1:9" x14ac:dyDescent="0.3">
      <c r="A165" t="s">
        <v>200</v>
      </c>
      <c r="B165" t="s">
        <v>3046</v>
      </c>
      <c r="C165">
        <v>1</v>
      </c>
      <c r="H165" s="36" t="s">
        <v>3041</v>
      </c>
      <c r="I165" s="41"/>
    </row>
    <row r="166" spans="1:9" x14ac:dyDescent="0.3">
      <c r="A166" t="s">
        <v>200</v>
      </c>
      <c r="B166" t="s">
        <v>3522</v>
      </c>
      <c r="C166">
        <v>1</v>
      </c>
      <c r="H166" s="36" t="s">
        <v>3046</v>
      </c>
      <c r="I166" s="41"/>
    </row>
    <row r="167" spans="1:9" x14ac:dyDescent="0.3">
      <c r="A167" t="s">
        <v>200</v>
      </c>
      <c r="B167" t="s">
        <v>2136</v>
      </c>
      <c r="C167">
        <v>1</v>
      </c>
      <c r="H167" s="36" t="s">
        <v>3522</v>
      </c>
      <c r="I167" s="41"/>
    </row>
    <row r="168" spans="1:9" x14ac:dyDescent="0.3">
      <c r="A168" t="s">
        <v>200</v>
      </c>
      <c r="B168" t="s">
        <v>3052</v>
      </c>
      <c r="C168">
        <v>1</v>
      </c>
      <c r="H168" s="36" t="s">
        <v>2136</v>
      </c>
      <c r="I168" s="41"/>
    </row>
    <row r="169" spans="1:9" x14ac:dyDescent="0.3">
      <c r="A169" t="s">
        <v>200</v>
      </c>
      <c r="B169" t="s">
        <v>2201</v>
      </c>
      <c r="C169">
        <v>1</v>
      </c>
      <c r="H169" s="36" t="s">
        <v>3052</v>
      </c>
      <c r="I169" s="41"/>
    </row>
    <row r="170" spans="1:9" x14ac:dyDescent="0.3">
      <c r="A170" t="s">
        <v>200</v>
      </c>
      <c r="B170" t="s">
        <v>3529</v>
      </c>
      <c r="C170">
        <v>1</v>
      </c>
      <c r="H170" s="36" t="s">
        <v>2201</v>
      </c>
      <c r="I170" s="41"/>
    </row>
    <row r="171" spans="1:9" x14ac:dyDescent="0.3">
      <c r="H171" s="36" t="s">
        <v>3529</v>
      </c>
      <c r="I171" s="41"/>
    </row>
    <row r="172" spans="1:9" x14ac:dyDescent="0.3">
      <c r="A172" t="s">
        <v>189</v>
      </c>
      <c r="B172" t="s">
        <v>2896</v>
      </c>
      <c r="C172">
        <v>1</v>
      </c>
      <c r="H172" s="37" t="s">
        <v>189</v>
      </c>
      <c r="I172" s="38">
        <v>14</v>
      </c>
    </row>
    <row r="173" spans="1:9" x14ac:dyDescent="0.3">
      <c r="A173" t="s">
        <v>189</v>
      </c>
      <c r="B173" t="s">
        <v>2908</v>
      </c>
      <c r="C173">
        <v>1</v>
      </c>
      <c r="H173" s="36" t="s">
        <v>2896</v>
      </c>
      <c r="I173" s="41"/>
    </row>
    <row r="174" spans="1:9" x14ac:dyDescent="0.3">
      <c r="A174" t="s">
        <v>189</v>
      </c>
      <c r="B174" t="s">
        <v>2111</v>
      </c>
      <c r="C174">
        <v>1</v>
      </c>
      <c r="H174" s="36" t="s">
        <v>2908</v>
      </c>
      <c r="I174" s="41"/>
    </row>
    <row r="175" spans="1:9" x14ac:dyDescent="0.3">
      <c r="A175" t="s">
        <v>189</v>
      </c>
      <c r="B175" t="s">
        <v>398</v>
      </c>
      <c r="C175">
        <v>1</v>
      </c>
      <c r="H175" s="36" t="s">
        <v>2111</v>
      </c>
      <c r="I175" s="41"/>
    </row>
    <row r="176" spans="1:9" x14ac:dyDescent="0.3">
      <c r="A176" t="s">
        <v>189</v>
      </c>
      <c r="B176" t="s">
        <v>2020</v>
      </c>
      <c r="C176">
        <v>1</v>
      </c>
      <c r="H176" s="36" t="s">
        <v>398</v>
      </c>
      <c r="I176" s="41"/>
    </row>
    <row r="177" spans="1:9" x14ac:dyDescent="0.3">
      <c r="A177" t="s">
        <v>189</v>
      </c>
      <c r="B177" t="s">
        <v>409</v>
      </c>
      <c r="C177">
        <v>1</v>
      </c>
      <c r="H177" s="36" t="s">
        <v>2020</v>
      </c>
      <c r="I177" s="41"/>
    </row>
    <row r="178" spans="1:9" x14ac:dyDescent="0.3">
      <c r="A178" t="s">
        <v>189</v>
      </c>
      <c r="B178" t="s">
        <v>411</v>
      </c>
      <c r="C178">
        <v>1</v>
      </c>
      <c r="H178" s="36" t="s">
        <v>409</v>
      </c>
      <c r="I178" s="41"/>
    </row>
    <row r="179" spans="1:9" x14ac:dyDescent="0.3">
      <c r="A179" t="s">
        <v>189</v>
      </c>
      <c r="B179" t="s">
        <v>2972</v>
      </c>
      <c r="C179">
        <v>1</v>
      </c>
      <c r="H179" s="36" t="s">
        <v>411</v>
      </c>
      <c r="I179" s="41"/>
    </row>
    <row r="180" spans="1:9" x14ac:dyDescent="0.3">
      <c r="A180" t="s">
        <v>189</v>
      </c>
      <c r="B180" t="s">
        <v>3066</v>
      </c>
      <c r="C180">
        <v>1</v>
      </c>
      <c r="H180" s="36" t="s">
        <v>2972</v>
      </c>
      <c r="I180" s="41"/>
    </row>
    <row r="181" spans="1:9" x14ac:dyDescent="0.3">
      <c r="A181" t="s">
        <v>189</v>
      </c>
      <c r="B181" t="s">
        <v>419</v>
      </c>
      <c r="C181">
        <v>1</v>
      </c>
      <c r="H181" s="36" t="s">
        <v>3066</v>
      </c>
      <c r="I181" s="41"/>
    </row>
    <row r="182" spans="1:9" x14ac:dyDescent="0.3">
      <c r="A182" t="s">
        <v>189</v>
      </c>
      <c r="B182" t="s">
        <v>1824</v>
      </c>
      <c r="C182">
        <v>1</v>
      </c>
      <c r="H182" s="36" t="s">
        <v>419</v>
      </c>
      <c r="I182" s="41"/>
    </row>
    <row r="183" spans="1:9" x14ac:dyDescent="0.3">
      <c r="A183" t="s">
        <v>189</v>
      </c>
      <c r="B183" t="s">
        <v>3069</v>
      </c>
      <c r="C183">
        <v>1</v>
      </c>
      <c r="H183" s="36" t="s">
        <v>1824</v>
      </c>
      <c r="I183" s="41"/>
    </row>
    <row r="184" spans="1:9" x14ac:dyDescent="0.3">
      <c r="A184" t="s">
        <v>189</v>
      </c>
      <c r="B184" t="s">
        <v>425</v>
      </c>
      <c r="C184">
        <v>1</v>
      </c>
      <c r="H184" s="36" t="s">
        <v>3069</v>
      </c>
      <c r="I184" s="41"/>
    </row>
    <row r="185" spans="1:9" x14ac:dyDescent="0.3">
      <c r="A185" t="s">
        <v>189</v>
      </c>
      <c r="B185" t="s">
        <v>428</v>
      </c>
      <c r="C185">
        <v>1</v>
      </c>
      <c r="H185" s="36" t="s">
        <v>425</v>
      </c>
      <c r="I185" s="41"/>
    </row>
    <row r="186" spans="1:9" x14ac:dyDescent="0.3">
      <c r="H186" s="36" t="s">
        <v>428</v>
      </c>
      <c r="I186" s="41"/>
    </row>
    <row r="187" spans="1:9" x14ac:dyDescent="0.3">
      <c r="A187" t="s">
        <v>140</v>
      </c>
      <c r="B187" t="s">
        <v>2853</v>
      </c>
      <c r="C187">
        <v>1</v>
      </c>
      <c r="H187" s="37" t="s">
        <v>140</v>
      </c>
      <c r="I187" s="38">
        <v>22</v>
      </c>
    </row>
    <row r="188" spans="1:9" x14ac:dyDescent="0.3">
      <c r="A188" t="s">
        <v>140</v>
      </c>
      <c r="B188" t="s">
        <v>3579</v>
      </c>
      <c r="C188">
        <v>1</v>
      </c>
      <c r="H188" s="36" t="s">
        <v>2853</v>
      </c>
      <c r="I188" s="41"/>
    </row>
    <row r="189" spans="1:9" x14ac:dyDescent="0.3">
      <c r="A189" t="s">
        <v>140</v>
      </c>
      <c r="B189" t="s">
        <v>3601</v>
      </c>
      <c r="C189">
        <v>1</v>
      </c>
      <c r="H189" s="36" t="s">
        <v>3579</v>
      </c>
      <c r="I189" s="41"/>
    </row>
    <row r="190" spans="1:9" x14ac:dyDescent="0.3">
      <c r="A190" t="s">
        <v>140</v>
      </c>
      <c r="B190" t="s">
        <v>2909</v>
      </c>
      <c r="C190">
        <v>1</v>
      </c>
      <c r="H190" s="36" t="s">
        <v>3601</v>
      </c>
      <c r="I190" s="41"/>
    </row>
    <row r="191" spans="1:9" x14ac:dyDescent="0.3">
      <c r="A191" t="s">
        <v>140</v>
      </c>
      <c r="B191" t="s">
        <v>2203</v>
      </c>
      <c r="C191">
        <v>1</v>
      </c>
      <c r="H191" s="36" t="s">
        <v>2909</v>
      </c>
      <c r="I191" s="41"/>
    </row>
    <row r="192" spans="1:9" x14ac:dyDescent="0.3">
      <c r="A192" t="s">
        <v>140</v>
      </c>
      <c r="B192" t="s">
        <v>434</v>
      </c>
      <c r="C192">
        <v>1</v>
      </c>
      <c r="H192" s="36" t="s">
        <v>2203</v>
      </c>
      <c r="I192" s="41"/>
    </row>
    <row r="193" spans="1:9" x14ac:dyDescent="0.3">
      <c r="A193" t="s">
        <v>140</v>
      </c>
      <c r="B193" t="s">
        <v>437</v>
      </c>
      <c r="C193">
        <v>1</v>
      </c>
      <c r="H193" s="36" t="s">
        <v>434</v>
      </c>
      <c r="I193" s="41"/>
    </row>
    <row r="194" spans="1:9" x14ac:dyDescent="0.3">
      <c r="A194" t="s">
        <v>140</v>
      </c>
      <c r="B194" t="s">
        <v>440</v>
      </c>
      <c r="C194">
        <v>1</v>
      </c>
      <c r="H194" s="36" t="s">
        <v>437</v>
      </c>
      <c r="I194" s="41"/>
    </row>
    <row r="195" spans="1:9" x14ac:dyDescent="0.3">
      <c r="A195" t="s">
        <v>140</v>
      </c>
      <c r="B195" t="s">
        <v>3003</v>
      </c>
      <c r="C195">
        <v>1</v>
      </c>
      <c r="H195" s="36" t="s">
        <v>440</v>
      </c>
      <c r="I195" s="41"/>
    </row>
    <row r="196" spans="1:9" x14ac:dyDescent="0.3">
      <c r="A196" t="s">
        <v>140</v>
      </c>
      <c r="B196" t="s">
        <v>443</v>
      </c>
      <c r="C196">
        <v>1</v>
      </c>
      <c r="H196" s="36" t="s">
        <v>3003</v>
      </c>
      <c r="I196" s="41"/>
    </row>
    <row r="197" spans="1:9" x14ac:dyDescent="0.3">
      <c r="A197" t="s">
        <v>140</v>
      </c>
      <c r="B197" t="s">
        <v>2128</v>
      </c>
      <c r="C197">
        <v>1</v>
      </c>
      <c r="H197" s="36" t="s">
        <v>443</v>
      </c>
      <c r="I197" s="41"/>
    </row>
    <row r="198" spans="1:9" x14ac:dyDescent="0.3">
      <c r="A198" t="s">
        <v>140</v>
      </c>
      <c r="B198" t="s">
        <v>446</v>
      </c>
      <c r="C198">
        <v>1</v>
      </c>
      <c r="H198" s="36" t="s">
        <v>2128</v>
      </c>
      <c r="I198" s="41"/>
    </row>
    <row r="199" spans="1:9" x14ac:dyDescent="0.3">
      <c r="A199" t="s">
        <v>140</v>
      </c>
      <c r="B199" t="s">
        <v>3072</v>
      </c>
      <c r="C199">
        <v>1</v>
      </c>
      <c r="H199" s="36" t="s">
        <v>446</v>
      </c>
      <c r="I199" s="41"/>
    </row>
    <row r="200" spans="1:9" x14ac:dyDescent="0.3">
      <c r="A200" t="s">
        <v>140</v>
      </c>
      <c r="B200" t="s">
        <v>452</v>
      </c>
      <c r="C200">
        <v>1</v>
      </c>
      <c r="H200" s="36" t="s">
        <v>3072</v>
      </c>
      <c r="I200" s="41"/>
    </row>
    <row r="201" spans="1:9" x14ac:dyDescent="0.3">
      <c r="A201" t="s">
        <v>140</v>
      </c>
      <c r="B201" t="s">
        <v>455</v>
      </c>
      <c r="C201">
        <v>1</v>
      </c>
      <c r="H201" s="36" t="s">
        <v>452</v>
      </c>
      <c r="I201" s="41"/>
    </row>
    <row r="202" spans="1:9" x14ac:dyDescent="0.3">
      <c r="A202" t="s">
        <v>140</v>
      </c>
      <c r="B202" t="s">
        <v>2204</v>
      </c>
      <c r="C202">
        <v>1</v>
      </c>
      <c r="H202" s="36" t="s">
        <v>455</v>
      </c>
      <c r="I202" s="41"/>
    </row>
    <row r="203" spans="1:9" x14ac:dyDescent="0.3">
      <c r="A203" t="s">
        <v>140</v>
      </c>
      <c r="B203" t="s">
        <v>460</v>
      </c>
      <c r="C203">
        <v>1</v>
      </c>
      <c r="H203" s="36" t="s">
        <v>2204</v>
      </c>
      <c r="I203" s="41"/>
    </row>
    <row r="204" spans="1:9" x14ac:dyDescent="0.3">
      <c r="A204" t="s">
        <v>140</v>
      </c>
      <c r="B204" t="s">
        <v>3817</v>
      </c>
      <c r="C204">
        <v>1</v>
      </c>
      <c r="H204" s="36" t="s">
        <v>460</v>
      </c>
      <c r="I204" s="41"/>
    </row>
    <row r="205" spans="1:9" x14ac:dyDescent="0.3">
      <c r="A205" t="s">
        <v>140</v>
      </c>
      <c r="B205" t="s">
        <v>3838</v>
      </c>
      <c r="C205">
        <v>1</v>
      </c>
      <c r="H205" s="36" t="s">
        <v>3817</v>
      </c>
      <c r="I205" s="41"/>
    </row>
    <row r="206" spans="1:9" x14ac:dyDescent="0.3">
      <c r="A206" t="s">
        <v>140</v>
      </c>
      <c r="B206" t="s">
        <v>3856</v>
      </c>
      <c r="C206">
        <v>1</v>
      </c>
      <c r="H206" s="36" t="s">
        <v>3838</v>
      </c>
      <c r="I206" s="41"/>
    </row>
    <row r="207" spans="1:9" x14ac:dyDescent="0.3">
      <c r="A207" t="s">
        <v>140</v>
      </c>
      <c r="B207" t="s">
        <v>2144</v>
      </c>
      <c r="C207">
        <v>1</v>
      </c>
      <c r="H207" s="36" t="s">
        <v>3856</v>
      </c>
      <c r="I207" s="41"/>
    </row>
    <row r="208" spans="1:9" x14ac:dyDescent="0.3">
      <c r="A208" t="s">
        <v>140</v>
      </c>
      <c r="B208" t="s">
        <v>465</v>
      </c>
      <c r="C208">
        <v>1</v>
      </c>
      <c r="H208" s="36" t="s">
        <v>2144</v>
      </c>
      <c r="I208" s="41"/>
    </row>
    <row r="209" spans="1:9" x14ac:dyDescent="0.3">
      <c r="H209" s="36" t="s">
        <v>465</v>
      </c>
      <c r="I209" s="41"/>
    </row>
    <row r="210" spans="1:9" x14ac:dyDescent="0.3">
      <c r="A210" t="s">
        <v>778</v>
      </c>
      <c r="B210" t="s">
        <v>3383</v>
      </c>
      <c r="C210">
        <v>1</v>
      </c>
      <c r="H210" s="37" t="s">
        <v>778</v>
      </c>
      <c r="I210" s="38">
        <v>2</v>
      </c>
    </row>
    <row r="211" spans="1:9" x14ac:dyDescent="0.3">
      <c r="A211" t="s">
        <v>778</v>
      </c>
      <c r="B211" t="s">
        <v>3391</v>
      </c>
      <c r="C211">
        <v>1</v>
      </c>
      <c r="H211" s="36" t="s">
        <v>3383</v>
      </c>
      <c r="I211" s="41"/>
    </row>
    <row r="212" spans="1:9" x14ac:dyDescent="0.3">
      <c r="H212" s="36" t="s">
        <v>3391</v>
      </c>
      <c r="I212" s="41"/>
    </row>
    <row r="213" spans="1:9" x14ac:dyDescent="0.3">
      <c r="A213" t="s">
        <v>127</v>
      </c>
      <c r="B213" t="s">
        <v>3213</v>
      </c>
      <c r="C213">
        <v>1</v>
      </c>
      <c r="H213" s="37" t="s">
        <v>127</v>
      </c>
      <c r="I213" s="38">
        <v>59</v>
      </c>
    </row>
    <row r="214" spans="1:9" x14ac:dyDescent="0.3">
      <c r="A214" t="s">
        <v>127</v>
      </c>
      <c r="B214" t="s">
        <v>2842</v>
      </c>
      <c r="C214">
        <v>1</v>
      </c>
      <c r="H214" s="36" t="s">
        <v>3213</v>
      </c>
      <c r="I214" s="41"/>
    </row>
    <row r="215" spans="1:9" x14ac:dyDescent="0.3">
      <c r="A215" t="s">
        <v>127</v>
      </c>
      <c r="B215" t="s">
        <v>3218</v>
      </c>
      <c r="C215">
        <v>1</v>
      </c>
      <c r="H215" s="36" t="s">
        <v>2842</v>
      </c>
      <c r="I215" s="41"/>
    </row>
    <row r="216" spans="1:9" x14ac:dyDescent="0.3">
      <c r="A216" t="s">
        <v>127</v>
      </c>
      <c r="B216" t="s">
        <v>3222</v>
      </c>
      <c r="C216">
        <v>1</v>
      </c>
      <c r="H216" s="36" t="s">
        <v>3218</v>
      </c>
      <c r="I216" s="41"/>
    </row>
    <row r="217" spans="1:9" x14ac:dyDescent="0.3">
      <c r="A217" t="s">
        <v>127</v>
      </c>
      <c r="B217" t="s">
        <v>3225</v>
      </c>
      <c r="C217">
        <v>1</v>
      </c>
      <c r="H217" s="36" t="s">
        <v>3222</v>
      </c>
      <c r="I217" s="41"/>
    </row>
    <row r="218" spans="1:9" x14ac:dyDescent="0.3">
      <c r="A218" t="s">
        <v>127</v>
      </c>
      <c r="B218" t="s">
        <v>3356</v>
      </c>
      <c r="C218">
        <v>1</v>
      </c>
      <c r="H218" s="36" t="s">
        <v>3225</v>
      </c>
      <c r="I218" s="41"/>
    </row>
    <row r="219" spans="1:9" x14ac:dyDescent="0.3">
      <c r="A219" t="s">
        <v>127</v>
      </c>
      <c r="B219" t="s">
        <v>3907</v>
      </c>
      <c r="C219">
        <v>1</v>
      </c>
      <c r="H219" s="36" t="s">
        <v>3356</v>
      </c>
      <c r="I219" s="41"/>
    </row>
    <row r="220" spans="1:9" x14ac:dyDescent="0.3">
      <c r="A220" t="s">
        <v>127</v>
      </c>
      <c r="B220" t="s">
        <v>194</v>
      </c>
      <c r="C220">
        <v>1</v>
      </c>
      <c r="H220" s="36" t="s">
        <v>3907</v>
      </c>
      <c r="I220" s="41"/>
    </row>
    <row r="221" spans="1:9" x14ac:dyDescent="0.3">
      <c r="A221" t="s">
        <v>127</v>
      </c>
      <c r="B221" t="s">
        <v>3227</v>
      </c>
      <c r="C221">
        <v>1</v>
      </c>
      <c r="H221" s="36" t="s">
        <v>194</v>
      </c>
      <c r="I221" s="41"/>
    </row>
    <row r="222" spans="1:9" x14ac:dyDescent="0.3">
      <c r="A222" t="s">
        <v>127</v>
      </c>
      <c r="B222" t="s">
        <v>3232</v>
      </c>
      <c r="C222">
        <v>1</v>
      </c>
      <c r="H222" s="36" t="s">
        <v>3227</v>
      </c>
      <c r="I222" s="41"/>
    </row>
    <row r="223" spans="1:9" x14ac:dyDescent="0.3">
      <c r="A223" t="s">
        <v>127</v>
      </c>
      <c r="B223" t="s">
        <v>3234</v>
      </c>
      <c r="C223">
        <v>1</v>
      </c>
      <c r="H223" s="36" t="s">
        <v>3232</v>
      </c>
      <c r="I223" s="41"/>
    </row>
    <row r="224" spans="1:9" x14ac:dyDescent="0.3">
      <c r="A224" t="s">
        <v>127</v>
      </c>
      <c r="B224" t="s">
        <v>1577</v>
      </c>
      <c r="C224">
        <v>1</v>
      </c>
      <c r="H224" s="36" t="s">
        <v>3234</v>
      </c>
      <c r="I224" s="41"/>
    </row>
    <row r="225" spans="1:9" x14ac:dyDescent="0.3">
      <c r="A225" t="s">
        <v>127</v>
      </c>
      <c r="B225" t="s">
        <v>3236</v>
      </c>
      <c r="C225">
        <v>1</v>
      </c>
      <c r="H225" s="36" t="s">
        <v>1577</v>
      </c>
      <c r="I225" s="41"/>
    </row>
    <row r="226" spans="1:9" x14ac:dyDescent="0.3">
      <c r="A226" t="s">
        <v>127</v>
      </c>
      <c r="B226" t="s">
        <v>1069</v>
      </c>
      <c r="C226">
        <v>1</v>
      </c>
      <c r="H226" s="36" t="s">
        <v>3236</v>
      </c>
      <c r="I226" s="41"/>
    </row>
    <row r="227" spans="1:9" x14ac:dyDescent="0.3">
      <c r="A227" t="s">
        <v>127</v>
      </c>
      <c r="B227" t="s">
        <v>2106</v>
      </c>
      <c r="C227">
        <v>1</v>
      </c>
      <c r="H227" s="36" t="s">
        <v>1069</v>
      </c>
      <c r="I227" s="41"/>
    </row>
    <row r="228" spans="1:9" x14ac:dyDescent="0.3">
      <c r="A228" t="s">
        <v>127</v>
      </c>
      <c r="B228" t="s">
        <v>3239</v>
      </c>
      <c r="C228">
        <v>1</v>
      </c>
      <c r="H228" s="36" t="s">
        <v>2106</v>
      </c>
      <c r="I228" s="41"/>
    </row>
    <row r="229" spans="1:9" x14ac:dyDescent="0.3">
      <c r="A229" t="s">
        <v>127</v>
      </c>
      <c r="B229" t="s">
        <v>3635</v>
      </c>
      <c r="C229">
        <v>1</v>
      </c>
      <c r="H229" s="36" t="s">
        <v>3239</v>
      </c>
      <c r="I229" s="41"/>
    </row>
    <row r="230" spans="1:9" x14ac:dyDescent="0.3">
      <c r="A230" t="s">
        <v>127</v>
      </c>
      <c r="B230" t="s">
        <v>3643</v>
      </c>
      <c r="C230">
        <v>1</v>
      </c>
      <c r="H230" s="36" t="s">
        <v>3635</v>
      </c>
      <c r="I230" s="41"/>
    </row>
    <row r="231" spans="1:9" x14ac:dyDescent="0.3">
      <c r="A231" t="s">
        <v>127</v>
      </c>
      <c r="B231" t="s">
        <v>2043</v>
      </c>
      <c r="C231">
        <v>1</v>
      </c>
      <c r="H231" s="36" t="s">
        <v>3643</v>
      </c>
      <c r="I231" s="41"/>
    </row>
    <row r="232" spans="1:9" x14ac:dyDescent="0.3">
      <c r="A232" t="s">
        <v>127</v>
      </c>
      <c r="B232" t="s">
        <v>3242</v>
      </c>
      <c r="C232">
        <v>1</v>
      </c>
      <c r="H232" s="36" t="s">
        <v>2043</v>
      </c>
      <c r="I232" s="41"/>
    </row>
    <row r="233" spans="1:9" x14ac:dyDescent="0.3">
      <c r="A233" t="s">
        <v>127</v>
      </c>
      <c r="B233" t="s">
        <v>3246</v>
      </c>
      <c r="C233">
        <v>1</v>
      </c>
      <c r="H233" s="36" t="s">
        <v>3242</v>
      </c>
      <c r="I233" s="41"/>
    </row>
    <row r="234" spans="1:9" x14ac:dyDescent="0.3">
      <c r="A234" t="s">
        <v>127</v>
      </c>
      <c r="B234" t="s">
        <v>3249</v>
      </c>
      <c r="C234">
        <v>1</v>
      </c>
      <c r="H234" s="36" t="s">
        <v>3246</v>
      </c>
      <c r="I234" s="41"/>
    </row>
    <row r="235" spans="1:9" x14ac:dyDescent="0.3">
      <c r="A235" t="s">
        <v>127</v>
      </c>
      <c r="B235" t="s">
        <v>3252</v>
      </c>
      <c r="C235">
        <v>1</v>
      </c>
      <c r="H235" s="36" t="s">
        <v>3249</v>
      </c>
      <c r="I235" s="41"/>
    </row>
    <row r="236" spans="1:9" x14ac:dyDescent="0.3">
      <c r="A236" t="s">
        <v>127</v>
      </c>
      <c r="B236" t="s">
        <v>3351</v>
      </c>
      <c r="C236">
        <v>1</v>
      </c>
      <c r="H236" s="36" t="s">
        <v>3252</v>
      </c>
      <c r="I236" s="41"/>
    </row>
    <row r="237" spans="1:9" x14ac:dyDescent="0.3">
      <c r="A237" t="s">
        <v>127</v>
      </c>
      <c r="B237" t="s">
        <v>2977</v>
      </c>
      <c r="C237">
        <v>1</v>
      </c>
      <c r="H237" s="36" t="s">
        <v>3351</v>
      </c>
      <c r="I237" s="41"/>
    </row>
    <row r="238" spans="1:9" x14ac:dyDescent="0.3">
      <c r="A238" t="s">
        <v>127</v>
      </c>
      <c r="B238" t="s">
        <v>3255</v>
      </c>
      <c r="C238">
        <v>1</v>
      </c>
      <c r="H238" s="36" t="s">
        <v>2977</v>
      </c>
      <c r="I238" s="41"/>
    </row>
    <row r="239" spans="1:9" x14ac:dyDescent="0.3">
      <c r="A239" t="s">
        <v>127</v>
      </c>
      <c r="B239" t="s">
        <v>3340</v>
      </c>
      <c r="C239">
        <v>1</v>
      </c>
      <c r="H239" s="36" t="s">
        <v>3255</v>
      </c>
      <c r="I239" s="41"/>
    </row>
    <row r="240" spans="1:9" x14ac:dyDescent="0.3">
      <c r="A240" t="s">
        <v>127</v>
      </c>
      <c r="B240" t="s">
        <v>3354</v>
      </c>
      <c r="C240">
        <v>1</v>
      </c>
      <c r="H240" s="36" t="s">
        <v>3340</v>
      </c>
      <c r="I240" s="41"/>
    </row>
    <row r="241" spans="1:9" x14ac:dyDescent="0.3">
      <c r="A241" t="s">
        <v>127</v>
      </c>
      <c r="B241" t="s">
        <v>3260</v>
      </c>
      <c r="C241">
        <v>1</v>
      </c>
      <c r="H241" s="36" t="s">
        <v>3354</v>
      </c>
      <c r="I241" s="41"/>
    </row>
    <row r="242" spans="1:9" x14ac:dyDescent="0.3">
      <c r="A242" t="s">
        <v>127</v>
      </c>
      <c r="B242" t="s">
        <v>2125</v>
      </c>
      <c r="C242">
        <v>1</v>
      </c>
      <c r="H242" s="36" t="s">
        <v>3260</v>
      </c>
      <c r="I242" s="41"/>
    </row>
    <row r="243" spans="1:9" x14ac:dyDescent="0.3">
      <c r="A243" t="s">
        <v>127</v>
      </c>
      <c r="B243" t="s">
        <v>1913</v>
      </c>
      <c r="C243">
        <v>1</v>
      </c>
      <c r="H243" s="36" t="s">
        <v>2125</v>
      </c>
      <c r="I243" s="41"/>
    </row>
    <row r="244" spans="1:9" x14ac:dyDescent="0.3">
      <c r="A244" t="s">
        <v>127</v>
      </c>
      <c r="B244" t="s">
        <v>1770</v>
      </c>
      <c r="C244">
        <v>1</v>
      </c>
      <c r="H244" s="36" t="s">
        <v>1913</v>
      </c>
      <c r="I244" s="41"/>
    </row>
    <row r="245" spans="1:9" x14ac:dyDescent="0.3">
      <c r="A245" t="s">
        <v>127</v>
      </c>
      <c r="B245" t="s">
        <v>3735</v>
      </c>
      <c r="C245">
        <v>1</v>
      </c>
      <c r="H245" s="36" t="s">
        <v>1770</v>
      </c>
      <c r="I245" s="41"/>
    </row>
    <row r="246" spans="1:9" x14ac:dyDescent="0.3">
      <c r="A246" t="s">
        <v>127</v>
      </c>
      <c r="B246" t="s">
        <v>1937</v>
      </c>
      <c r="C246">
        <v>1</v>
      </c>
      <c r="H246" s="36" t="s">
        <v>3735</v>
      </c>
      <c r="I246" s="41"/>
    </row>
    <row r="247" spans="1:9" x14ac:dyDescent="0.3">
      <c r="A247" t="s">
        <v>127</v>
      </c>
      <c r="B247" t="s">
        <v>3739</v>
      </c>
      <c r="C247">
        <v>1</v>
      </c>
      <c r="H247" s="36" t="s">
        <v>1937</v>
      </c>
      <c r="I247" s="41"/>
    </row>
    <row r="248" spans="1:9" x14ac:dyDescent="0.3">
      <c r="A248" t="s">
        <v>127</v>
      </c>
      <c r="B248" t="s">
        <v>3270</v>
      </c>
      <c r="C248">
        <v>1</v>
      </c>
      <c r="H248" s="36" t="s">
        <v>3739</v>
      </c>
      <c r="I248" s="41"/>
    </row>
    <row r="249" spans="1:9" x14ac:dyDescent="0.3">
      <c r="A249" t="s">
        <v>127</v>
      </c>
      <c r="B249" t="s">
        <v>3277</v>
      </c>
      <c r="C249">
        <v>1</v>
      </c>
      <c r="H249" s="36" t="s">
        <v>3270</v>
      </c>
      <c r="I249" s="41"/>
    </row>
    <row r="250" spans="1:9" x14ac:dyDescent="0.3">
      <c r="A250" t="s">
        <v>127</v>
      </c>
      <c r="B250" t="s">
        <v>3279</v>
      </c>
      <c r="C250">
        <v>1</v>
      </c>
      <c r="H250" s="36" t="s">
        <v>3277</v>
      </c>
      <c r="I250" s="41"/>
    </row>
    <row r="251" spans="1:9" x14ac:dyDescent="0.3">
      <c r="A251" t="s">
        <v>127</v>
      </c>
      <c r="B251" t="s">
        <v>2214</v>
      </c>
      <c r="C251">
        <v>1</v>
      </c>
      <c r="H251" s="36" t="s">
        <v>3279</v>
      </c>
      <c r="I251" s="41"/>
    </row>
    <row r="252" spans="1:9" x14ac:dyDescent="0.3">
      <c r="A252" t="s">
        <v>127</v>
      </c>
      <c r="B252" t="s">
        <v>3291</v>
      </c>
      <c r="C252">
        <v>1</v>
      </c>
      <c r="H252" s="36" t="s">
        <v>2214</v>
      </c>
      <c r="I252" s="41"/>
    </row>
    <row r="253" spans="1:9" x14ac:dyDescent="0.3">
      <c r="A253" t="s">
        <v>127</v>
      </c>
      <c r="B253" t="s">
        <v>3294</v>
      </c>
      <c r="C253">
        <v>1</v>
      </c>
      <c r="H253" s="36" t="s">
        <v>3291</v>
      </c>
      <c r="I253" s="41"/>
    </row>
    <row r="254" spans="1:9" x14ac:dyDescent="0.3">
      <c r="A254" t="s">
        <v>127</v>
      </c>
      <c r="B254" t="s">
        <v>3310</v>
      </c>
      <c r="C254">
        <v>1</v>
      </c>
      <c r="H254" s="36" t="s">
        <v>3294</v>
      </c>
      <c r="I254" s="41"/>
    </row>
    <row r="255" spans="1:9" x14ac:dyDescent="0.3">
      <c r="A255" t="s">
        <v>127</v>
      </c>
      <c r="B255" t="s">
        <v>3312</v>
      </c>
      <c r="C255">
        <v>1</v>
      </c>
      <c r="H255" s="36" t="s">
        <v>3310</v>
      </c>
      <c r="I255" s="41"/>
    </row>
    <row r="256" spans="1:9" x14ac:dyDescent="0.3">
      <c r="A256" t="s">
        <v>127</v>
      </c>
      <c r="B256" t="s">
        <v>3315</v>
      </c>
      <c r="C256">
        <v>1</v>
      </c>
      <c r="H256" s="36" t="s">
        <v>3312</v>
      </c>
      <c r="I256" s="41"/>
    </row>
    <row r="257" spans="1:9" x14ac:dyDescent="0.3">
      <c r="A257" t="s">
        <v>127</v>
      </c>
      <c r="B257" t="s">
        <v>3348</v>
      </c>
      <c r="C257">
        <v>1</v>
      </c>
      <c r="H257" s="36" t="s">
        <v>3315</v>
      </c>
      <c r="I257" s="41"/>
    </row>
    <row r="258" spans="1:9" x14ac:dyDescent="0.3">
      <c r="A258" t="s">
        <v>127</v>
      </c>
      <c r="B258" t="s">
        <v>3037</v>
      </c>
      <c r="C258">
        <v>1</v>
      </c>
      <c r="H258" s="36" t="s">
        <v>3348</v>
      </c>
      <c r="I258" s="41"/>
    </row>
    <row r="259" spans="1:9" x14ac:dyDescent="0.3">
      <c r="A259" t="s">
        <v>127</v>
      </c>
      <c r="B259" t="s">
        <v>720</v>
      </c>
      <c r="C259">
        <v>1</v>
      </c>
      <c r="H259" s="36" t="s">
        <v>3037</v>
      </c>
      <c r="I259" s="41"/>
    </row>
    <row r="260" spans="1:9" x14ac:dyDescent="0.3">
      <c r="A260" t="s">
        <v>127</v>
      </c>
      <c r="B260" t="s">
        <v>1685</v>
      </c>
      <c r="C260">
        <v>1</v>
      </c>
      <c r="H260" s="36" t="s">
        <v>720</v>
      </c>
      <c r="I260" s="41"/>
    </row>
    <row r="261" spans="1:9" x14ac:dyDescent="0.3">
      <c r="A261" t="s">
        <v>127</v>
      </c>
      <c r="B261" t="s">
        <v>3335</v>
      </c>
      <c r="C261">
        <v>1</v>
      </c>
      <c r="H261" s="36" t="s">
        <v>1685</v>
      </c>
      <c r="I261" s="41"/>
    </row>
    <row r="262" spans="1:9" x14ac:dyDescent="0.3">
      <c r="A262" t="s">
        <v>127</v>
      </c>
      <c r="B262" t="s">
        <v>3343</v>
      </c>
      <c r="C262">
        <v>1</v>
      </c>
      <c r="H262" s="36" t="s">
        <v>3335</v>
      </c>
      <c r="I262" s="41"/>
    </row>
    <row r="263" spans="1:9" x14ac:dyDescent="0.3">
      <c r="A263" t="s">
        <v>127</v>
      </c>
      <c r="B263" t="s">
        <v>3820</v>
      </c>
      <c r="C263">
        <v>1</v>
      </c>
      <c r="H263" s="36" t="s">
        <v>3343</v>
      </c>
      <c r="I263" s="41"/>
    </row>
    <row r="264" spans="1:9" x14ac:dyDescent="0.3">
      <c r="A264" t="s">
        <v>127</v>
      </c>
      <c r="B264" t="s">
        <v>3324</v>
      </c>
      <c r="C264">
        <v>1</v>
      </c>
      <c r="H264" s="36" t="s">
        <v>3820</v>
      </c>
      <c r="I264" s="41"/>
    </row>
    <row r="265" spans="1:9" x14ac:dyDescent="0.3">
      <c r="A265" t="s">
        <v>127</v>
      </c>
      <c r="B265" t="s">
        <v>3330</v>
      </c>
      <c r="C265">
        <v>1</v>
      </c>
      <c r="H265" s="36" t="s">
        <v>3324</v>
      </c>
      <c r="I265" s="41"/>
    </row>
    <row r="266" spans="1:9" x14ac:dyDescent="0.3">
      <c r="A266" t="s">
        <v>127</v>
      </c>
      <c r="B266" t="s">
        <v>3834</v>
      </c>
      <c r="C266">
        <v>1</v>
      </c>
      <c r="H266" s="36" t="s">
        <v>3330</v>
      </c>
      <c r="I266" s="41"/>
    </row>
    <row r="267" spans="1:9" x14ac:dyDescent="0.3">
      <c r="A267" t="s">
        <v>127</v>
      </c>
      <c r="B267" t="s">
        <v>3844</v>
      </c>
      <c r="C267">
        <v>1</v>
      </c>
      <c r="H267" s="36" t="s">
        <v>3834</v>
      </c>
      <c r="I267" s="41"/>
    </row>
    <row r="268" spans="1:9" x14ac:dyDescent="0.3">
      <c r="A268" t="s">
        <v>127</v>
      </c>
      <c r="B268" t="s">
        <v>3917</v>
      </c>
      <c r="C268">
        <v>1</v>
      </c>
      <c r="H268" s="36" t="s">
        <v>3844</v>
      </c>
      <c r="I268" s="41"/>
    </row>
    <row r="269" spans="1:9" x14ac:dyDescent="0.3">
      <c r="A269" t="s">
        <v>127</v>
      </c>
      <c r="B269" t="s">
        <v>1349</v>
      </c>
      <c r="C269">
        <v>1</v>
      </c>
      <c r="H269" s="36" t="s">
        <v>3917</v>
      </c>
      <c r="I269" s="41"/>
    </row>
    <row r="270" spans="1:9" x14ac:dyDescent="0.3">
      <c r="A270" t="s">
        <v>127</v>
      </c>
      <c r="B270" t="s">
        <v>2141</v>
      </c>
      <c r="C270">
        <v>1</v>
      </c>
      <c r="H270" s="36" t="s">
        <v>1349</v>
      </c>
      <c r="I270" s="41"/>
    </row>
    <row r="271" spans="1:9" x14ac:dyDescent="0.3">
      <c r="A271" t="s">
        <v>127</v>
      </c>
      <c r="B271" t="s">
        <v>3345</v>
      </c>
      <c r="C271">
        <v>1</v>
      </c>
      <c r="H271" s="36" t="s">
        <v>2141</v>
      </c>
      <c r="I271" s="41"/>
    </row>
    <row r="272" spans="1:9" x14ac:dyDescent="0.3">
      <c r="H272" s="36" t="s">
        <v>3345</v>
      </c>
      <c r="I272" s="41"/>
    </row>
    <row r="273" spans="1:9" x14ac:dyDescent="0.3">
      <c r="A273" t="s">
        <v>175</v>
      </c>
      <c r="B273" t="s">
        <v>1655</v>
      </c>
      <c r="C273">
        <v>1</v>
      </c>
      <c r="H273" s="37" t="s">
        <v>175</v>
      </c>
      <c r="I273" s="38">
        <v>89</v>
      </c>
    </row>
    <row r="274" spans="1:9" x14ac:dyDescent="0.3">
      <c r="A274" t="s">
        <v>175</v>
      </c>
      <c r="B274" t="s">
        <v>4204</v>
      </c>
      <c r="C274">
        <v>1</v>
      </c>
      <c r="H274" s="36" t="s">
        <v>1655</v>
      </c>
      <c r="I274" s="41"/>
    </row>
    <row r="275" spans="1:9" x14ac:dyDescent="0.3">
      <c r="A275" t="s">
        <v>175</v>
      </c>
      <c r="B275" t="s">
        <v>1558</v>
      </c>
      <c r="C275">
        <v>1</v>
      </c>
      <c r="H275" s="36" t="s">
        <v>4204</v>
      </c>
      <c r="I275" s="41"/>
    </row>
    <row r="276" spans="1:9" x14ac:dyDescent="0.3">
      <c r="A276" t="s">
        <v>175</v>
      </c>
      <c r="B276" t="s">
        <v>2266</v>
      </c>
      <c r="C276">
        <v>1</v>
      </c>
      <c r="H276" s="36" t="s">
        <v>1558</v>
      </c>
      <c r="I276" s="41"/>
    </row>
    <row r="277" spans="1:9" x14ac:dyDescent="0.3">
      <c r="A277" t="s">
        <v>175</v>
      </c>
      <c r="B277" t="s">
        <v>1594</v>
      </c>
      <c r="C277">
        <v>1</v>
      </c>
      <c r="H277" s="36" t="s">
        <v>2266</v>
      </c>
      <c r="I277" s="41"/>
    </row>
    <row r="278" spans="1:9" x14ac:dyDescent="0.3">
      <c r="A278" t="s">
        <v>175</v>
      </c>
      <c r="B278" t="s">
        <v>1500</v>
      </c>
      <c r="C278">
        <v>1</v>
      </c>
      <c r="H278" s="36" t="s">
        <v>1594</v>
      </c>
      <c r="I278" s="41"/>
    </row>
    <row r="279" spans="1:9" x14ac:dyDescent="0.3">
      <c r="A279" t="s">
        <v>175</v>
      </c>
      <c r="B279" t="s">
        <v>1796</v>
      </c>
      <c r="C279">
        <v>1</v>
      </c>
      <c r="H279" s="36" t="s">
        <v>1500</v>
      </c>
      <c r="I279" s="41"/>
    </row>
    <row r="280" spans="1:9" x14ac:dyDescent="0.3">
      <c r="A280" t="s">
        <v>175</v>
      </c>
      <c r="B280" t="s">
        <v>1548</v>
      </c>
      <c r="C280">
        <v>1</v>
      </c>
      <c r="H280" s="36" t="s">
        <v>1796</v>
      </c>
      <c r="I280" s="41"/>
    </row>
    <row r="281" spans="1:9" x14ac:dyDescent="0.3">
      <c r="A281" t="s">
        <v>175</v>
      </c>
      <c r="B281" t="s">
        <v>3925</v>
      </c>
      <c r="C281">
        <v>1</v>
      </c>
      <c r="H281" s="36" t="s">
        <v>1548</v>
      </c>
      <c r="I281" s="41"/>
    </row>
    <row r="282" spans="1:9" x14ac:dyDescent="0.3">
      <c r="A282" t="s">
        <v>175</v>
      </c>
      <c r="B282" t="s">
        <v>2209</v>
      </c>
      <c r="C282">
        <v>1</v>
      </c>
      <c r="H282" s="36" t="s">
        <v>3925</v>
      </c>
      <c r="I282" s="41"/>
    </row>
    <row r="283" spans="1:9" x14ac:dyDescent="0.3">
      <c r="A283" t="s">
        <v>175</v>
      </c>
      <c r="B283" t="s">
        <v>2881</v>
      </c>
      <c r="C283">
        <v>1</v>
      </c>
      <c r="H283" s="36" t="s">
        <v>2209</v>
      </c>
      <c r="I283" s="41"/>
    </row>
    <row r="284" spans="1:9" x14ac:dyDescent="0.3">
      <c r="A284" t="s">
        <v>175</v>
      </c>
      <c r="B284" t="s">
        <v>4206</v>
      </c>
      <c r="C284">
        <v>1</v>
      </c>
      <c r="H284" s="36" t="s">
        <v>2881</v>
      </c>
      <c r="I284" s="41"/>
    </row>
    <row r="285" spans="1:9" x14ac:dyDescent="0.3">
      <c r="A285" t="s">
        <v>175</v>
      </c>
      <c r="B285" t="s">
        <v>3926</v>
      </c>
      <c r="C285">
        <v>1</v>
      </c>
      <c r="H285" s="36" t="s">
        <v>4206</v>
      </c>
      <c r="I285" s="41"/>
    </row>
    <row r="286" spans="1:9" x14ac:dyDescent="0.3">
      <c r="A286" t="s">
        <v>175</v>
      </c>
      <c r="B286" t="s">
        <v>2105</v>
      </c>
      <c r="C286">
        <v>1</v>
      </c>
      <c r="H286" s="36" t="s">
        <v>3926</v>
      </c>
      <c r="I286" s="41"/>
    </row>
    <row r="287" spans="1:9" x14ac:dyDescent="0.3">
      <c r="A287" t="s">
        <v>175</v>
      </c>
      <c r="B287" t="s">
        <v>4208</v>
      </c>
      <c r="C287">
        <v>1</v>
      </c>
      <c r="H287" s="36" t="s">
        <v>2105</v>
      </c>
      <c r="I287" s="41"/>
    </row>
    <row r="288" spans="1:9" x14ac:dyDescent="0.3">
      <c r="A288" t="s">
        <v>175</v>
      </c>
      <c r="B288" t="s">
        <v>3613</v>
      </c>
      <c r="C288">
        <v>1</v>
      </c>
      <c r="H288" s="36" t="s">
        <v>4208</v>
      </c>
      <c r="I288" s="41"/>
    </row>
    <row r="289" spans="1:9" x14ac:dyDescent="0.3">
      <c r="A289" t="s">
        <v>175</v>
      </c>
      <c r="B289" t="s">
        <v>4210</v>
      </c>
      <c r="C289">
        <v>1</v>
      </c>
      <c r="H289" s="36" t="s">
        <v>3613</v>
      </c>
      <c r="I289" s="41"/>
    </row>
    <row r="290" spans="1:9" x14ac:dyDescent="0.3">
      <c r="A290" t="s">
        <v>175</v>
      </c>
      <c r="B290" t="s">
        <v>3628</v>
      </c>
      <c r="C290">
        <v>1</v>
      </c>
      <c r="H290" s="36" t="s">
        <v>4210</v>
      </c>
      <c r="I290" s="41"/>
    </row>
    <row r="291" spans="1:9" x14ac:dyDescent="0.3">
      <c r="A291" t="s">
        <v>175</v>
      </c>
      <c r="B291" t="s">
        <v>1709</v>
      </c>
      <c r="C291">
        <v>1</v>
      </c>
      <c r="H291" s="36" t="s">
        <v>3628</v>
      </c>
      <c r="I291" s="41"/>
    </row>
    <row r="292" spans="1:9" x14ac:dyDescent="0.3">
      <c r="A292" t="s">
        <v>175</v>
      </c>
      <c r="B292" t="s">
        <v>2109</v>
      </c>
      <c r="C292">
        <v>1</v>
      </c>
      <c r="H292" s="36" t="s">
        <v>1709</v>
      </c>
      <c r="I292" s="41"/>
    </row>
    <row r="293" spans="1:9" x14ac:dyDescent="0.3">
      <c r="A293" t="s">
        <v>175</v>
      </c>
      <c r="B293" t="s">
        <v>1861</v>
      </c>
      <c r="C293">
        <v>1</v>
      </c>
      <c r="H293" s="36" t="s">
        <v>2109</v>
      </c>
      <c r="I293" s="41"/>
    </row>
    <row r="294" spans="1:9" x14ac:dyDescent="0.3">
      <c r="A294" t="s">
        <v>175</v>
      </c>
      <c r="B294" t="s">
        <v>2714</v>
      </c>
      <c r="C294">
        <v>1</v>
      </c>
      <c r="H294" s="36" t="s">
        <v>1861</v>
      </c>
      <c r="I294" s="41"/>
    </row>
    <row r="295" spans="1:9" x14ac:dyDescent="0.3">
      <c r="A295" t="s">
        <v>175</v>
      </c>
      <c r="B295" t="s">
        <v>1864</v>
      </c>
      <c r="C295">
        <v>1</v>
      </c>
      <c r="H295" s="36" t="s">
        <v>2714</v>
      </c>
      <c r="I295" s="41"/>
    </row>
    <row r="296" spans="1:9" x14ac:dyDescent="0.3">
      <c r="A296" t="s">
        <v>175</v>
      </c>
      <c r="B296" t="s">
        <v>4213</v>
      </c>
      <c r="C296">
        <v>1</v>
      </c>
      <c r="H296" s="36" t="s">
        <v>1864</v>
      </c>
      <c r="I296" s="41"/>
    </row>
    <row r="297" spans="1:9" x14ac:dyDescent="0.3">
      <c r="A297" t="s">
        <v>175</v>
      </c>
      <c r="B297" t="s">
        <v>1762</v>
      </c>
      <c r="C297">
        <v>1</v>
      </c>
      <c r="H297" s="36" t="s">
        <v>4213</v>
      </c>
      <c r="I297" s="41"/>
    </row>
    <row r="298" spans="1:9" x14ac:dyDescent="0.3">
      <c r="A298" t="s">
        <v>175</v>
      </c>
      <c r="B298" t="s">
        <v>2036</v>
      </c>
      <c r="C298">
        <v>1</v>
      </c>
      <c r="H298" s="36" t="s">
        <v>1762</v>
      </c>
      <c r="I298" s="41"/>
    </row>
    <row r="299" spans="1:9" x14ac:dyDescent="0.3">
      <c r="A299" t="s">
        <v>175</v>
      </c>
      <c r="B299" t="s">
        <v>2039</v>
      </c>
      <c r="C299">
        <v>1</v>
      </c>
      <c r="H299" s="36" t="s">
        <v>2036</v>
      </c>
      <c r="I299" s="41"/>
    </row>
    <row r="300" spans="1:9" x14ac:dyDescent="0.3">
      <c r="A300" t="s">
        <v>175</v>
      </c>
      <c r="B300" t="s">
        <v>1702</v>
      </c>
      <c r="C300">
        <v>1</v>
      </c>
      <c r="H300" s="36" t="s">
        <v>2039</v>
      </c>
      <c r="I300" s="41"/>
    </row>
    <row r="301" spans="1:9" x14ac:dyDescent="0.3">
      <c r="A301" t="s">
        <v>175</v>
      </c>
      <c r="B301" t="s">
        <v>3908</v>
      </c>
      <c r="C301">
        <v>1</v>
      </c>
      <c r="H301" s="36" t="s">
        <v>1702</v>
      </c>
      <c r="I301" s="41"/>
    </row>
    <row r="302" spans="1:9" x14ac:dyDescent="0.3">
      <c r="A302" t="s">
        <v>175</v>
      </c>
      <c r="B302" t="s">
        <v>1906</v>
      </c>
      <c r="C302">
        <v>1</v>
      </c>
      <c r="H302" s="36" t="s">
        <v>3908</v>
      </c>
      <c r="I302" s="41"/>
    </row>
    <row r="303" spans="1:9" x14ac:dyDescent="0.3">
      <c r="A303" t="s">
        <v>175</v>
      </c>
      <c r="B303" t="s">
        <v>2207</v>
      </c>
      <c r="C303">
        <v>1</v>
      </c>
      <c r="H303" s="36" t="s">
        <v>1906</v>
      </c>
      <c r="I303" s="41"/>
    </row>
    <row r="304" spans="1:9" x14ac:dyDescent="0.3">
      <c r="A304" t="s">
        <v>175</v>
      </c>
      <c r="B304" t="s">
        <v>3909</v>
      </c>
      <c r="C304">
        <v>1</v>
      </c>
      <c r="H304" s="36" t="s">
        <v>2207</v>
      </c>
      <c r="I304" s="41"/>
    </row>
    <row r="305" spans="1:9" x14ac:dyDescent="0.3">
      <c r="A305" t="s">
        <v>175</v>
      </c>
      <c r="B305" t="s">
        <v>3911</v>
      </c>
      <c r="C305">
        <v>1</v>
      </c>
      <c r="H305" s="36" t="s">
        <v>3909</v>
      </c>
      <c r="I305" s="41"/>
    </row>
    <row r="306" spans="1:9" x14ac:dyDescent="0.3">
      <c r="A306" t="s">
        <v>175</v>
      </c>
      <c r="B306" t="s">
        <v>3663</v>
      </c>
      <c r="C306">
        <v>1</v>
      </c>
      <c r="H306" s="36" t="s">
        <v>3911</v>
      </c>
      <c r="I306" s="41"/>
    </row>
    <row r="307" spans="1:9" x14ac:dyDescent="0.3">
      <c r="A307" t="s">
        <v>175</v>
      </c>
      <c r="B307" t="s">
        <v>1678</v>
      </c>
      <c r="C307">
        <v>1</v>
      </c>
      <c r="H307" s="36" t="s">
        <v>3663</v>
      </c>
      <c r="I307" s="41"/>
    </row>
    <row r="308" spans="1:9" x14ac:dyDescent="0.3">
      <c r="A308" t="s">
        <v>175</v>
      </c>
      <c r="B308" t="s">
        <v>1553</v>
      </c>
      <c r="C308">
        <v>1</v>
      </c>
      <c r="H308" s="36" t="s">
        <v>1678</v>
      </c>
      <c r="I308" s="41"/>
    </row>
    <row r="309" spans="1:9" x14ac:dyDescent="0.3">
      <c r="A309" t="s">
        <v>175</v>
      </c>
      <c r="B309" t="s">
        <v>2113</v>
      </c>
      <c r="C309">
        <v>1</v>
      </c>
      <c r="H309" s="36" t="s">
        <v>1553</v>
      </c>
      <c r="I309" s="41"/>
    </row>
    <row r="310" spans="1:9" x14ac:dyDescent="0.3">
      <c r="A310" t="s">
        <v>175</v>
      </c>
      <c r="B310" t="s">
        <v>1927</v>
      </c>
      <c r="C310">
        <v>1</v>
      </c>
      <c r="H310" s="36" t="s">
        <v>2113</v>
      </c>
      <c r="I310" s="41"/>
    </row>
    <row r="311" spans="1:9" x14ac:dyDescent="0.3">
      <c r="A311" t="s">
        <v>175</v>
      </c>
      <c r="B311" t="s">
        <v>4215</v>
      </c>
      <c r="C311">
        <v>1</v>
      </c>
      <c r="H311" s="36" t="s">
        <v>1927</v>
      </c>
      <c r="I311" s="41"/>
    </row>
    <row r="312" spans="1:9" x14ac:dyDescent="0.3">
      <c r="A312" t="s">
        <v>175</v>
      </c>
      <c r="B312" t="s">
        <v>1766</v>
      </c>
      <c r="C312">
        <v>1</v>
      </c>
      <c r="H312" s="36" t="s">
        <v>4215</v>
      </c>
      <c r="I312" s="41"/>
    </row>
    <row r="313" spans="1:9" x14ac:dyDescent="0.3">
      <c r="A313" t="s">
        <v>175</v>
      </c>
      <c r="B313" t="s">
        <v>3912</v>
      </c>
      <c r="C313">
        <v>1</v>
      </c>
      <c r="H313" s="36" t="s">
        <v>1766</v>
      </c>
      <c r="I313" s="41"/>
    </row>
    <row r="314" spans="1:9" x14ac:dyDescent="0.3">
      <c r="A314" t="s">
        <v>175</v>
      </c>
      <c r="B314" t="s">
        <v>3915</v>
      </c>
      <c r="C314">
        <v>1</v>
      </c>
      <c r="H314" s="36" t="s">
        <v>3912</v>
      </c>
      <c r="I314" s="41"/>
    </row>
    <row r="315" spans="1:9" x14ac:dyDescent="0.3">
      <c r="A315" t="s">
        <v>175</v>
      </c>
      <c r="B315" t="s">
        <v>4217</v>
      </c>
      <c r="C315">
        <v>1</v>
      </c>
      <c r="H315" s="36" t="s">
        <v>3915</v>
      </c>
      <c r="I315" s="41"/>
    </row>
    <row r="316" spans="1:9" x14ac:dyDescent="0.3">
      <c r="A316" t="s">
        <v>175</v>
      </c>
      <c r="B316" t="s">
        <v>1810</v>
      </c>
      <c r="C316">
        <v>1</v>
      </c>
      <c r="H316" s="36" t="s">
        <v>4217</v>
      </c>
      <c r="I316" s="41"/>
    </row>
    <row r="317" spans="1:9" x14ac:dyDescent="0.3">
      <c r="A317" t="s">
        <v>175</v>
      </c>
      <c r="B317" t="s">
        <v>1813</v>
      </c>
      <c r="C317">
        <v>1</v>
      </c>
      <c r="H317" s="36" t="s">
        <v>1810</v>
      </c>
      <c r="I317" s="41"/>
    </row>
    <row r="318" spans="1:9" x14ac:dyDescent="0.3">
      <c r="A318" t="s">
        <v>175</v>
      </c>
      <c r="B318" t="s">
        <v>1530</v>
      </c>
      <c r="C318">
        <v>1</v>
      </c>
      <c r="H318" s="36" t="s">
        <v>1813</v>
      </c>
      <c r="I318" s="41"/>
    </row>
    <row r="319" spans="1:9" x14ac:dyDescent="0.3">
      <c r="A319" t="s">
        <v>175</v>
      </c>
      <c r="B319" t="s">
        <v>1585</v>
      </c>
      <c r="C319">
        <v>1</v>
      </c>
      <c r="H319" s="36" t="s">
        <v>1530</v>
      </c>
      <c r="I319" s="41"/>
    </row>
    <row r="320" spans="1:9" x14ac:dyDescent="0.3">
      <c r="A320" t="s">
        <v>175</v>
      </c>
      <c r="B320" t="s">
        <v>2122</v>
      </c>
      <c r="C320">
        <v>1</v>
      </c>
      <c r="H320" s="36" t="s">
        <v>1585</v>
      </c>
      <c r="I320" s="41"/>
    </row>
    <row r="321" spans="1:9" x14ac:dyDescent="0.3">
      <c r="A321" t="s">
        <v>175</v>
      </c>
      <c r="B321" t="s">
        <v>325</v>
      </c>
      <c r="C321">
        <v>1</v>
      </c>
      <c r="H321" s="36" t="s">
        <v>2122</v>
      </c>
      <c r="I321" s="41"/>
    </row>
    <row r="322" spans="1:9" x14ac:dyDescent="0.3">
      <c r="A322" t="s">
        <v>175</v>
      </c>
      <c r="B322" t="s">
        <v>3707</v>
      </c>
      <c r="C322">
        <v>1</v>
      </c>
      <c r="H322" s="36" t="s">
        <v>325</v>
      </c>
      <c r="I322" s="41"/>
    </row>
    <row r="323" spans="1:9" x14ac:dyDescent="0.3">
      <c r="A323" t="s">
        <v>175</v>
      </c>
      <c r="B323" t="s">
        <v>3010</v>
      </c>
      <c r="C323">
        <v>1</v>
      </c>
      <c r="H323" s="36" t="s">
        <v>3707</v>
      </c>
      <c r="I323" s="41"/>
    </row>
    <row r="324" spans="1:9" x14ac:dyDescent="0.3">
      <c r="A324" t="s">
        <v>175</v>
      </c>
      <c r="B324" t="s">
        <v>1935</v>
      </c>
      <c r="C324">
        <v>1</v>
      </c>
      <c r="H324" s="36" t="s">
        <v>3010</v>
      </c>
      <c r="I324" s="41"/>
    </row>
    <row r="325" spans="1:9" x14ac:dyDescent="0.3">
      <c r="A325" t="s">
        <v>175</v>
      </c>
      <c r="B325" t="s">
        <v>3888</v>
      </c>
      <c r="C325">
        <v>1</v>
      </c>
      <c r="H325" s="36" t="s">
        <v>1935</v>
      </c>
      <c r="I325" s="41"/>
    </row>
    <row r="326" spans="1:9" x14ac:dyDescent="0.3">
      <c r="A326" t="s">
        <v>175</v>
      </c>
      <c r="B326" t="s">
        <v>1208</v>
      </c>
      <c r="C326">
        <v>1</v>
      </c>
      <c r="H326" s="36" t="s">
        <v>3888</v>
      </c>
      <c r="I326" s="41"/>
    </row>
    <row r="327" spans="1:9" x14ac:dyDescent="0.3">
      <c r="A327" t="s">
        <v>175</v>
      </c>
      <c r="B327" t="s">
        <v>2671</v>
      </c>
      <c r="C327">
        <v>1</v>
      </c>
      <c r="H327" s="36" t="s">
        <v>1208</v>
      </c>
      <c r="I327" s="41"/>
    </row>
    <row r="328" spans="1:9" x14ac:dyDescent="0.3">
      <c r="A328" t="s">
        <v>175</v>
      </c>
      <c r="B328" t="s">
        <v>1636</v>
      </c>
      <c r="C328">
        <v>1</v>
      </c>
      <c r="H328" s="36" t="s">
        <v>2671</v>
      </c>
      <c r="I328" s="41"/>
    </row>
    <row r="329" spans="1:9" x14ac:dyDescent="0.3">
      <c r="A329" t="s">
        <v>175</v>
      </c>
      <c r="B329" t="s">
        <v>2130</v>
      </c>
      <c r="C329">
        <v>1</v>
      </c>
      <c r="H329" s="36" t="s">
        <v>1636</v>
      </c>
      <c r="I329" s="41"/>
    </row>
    <row r="330" spans="1:9" x14ac:dyDescent="0.3">
      <c r="A330" t="s">
        <v>175</v>
      </c>
      <c r="B330" t="s">
        <v>2718</v>
      </c>
      <c r="C330">
        <v>1</v>
      </c>
      <c r="H330" s="36" t="s">
        <v>2130</v>
      </c>
      <c r="I330" s="41"/>
    </row>
    <row r="331" spans="1:9" x14ac:dyDescent="0.3">
      <c r="A331" t="s">
        <v>175</v>
      </c>
      <c r="B331" t="s">
        <v>1777</v>
      </c>
      <c r="C331">
        <v>1</v>
      </c>
      <c r="H331" s="36" t="s">
        <v>2718</v>
      </c>
      <c r="I331" s="41"/>
    </row>
    <row r="332" spans="1:9" x14ac:dyDescent="0.3">
      <c r="A332" t="s">
        <v>175</v>
      </c>
      <c r="B332" t="s">
        <v>2131</v>
      </c>
      <c r="C332">
        <v>1</v>
      </c>
      <c r="H332" s="36" t="s">
        <v>1777</v>
      </c>
      <c r="I332" s="41"/>
    </row>
    <row r="333" spans="1:9" x14ac:dyDescent="0.3">
      <c r="A333" t="s">
        <v>175</v>
      </c>
      <c r="B333" t="s">
        <v>2132</v>
      </c>
      <c r="C333">
        <v>1</v>
      </c>
      <c r="H333" s="36" t="s">
        <v>2131</v>
      </c>
      <c r="I333" s="41"/>
    </row>
    <row r="334" spans="1:9" x14ac:dyDescent="0.3">
      <c r="A334" t="s">
        <v>175</v>
      </c>
      <c r="B334" t="s">
        <v>4223</v>
      </c>
      <c r="C334">
        <v>1</v>
      </c>
      <c r="H334" s="36" t="s">
        <v>2132</v>
      </c>
      <c r="I334" s="41"/>
    </row>
    <row r="335" spans="1:9" x14ac:dyDescent="0.3">
      <c r="A335" t="s">
        <v>175</v>
      </c>
      <c r="B335" t="s">
        <v>1940</v>
      </c>
      <c r="C335">
        <v>1</v>
      </c>
      <c r="H335" s="36" t="s">
        <v>4223</v>
      </c>
      <c r="I335" s="41"/>
    </row>
    <row r="336" spans="1:9" x14ac:dyDescent="0.3">
      <c r="A336" t="s">
        <v>175</v>
      </c>
      <c r="B336" t="s">
        <v>1640</v>
      </c>
      <c r="C336">
        <v>1</v>
      </c>
      <c r="H336" s="36" t="s">
        <v>1940</v>
      </c>
      <c r="I336" s="41"/>
    </row>
    <row r="337" spans="1:9" x14ac:dyDescent="0.3">
      <c r="A337" t="s">
        <v>175</v>
      </c>
      <c r="B337" t="s">
        <v>2677</v>
      </c>
      <c r="C337">
        <v>1</v>
      </c>
      <c r="H337" s="36" t="s">
        <v>1640</v>
      </c>
      <c r="I337" s="41"/>
    </row>
    <row r="338" spans="1:9" x14ac:dyDescent="0.3">
      <c r="A338" t="s">
        <v>175</v>
      </c>
      <c r="B338" t="s">
        <v>1944</v>
      </c>
      <c r="C338">
        <v>1</v>
      </c>
      <c r="H338" s="36" t="s">
        <v>2677</v>
      </c>
      <c r="I338" s="41"/>
    </row>
    <row r="339" spans="1:9" x14ac:dyDescent="0.3">
      <c r="A339" t="s">
        <v>175</v>
      </c>
      <c r="B339" t="s">
        <v>4229</v>
      </c>
      <c r="C339">
        <v>1</v>
      </c>
      <c r="H339" s="36" t="s">
        <v>1944</v>
      </c>
      <c r="I339" s="41"/>
    </row>
    <row r="340" spans="1:9" x14ac:dyDescent="0.3">
      <c r="A340" t="s">
        <v>175</v>
      </c>
      <c r="B340" t="s">
        <v>2056</v>
      </c>
      <c r="C340">
        <v>1</v>
      </c>
      <c r="H340" s="36" t="s">
        <v>4229</v>
      </c>
      <c r="I340" s="41"/>
    </row>
    <row r="341" spans="1:9" x14ac:dyDescent="0.3">
      <c r="A341" t="s">
        <v>175</v>
      </c>
      <c r="B341" t="s">
        <v>1781</v>
      </c>
      <c r="C341">
        <v>1</v>
      </c>
      <c r="H341" s="36" t="s">
        <v>2056</v>
      </c>
      <c r="I341" s="41"/>
    </row>
    <row r="342" spans="1:9" x14ac:dyDescent="0.3">
      <c r="A342" t="s">
        <v>175</v>
      </c>
      <c r="B342" t="s">
        <v>3916</v>
      </c>
      <c r="C342">
        <v>1</v>
      </c>
      <c r="H342" s="36" t="s">
        <v>1781</v>
      </c>
      <c r="I342" s="41"/>
    </row>
    <row r="343" spans="1:9" x14ac:dyDescent="0.3">
      <c r="A343" t="s">
        <v>175</v>
      </c>
      <c r="B343" t="s">
        <v>1688</v>
      </c>
      <c r="C343">
        <v>1</v>
      </c>
      <c r="H343" s="36" t="s">
        <v>3916</v>
      </c>
      <c r="I343" s="41"/>
    </row>
    <row r="344" spans="1:9" x14ac:dyDescent="0.3">
      <c r="A344" t="s">
        <v>175</v>
      </c>
      <c r="B344" t="s">
        <v>3824</v>
      </c>
      <c r="C344">
        <v>1</v>
      </c>
      <c r="H344" s="36" t="s">
        <v>1688</v>
      </c>
      <c r="I344" s="41"/>
    </row>
    <row r="345" spans="1:9" x14ac:dyDescent="0.3">
      <c r="A345" t="s">
        <v>175</v>
      </c>
      <c r="B345" t="s">
        <v>2060</v>
      </c>
      <c r="C345">
        <v>1</v>
      </c>
      <c r="H345" s="36" t="s">
        <v>3824</v>
      </c>
      <c r="I345" s="41"/>
    </row>
    <row r="346" spans="1:9" x14ac:dyDescent="0.3">
      <c r="A346" t="s">
        <v>175</v>
      </c>
      <c r="B346" t="s">
        <v>1510</v>
      </c>
      <c r="C346">
        <v>1</v>
      </c>
      <c r="H346" s="36" t="s">
        <v>2060</v>
      </c>
      <c r="I346" s="41"/>
    </row>
    <row r="347" spans="1:9" x14ac:dyDescent="0.3">
      <c r="A347" t="s">
        <v>175</v>
      </c>
      <c r="B347" t="s">
        <v>2137</v>
      </c>
      <c r="C347">
        <v>1</v>
      </c>
      <c r="H347" s="36" t="s">
        <v>1510</v>
      </c>
      <c r="I347" s="41"/>
    </row>
    <row r="348" spans="1:9" x14ac:dyDescent="0.3">
      <c r="A348" t="s">
        <v>175</v>
      </c>
      <c r="B348" t="s">
        <v>2212</v>
      </c>
      <c r="C348">
        <v>1</v>
      </c>
      <c r="H348" s="36" t="s">
        <v>2137</v>
      </c>
      <c r="I348" s="41"/>
    </row>
    <row r="349" spans="1:9" x14ac:dyDescent="0.3">
      <c r="A349" t="s">
        <v>175</v>
      </c>
      <c r="B349" t="s">
        <v>4232</v>
      </c>
      <c r="C349">
        <v>1</v>
      </c>
      <c r="H349" s="36" t="s">
        <v>2212</v>
      </c>
      <c r="I349" s="41"/>
    </row>
    <row r="350" spans="1:9" x14ac:dyDescent="0.3">
      <c r="A350" t="s">
        <v>175</v>
      </c>
      <c r="B350" t="s">
        <v>3483</v>
      </c>
      <c r="C350">
        <v>1</v>
      </c>
      <c r="H350" s="36" t="s">
        <v>4232</v>
      </c>
      <c r="I350" s="41"/>
    </row>
    <row r="351" spans="1:9" x14ac:dyDescent="0.3">
      <c r="A351" t="s">
        <v>175</v>
      </c>
      <c r="B351" t="s">
        <v>2006</v>
      </c>
      <c r="C351">
        <v>1</v>
      </c>
      <c r="H351" s="36" t="s">
        <v>3483</v>
      </c>
      <c r="I351" s="41"/>
    </row>
    <row r="352" spans="1:9" x14ac:dyDescent="0.3">
      <c r="A352" t="s">
        <v>175</v>
      </c>
      <c r="B352" t="s">
        <v>2139</v>
      </c>
      <c r="C352">
        <v>1</v>
      </c>
      <c r="H352" s="36" t="s">
        <v>2006</v>
      </c>
      <c r="I352" s="41"/>
    </row>
    <row r="353" spans="1:9" x14ac:dyDescent="0.3">
      <c r="A353" t="s">
        <v>175</v>
      </c>
      <c r="B353" t="s">
        <v>1886</v>
      </c>
      <c r="C353">
        <v>1</v>
      </c>
      <c r="H353" s="36" t="s">
        <v>2139</v>
      </c>
      <c r="I353" s="41"/>
    </row>
    <row r="354" spans="1:9" x14ac:dyDescent="0.3">
      <c r="A354" t="s">
        <v>175</v>
      </c>
      <c r="B354" t="s">
        <v>4238</v>
      </c>
      <c r="C354">
        <v>1</v>
      </c>
      <c r="H354" s="36" t="s">
        <v>1886</v>
      </c>
      <c r="I354" s="41"/>
    </row>
    <row r="355" spans="1:9" x14ac:dyDescent="0.3">
      <c r="A355" t="s">
        <v>175</v>
      </c>
      <c r="B355" t="s">
        <v>1728</v>
      </c>
      <c r="C355">
        <v>1</v>
      </c>
      <c r="H355" s="36" t="s">
        <v>4238</v>
      </c>
      <c r="I355" s="41"/>
    </row>
    <row r="356" spans="1:9" x14ac:dyDescent="0.3">
      <c r="A356" t="s">
        <v>175</v>
      </c>
      <c r="B356" t="s">
        <v>2142</v>
      </c>
      <c r="C356">
        <v>1</v>
      </c>
      <c r="H356" s="36" t="s">
        <v>1728</v>
      </c>
      <c r="I356" s="41"/>
    </row>
    <row r="357" spans="1:9" x14ac:dyDescent="0.3">
      <c r="A357" t="s">
        <v>175</v>
      </c>
      <c r="B357" t="s">
        <v>1979</v>
      </c>
      <c r="C357">
        <v>1</v>
      </c>
      <c r="H357" s="36" t="s">
        <v>2142</v>
      </c>
      <c r="I357" s="41"/>
    </row>
    <row r="358" spans="1:9" x14ac:dyDescent="0.3">
      <c r="A358" t="s">
        <v>175</v>
      </c>
      <c r="B358" t="s">
        <v>1893</v>
      </c>
      <c r="C358">
        <v>1</v>
      </c>
      <c r="H358" s="36" t="s">
        <v>1979</v>
      </c>
      <c r="I358" s="41"/>
    </row>
    <row r="359" spans="1:9" x14ac:dyDescent="0.3">
      <c r="A359" t="s">
        <v>175</v>
      </c>
      <c r="B359" t="s">
        <v>2147</v>
      </c>
      <c r="C359">
        <v>1</v>
      </c>
      <c r="H359" s="36" t="s">
        <v>1893</v>
      </c>
      <c r="I359" s="41"/>
    </row>
    <row r="360" spans="1:9" x14ac:dyDescent="0.3">
      <c r="A360" t="s">
        <v>175</v>
      </c>
      <c r="B360" t="s">
        <v>4242</v>
      </c>
      <c r="C360">
        <v>1</v>
      </c>
      <c r="H360" s="36" t="s">
        <v>2147</v>
      </c>
      <c r="I360" s="41"/>
    </row>
    <row r="361" spans="1:9" x14ac:dyDescent="0.3">
      <c r="A361" t="s">
        <v>175</v>
      </c>
      <c r="B361" t="s">
        <v>3881</v>
      </c>
      <c r="C361">
        <v>1</v>
      </c>
      <c r="H361" s="36" t="s">
        <v>4242</v>
      </c>
      <c r="I361" s="41"/>
    </row>
    <row r="362" spans="1:9" x14ac:dyDescent="0.3">
      <c r="H362" s="36" t="s">
        <v>3881</v>
      </c>
      <c r="I362" s="41"/>
    </row>
    <row r="363" spans="1:9" x14ac:dyDescent="0.3">
      <c r="A363" t="s">
        <v>747</v>
      </c>
      <c r="B363" t="s">
        <v>3359</v>
      </c>
      <c r="C363">
        <v>1</v>
      </c>
      <c r="H363" s="37" t="s">
        <v>747</v>
      </c>
      <c r="I363" s="38">
        <v>10</v>
      </c>
    </row>
    <row r="364" spans="1:9" x14ac:dyDescent="0.3">
      <c r="A364" t="s">
        <v>747</v>
      </c>
      <c r="B364" t="s">
        <v>3618</v>
      </c>
      <c r="C364">
        <v>1</v>
      </c>
      <c r="H364" s="36" t="s">
        <v>3359</v>
      </c>
      <c r="I364" s="41"/>
    </row>
    <row r="365" spans="1:9" x14ac:dyDescent="0.3">
      <c r="A365" t="s">
        <v>747</v>
      </c>
      <c r="B365" t="s">
        <v>3364</v>
      </c>
      <c r="C365">
        <v>1</v>
      </c>
      <c r="H365" s="36" t="s">
        <v>3618</v>
      </c>
      <c r="I365" s="41"/>
    </row>
    <row r="366" spans="1:9" x14ac:dyDescent="0.3">
      <c r="A366" t="s">
        <v>747</v>
      </c>
      <c r="B366" t="s">
        <v>3367</v>
      </c>
      <c r="C366">
        <v>1</v>
      </c>
      <c r="H366" s="36" t="s">
        <v>3364</v>
      </c>
      <c r="I366" s="41"/>
    </row>
    <row r="367" spans="1:9" x14ac:dyDescent="0.3">
      <c r="A367" t="s">
        <v>747</v>
      </c>
      <c r="B367" t="s">
        <v>3370</v>
      </c>
      <c r="C367">
        <v>1</v>
      </c>
      <c r="H367" s="36" t="s">
        <v>3367</v>
      </c>
      <c r="I367" s="41"/>
    </row>
    <row r="368" spans="1:9" x14ac:dyDescent="0.3">
      <c r="A368" t="s">
        <v>747</v>
      </c>
      <c r="B368" t="s">
        <v>3373</v>
      </c>
      <c r="C368">
        <v>1</v>
      </c>
      <c r="H368" s="36" t="s">
        <v>3370</v>
      </c>
      <c r="I368" s="41"/>
    </row>
    <row r="369" spans="1:9" x14ac:dyDescent="0.3">
      <c r="A369" t="s">
        <v>747</v>
      </c>
      <c r="B369" t="s">
        <v>3382</v>
      </c>
      <c r="C369">
        <v>1</v>
      </c>
      <c r="H369" s="36" t="s">
        <v>3373</v>
      </c>
      <c r="I369" s="41"/>
    </row>
    <row r="370" spans="1:9" x14ac:dyDescent="0.3">
      <c r="A370" t="s">
        <v>747</v>
      </c>
      <c r="B370" t="s">
        <v>3385</v>
      </c>
      <c r="C370">
        <v>1</v>
      </c>
      <c r="H370" s="36" t="s">
        <v>3382</v>
      </c>
      <c r="I370" s="41"/>
    </row>
    <row r="371" spans="1:9" x14ac:dyDescent="0.3">
      <c r="A371" t="s">
        <v>747</v>
      </c>
      <c r="B371" t="s">
        <v>3392</v>
      </c>
      <c r="C371">
        <v>1</v>
      </c>
      <c r="H371" s="36" t="s">
        <v>3385</v>
      </c>
      <c r="I371" s="41"/>
    </row>
    <row r="372" spans="1:9" x14ac:dyDescent="0.3">
      <c r="A372" t="s">
        <v>747</v>
      </c>
      <c r="B372" t="s">
        <v>3396</v>
      </c>
      <c r="C372">
        <v>1</v>
      </c>
      <c r="H372" s="36" t="s">
        <v>3392</v>
      </c>
      <c r="I372" s="41"/>
    </row>
    <row r="373" spans="1:9" x14ac:dyDescent="0.3">
      <c r="H373" s="36" t="s">
        <v>3396</v>
      </c>
      <c r="I373" s="41"/>
    </row>
    <row r="374" spans="1:9" x14ac:dyDescent="0.3">
      <c r="A374" t="s">
        <v>765</v>
      </c>
      <c r="B374" t="s">
        <v>3374</v>
      </c>
      <c r="C374">
        <v>1</v>
      </c>
      <c r="H374" s="37" t="s">
        <v>765</v>
      </c>
      <c r="I374" s="38">
        <v>2</v>
      </c>
    </row>
    <row r="375" spans="1:9" x14ac:dyDescent="0.3">
      <c r="A375" t="s">
        <v>765</v>
      </c>
      <c r="B375" t="s">
        <v>2002</v>
      </c>
      <c r="C375">
        <v>1</v>
      </c>
      <c r="H375" s="36" t="s">
        <v>3374</v>
      </c>
      <c r="I375" s="41"/>
    </row>
    <row r="376" spans="1:9" x14ac:dyDescent="0.3">
      <c r="H376" s="36" t="s">
        <v>2002</v>
      </c>
      <c r="I376" s="41"/>
    </row>
    <row r="377" spans="1:9" x14ac:dyDescent="0.3">
      <c r="A377" t="s">
        <v>11</v>
      </c>
      <c r="B377" t="s">
        <v>2852</v>
      </c>
      <c r="C377">
        <v>1</v>
      </c>
      <c r="H377" s="37" t="s">
        <v>11</v>
      </c>
      <c r="I377" s="38">
        <v>56</v>
      </c>
    </row>
    <row r="378" spans="1:9" x14ac:dyDescent="0.3">
      <c r="A378" t="s">
        <v>11</v>
      </c>
      <c r="B378" t="s">
        <v>2860</v>
      </c>
      <c r="C378">
        <v>1</v>
      </c>
      <c r="H378" s="36" t="s">
        <v>2852</v>
      </c>
      <c r="I378" s="41"/>
    </row>
    <row r="379" spans="1:9" x14ac:dyDescent="0.3">
      <c r="A379" t="s">
        <v>11</v>
      </c>
      <c r="B379" t="s">
        <v>1418</v>
      </c>
      <c r="C379">
        <v>1</v>
      </c>
      <c r="H379" s="36" t="s">
        <v>2860</v>
      </c>
      <c r="I379" s="41"/>
    </row>
    <row r="380" spans="1:9" x14ac:dyDescent="0.3">
      <c r="A380" t="s">
        <v>11</v>
      </c>
      <c r="B380" t="s">
        <v>3449</v>
      </c>
      <c r="C380">
        <v>1</v>
      </c>
      <c r="H380" s="36" t="s">
        <v>1418</v>
      </c>
      <c r="I380" s="41"/>
    </row>
    <row r="381" spans="1:9" x14ac:dyDescent="0.3">
      <c r="A381" t="s">
        <v>11</v>
      </c>
      <c r="B381" t="s">
        <v>2725</v>
      </c>
      <c r="C381">
        <v>1</v>
      </c>
      <c r="H381" s="36" t="s">
        <v>3449</v>
      </c>
      <c r="I381" s="41"/>
    </row>
    <row r="382" spans="1:9" x14ac:dyDescent="0.3">
      <c r="A382" t="s">
        <v>11</v>
      </c>
      <c r="B382" t="s">
        <v>2887</v>
      </c>
      <c r="C382">
        <v>1</v>
      </c>
      <c r="H382" s="36" t="s">
        <v>2725</v>
      </c>
      <c r="I382" s="41"/>
    </row>
    <row r="383" spans="1:9" x14ac:dyDescent="0.3">
      <c r="A383" t="s">
        <v>11</v>
      </c>
      <c r="B383" t="s">
        <v>2104</v>
      </c>
      <c r="C383">
        <v>1</v>
      </c>
      <c r="H383" s="36" t="s">
        <v>2887</v>
      </c>
      <c r="I383" s="41"/>
    </row>
    <row r="384" spans="1:9" x14ac:dyDescent="0.3">
      <c r="A384" t="s">
        <v>11</v>
      </c>
      <c r="B384" t="s">
        <v>21</v>
      </c>
      <c r="C384">
        <v>1</v>
      </c>
      <c r="H384" s="36" t="s">
        <v>2104</v>
      </c>
      <c r="I384" s="41"/>
    </row>
    <row r="385" spans="1:9" x14ac:dyDescent="0.3">
      <c r="A385" t="s">
        <v>11</v>
      </c>
      <c r="B385" t="s">
        <v>2068</v>
      </c>
      <c r="C385">
        <v>1</v>
      </c>
      <c r="H385" s="36" t="s">
        <v>21</v>
      </c>
      <c r="I385" s="41"/>
    </row>
    <row r="386" spans="1:9" x14ac:dyDescent="0.3">
      <c r="A386" t="s">
        <v>11</v>
      </c>
      <c r="B386" t="s">
        <v>2732</v>
      </c>
      <c r="C386">
        <v>1</v>
      </c>
      <c r="H386" s="36" t="s">
        <v>2068</v>
      </c>
      <c r="I386" s="41"/>
    </row>
    <row r="387" spans="1:9" x14ac:dyDescent="0.3">
      <c r="A387" t="s">
        <v>11</v>
      </c>
      <c r="B387" t="s">
        <v>2934</v>
      </c>
      <c r="C387">
        <v>1</v>
      </c>
      <c r="H387" s="36" t="s">
        <v>2732</v>
      </c>
      <c r="I387" s="41"/>
    </row>
    <row r="388" spans="1:9" x14ac:dyDescent="0.3">
      <c r="A388" t="s">
        <v>11</v>
      </c>
      <c r="B388" t="s">
        <v>2736</v>
      </c>
      <c r="C388">
        <v>1</v>
      </c>
      <c r="H388" s="36" t="s">
        <v>2934</v>
      </c>
      <c r="I388" s="41"/>
    </row>
    <row r="389" spans="1:9" x14ac:dyDescent="0.3">
      <c r="A389" t="s">
        <v>11</v>
      </c>
      <c r="B389" t="s">
        <v>2940</v>
      </c>
      <c r="C389">
        <v>1</v>
      </c>
      <c r="H389" s="36" t="s">
        <v>2736</v>
      </c>
      <c r="I389" s="41"/>
    </row>
    <row r="390" spans="1:9" x14ac:dyDescent="0.3">
      <c r="A390" t="s">
        <v>11</v>
      </c>
      <c r="B390" t="s">
        <v>3910</v>
      </c>
      <c r="C390">
        <v>1</v>
      </c>
      <c r="H390" s="36" t="s">
        <v>2940</v>
      </c>
      <c r="I390" s="41"/>
    </row>
    <row r="391" spans="1:9" x14ac:dyDescent="0.3">
      <c r="A391" t="s">
        <v>11</v>
      </c>
      <c r="B391" t="s">
        <v>3669</v>
      </c>
      <c r="C391">
        <v>1</v>
      </c>
      <c r="H391" s="36" t="s">
        <v>3910</v>
      </c>
      <c r="I391" s="41"/>
    </row>
    <row r="392" spans="1:9" x14ac:dyDescent="0.3">
      <c r="A392" t="s">
        <v>11</v>
      </c>
      <c r="B392" t="s">
        <v>2950</v>
      </c>
      <c r="C392">
        <v>1</v>
      </c>
      <c r="H392" s="36" t="s">
        <v>3669</v>
      </c>
      <c r="I392" s="41"/>
    </row>
    <row r="393" spans="1:9" x14ac:dyDescent="0.3">
      <c r="A393" t="s">
        <v>11</v>
      </c>
      <c r="B393" t="s">
        <v>2740</v>
      </c>
      <c r="C393">
        <v>1</v>
      </c>
      <c r="H393" s="36" t="s">
        <v>2950</v>
      </c>
      <c r="I393" s="41"/>
    </row>
    <row r="394" spans="1:9" x14ac:dyDescent="0.3">
      <c r="A394" t="s">
        <v>11</v>
      </c>
      <c r="B394" t="s">
        <v>2745</v>
      </c>
      <c r="C394">
        <v>1</v>
      </c>
      <c r="H394" s="36" t="s">
        <v>2740</v>
      </c>
      <c r="I394" s="41"/>
    </row>
    <row r="395" spans="1:9" x14ac:dyDescent="0.3">
      <c r="A395" t="s">
        <v>11</v>
      </c>
      <c r="B395" t="s">
        <v>864</v>
      </c>
      <c r="C395">
        <v>1</v>
      </c>
      <c r="H395" s="36" t="s">
        <v>2745</v>
      </c>
      <c r="I395" s="41"/>
    </row>
    <row r="396" spans="1:9" x14ac:dyDescent="0.3">
      <c r="A396" t="s">
        <v>11</v>
      </c>
      <c r="B396" t="s">
        <v>1766</v>
      </c>
      <c r="C396">
        <v>1</v>
      </c>
      <c r="H396" s="36" t="s">
        <v>864</v>
      </c>
      <c r="I396" s="41"/>
    </row>
    <row r="397" spans="1:9" x14ac:dyDescent="0.3">
      <c r="A397" t="s">
        <v>11</v>
      </c>
      <c r="B397" t="s">
        <v>3914</v>
      </c>
      <c r="C397">
        <v>1</v>
      </c>
      <c r="H397" s="36" t="s">
        <v>1766</v>
      </c>
      <c r="I397" s="41"/>
    </row>
    <row r="398" spans="1:9" x14ac:dyDescent="0.3">
      <c r="A398" t="s">
        <v>11</v>
      </c>
      <c r="B398" t="s">
        <v>2118</v>
      </c>
      <c r="C398">
        <v>1</v>
      </c>
      <c r="H398" s="36" t="s">
        <v>3914</v>
      </c>
      <c r="I398" s="41"/>
    </row>
    <row r="399" spans="1:9" x14ac:dyDescent="0.3">
      <c r="A399" t="s">
        <v>11</v>
      </c>
      <c r="B399" t="s">
        <v>2760</v>
      </c>
      <c r="C399">
        <v>1</v>
      </c>
      <c r="H399" s="36" t="s">
        <v>2118</v>
      </c>
      <c r="I399" s="41"/>
    </row>
    <row r="400" spans="1:9" x14ac:dyDescent="0.3">
      <c r="A400" t="s">
        <v>11</v>
      </c>
      <c r="B400" t="s">
        <v>2832</v>
      </c>
      <c r="C400">
        <v>1</v>
      </c>
      <c r="H400" s="36" t="s">
        <v>2760</v>
      </c>
      <c r="I400" s="41"/>
    </row>
    <row r="401" spans="1:9" x14ac:dyDescent="0.3">
      <c r="A401" t="s">
        <v>11</v>
      </c>
      <c r="B401" t="s">
        <v>1738</v>
      </c>
      <c r="C401">
        <v>1</v>
      </c>
      <c r="H401" s="36" t="s">
        <v>2832</v>
      </c>
      <c r="I401" s="41"/>
    </row>
    <row r="402" spans="1:9" x14ac:dyDescent="0.3">
      <c r="A402" t="s">
        <v>11</v>
      </c>
      <c r="B402" t="s">
        <v>2123</v>
      </c>
      <c r="C402">
        <v>1</v>
      </c>
      <c r="H402" s="36" t="s">
        <v>1738</v>
      </c>
      <c r="I402" s="41"/>
    </row>
    <row r="403" spans="1:9" x14ac:dyDescent="0.3">
      <c r="A403" t="s">
        <v>11</v>
      </c>
      <c r="B403" t="s">
        <v>3007</v>
      </c>
      <c r="C403">
        <v>1</v>
      </c>
      <c r="H403" s="36" t="s">
        <v>2123</v>
      </c>
      <c r="I403" s="41"/>
    </row>
    <row r="404" spans="1:9" x14ac:dyDescent="0.3">
      <c r="A404" t="s">
        <v>11</v>
      </c>
      <c r="B404" t="s">
        <v>2124</v>
      </c>
      <c r="C404">
        <v>1</v>
      </c>
      <c r="H404" s="36" t="s">
        <v>3007</v>
      </c>
      <c r="I404" s="41"/>
    </row>
    <row r="405" spans="1:9" x14ac:dyDescent="0.3">
      <c r="A405" t="s">
        <v>11</v>
      </c>
      <c r="B405" t="s">
        <v>2765</v>
      </c>
      <c r="C405">
        <v>1</v>
      </c>
      <c r="H405" s="36" t="s">
        <v>2124</v>
      </c>
      <c r="I405" s="41"/>
    </row>
    <row r="406" spans="1:9" x14ac:dyDescent="0.3">
      <c r="A406" t="s">
        <v>11</v>
      </c>
      <c r="B406" t="s">
        <v>3014</v>
      </c>
      <c r="C406">
        <v>1</v>
      </c>
      <c r="H406" s="36" t="s">
        <v>2765</v>
      </c>
      <c r="I406" s="41"/>
    </row>
    <row r="407" spans="1:9" x14ac:dyDescent="0.3">
      <c r="A407" t="s">
        <v>11</v>
      </c>
      <c r="B407" t="s">
        <v>2768</v>
      </c>
      <c r="C407">
        <v>1</v>
      </c>
      <c r="H407" s="36" t="s">
        <v>3014</v>
      </c>
      <c r="I407" s="41"/>
    </row>
    <row r="408" spans="1:9" x14ac:dyDescent="0.3">
      <c r="A408" t="s">
        <v>11</v>
      </c>
      <c r="B408" t="s">
        <v>2775</v>
      </c>
      <c r="C408">
        <v>1</v>
      </c>
      <c r="H408" s="36" t="s">
        <v>2768</v>
      </c>
      <c r="I408" s="41"/>
    </row>
    <row r="409" spans="1:9" x14ac:dyDescent="0.3">
      <c r="A409" t="s">
        <v>11</v>
      </c>
      <c r="B409" t="s">
        <v>3020</v>
      </c>
      <c r="C409">
        <v>1</v>
      </c>
      <c r="H409" s="36" t="s">
        <v>2775</v>
      </c>
      <c r="I409" s="41"/>
    </row>
    <row r="410" spans="1:9" x14ac:dyDescent="0.3">
      <c r="A410" t="s">
        <v>11</v>
      </c>
      <c r="B410" t="s">
        <v>2779</v>
      </c>
      <c r="C410">
        <v>1</v>
      </c>
      <c r="H410" s="36" t="s">
        <v>3020</v>
      </c>
      <c r="I410" s="41"/>
    </row>
    <row r="411" spans="1:9" x14ac:dyDescent="0.3">
      <c r="A411" t="s">
        <v>11</v>
      </c>
      <c r="B411" t="s">
        <v>4246</v>
      </c>
      <c r="C411">
        <v>1</v>
      </c>
      <c r="H411" s="36" t="s">
        <v>2779</v>
      </c>
      <c r="I411" s="41"/>
    </row>
    <row r="412" spans="1:9" x14ac:dyDescent="0.3">
      <c r="A412" t="s">
        <v>11</v>
      </c>
      <c r="B412" t="s">
        <v>2789</v>
      </c>
      <c r="C412">
        <v>1</v>
      </c>
      <c r="H412" s="36" t="s">
        <v>4246</v>
      </c>
      <c r="I412" s="41"/>
    </row>
    <row r="413" spans="1:9" x14ac:dyDescent="0.3">
      <c r="A413" t="s">
        <v>11</v>
      </c>
      <c r="B413" t="s">
        <v>3026</v>
      </c>
      <c r="C413">
        <v>1</v>
      </c>
      <c r="H413" s="36" t="s">
        <v>2789</v>
      </c>
      <c r="I413" s="41"/>
    </row>
    <row r="414" spans="1:9" x14ac:dyDescent="0.3">
      <c r="A414" t="s">
        <v>11</v>
      </c>
      <c r="B414" t="s">
        <v>3752</v>
      </c>
      <c r="C414">
        <v>1</v>
      </c>
      <c r="H414" s="36" t="s">
        <v>3026</v>
      </c>
      <c r="I414" s="41"/>
    </row>
    <row r="415" spans="1:9" x14ac:dyDescent="0.3">
      <c r="A415" t="s">
        <v>11</v>
      </c>
      <c r="B415" t="s">
        <v>3030</v>
      </c>
      <c r="C415">
        <v>1</v>
      </c>
      <c r="H415" s="36" t="s">
        <v>3752</v>
      </c>
      <c r="I415" s="41"/>
    </row>
    <row r="416" spans="1:9" x14ac:dyDescent="0.3">
      <c r="A416" t="s">
        <v>11</v>
      </c>
      <c r="B416" t="s">
        <v>2793</v>
      </c>
      <c r="C416">
        <v>1</v>
      </c>
      <c r="H416" s="36" t="s">
        <v>3030</v>
      </c>
      <c r="I416" s="41"/>
    </row>
    <row r="417" spans="1:9" x14ac:dyDescent="0.3">
      <c r="A417" t="s">
        <v>11</v>
      </c>
      <c r="B417" t="s">
        <v>2796</v>
      </c>
      <c r="C417">
        <v>1</v>
      </c>
      <c r="H417" s="36" t="s">
        <v>2793</v>
      </c>
      <c r="I417" s="41"/>
    </row>
    <row r="418" spans="1:9" x14ac:dyDescent="0.3">
      <c r="A418" t="s">
        <v>11</v>
      </c>
      <c r="B418" t="s">
        <v>3468</v>
      </c>
      <c r="C418">
        <v>1</v>
      </c>
      <c r="H418" s="36" t="s">
        <v>2796</v>
      </c>
      <c r="I418" s="41"/>
    </row>
    <row r="419" spans="1:9" x14ac:dyDescent="0.3">
      <c r="A419" t="s">
        <v>11</v>
      </c>
      <c r="B419" t="s">
        <v>2834</v>
      </c>
      <c r="C419">
        <v>1</v>
      </c>
      <c r="H419" s="36" t="s">
        <v>3468</v>
      </c>
      <c r="I419" s="41"/>
    </row>
    <row r="420" spans="1:9" x14ac:dyDescent="0.3">
      <c r="A420" t="s">
        <v>11</v>
      </c>
      <c r="B420" t="s">
        <v>3471</v>
      </c>
      <c r="C420">
        <v>1</v>
      </c>
      <c r="H420" s="36" t="s">
        <v>2834</v>
      </c>
      <c r="I420" s="41"/>
    </row>
    <row r="421" spans="1:9" x14ac:dyDescent="0.3">
      <c r="A421" t="s">
        <v>11</v>
      </c>
      <c r="B421" t="s">
        <v>2837</v>
      </c>
      <c r="C421">
        <v>1</v>
      </c>
      <c r="H421" s="36" t="s">
        <v>3471</v>
      </c>
      <c r="I421" s="41"/>
    </row>
    <row r="422" spans="1:9" x14ac:dyDescent="0.3">
      <c r="A422" t="s">
        <v>11</v>
      </c>
      <c r="B422" t="s">
        <v>3473</v>
      </c>
      <c r="C422">
        <v>1</v>
      </c>
      <c r="H422" s="36" t="s">
        <v>2837</v>
      </c>
      <c r="I422" s="41"/>
    </row>
    <row r="423" spans="1:9" x14ac:dyDescent="0.3">
      <c r="A423" t="s">
        <v>11</v>
      </c>
      <c r="B423" t="s">
        <v>3043</v>
      </c>
      <c r="C423">
        <v>1</v>
      </c>
      <c r="H423" s="36" t="s">
        <v>3473</v>
      </c>
      <c r="I423" s="41"/>
    </row>
    <row r="424" spans="1:9" x14ac:dyDescent="0.3">
      <c r="A424" t="s">
        <v>11</v>
      </c>
      <c r="B424" t="s">
        <v>3476</v>
      </c>
      <c r="C424">
        <v>1</v>
      </c>
      <c r="H424" s="36" t="s">
        <v>3043</v>
      </c>
      <c r="I424" s="41"/>
    </row>
    <row r="425" spans="1:9" x14ac:dyDescent="0.3">
      <c r="A425" t="s">
        <v>11</v>
      </c>
      <c r="B425" t="s">
        <v>2800</v>
      </c>
      <c r="C425">
        <v>1</v>
      </c>
      <c r="H425" s="36" t="s">
        <v>3476</v>
      </c>
      <c r="I425" s="41"/>
    </row>
    <row r="426" spans="1:9" x14ac:dyDescent="0.3">
      <c r="A426" t="s">
        <v>11</v>
      </c>
      <c r="B426" t="s">
        <v>2803</v>
      </c>
      <c r="C426">
        <v>1</v>
      </c>
      <c r="H426" s="36" t="s">
        <v>2800</v>
      </c>
      <c r="I426" s="41"/>
    </row>
    <row r="427" spans="1:9" x14ac:dyDescent="0.3">
      <c r="A427" t="s">
        <v>11</v>
      </c>
      <c r="B427" t="s">
        <v>2786</v>
      </c>
      <c r="C427">
        <v>1</v>
      </c>
      <c r="H427" s="36" t="s">
        <v>2803</v>
      </c>
      <c r="I427" s="41"/>
    </row>
    <row r="428" spans="1:9" x14ac:dyDescent="0.3">
      <c r="A428" t="s">
        <v>11</v>
      </c>
      <c r="B428" t="s">
        <v>2581</v>
      </c>
      <c r="C428">
        <v>1</v>
      </c>
      <c r="H428" s="36" t="s">
        <v>2786</v>
      </c>
      <c r="I428" s="41"/>
    </row>
    <row r="429" spans="1:9" x14ac:dyDescent="0.3">
      <c r="A429" t="s">
        <v>11</v>
      </c>
      <c r="B429" t="s">
        <v>2809</v>
      </c>
      <c r="C429">
        <v>1</v>
      </c>
      <c r="H429" s="36" t="s">
        <v>2581</v>
      </c>
      <c r="I429" s="41"/>
    </row>
    <row r="430" spans="1:9" x14ac:dyDescent="0.3">
      <c r="A430" t="s">
        <v>11</v>
      </c>
      <c r="B430" t="s">
        <v>2812</v>
      </c>
      <c r="C430">
        <v>1</v>
      </c>
      <c r="H430" s="36" t="s">
        <v>2809</v>
      </c>
      <c r="I430" s="41"/>
    </row>
    <row r="431" spans="1:9" x14ac:dyDescent="0.3">
      <c r="A431" t="s">
        <v>11</v>
      </c>
      <c r="B431" t="s">
        <v>2814</v>
      </c>
      <c r="C431">
        <v>1</v>
      </c>
      <c r="H431" s="36" t="s">
        <v>2812</v>
      </c>
      <c r="I431" s="41"/>
    </row>
    <row r="432" spans="1:9" x14ac:dyDescent="0.3">
      <c r="A432" t="s">
        <v>11</v>
      </c>
      <c r="B432" t="s">
        <v>3457</v>
      </c>
      <c r="C432">
        <v>1</v>
      </c>
      <c r="H432" s="36" t="s">
        <v>2814</v>
      </c>
      <c r="I432" s="41"/>
    </row>
    <row r="433" spans="1:9" x14ac:dyDescent="0.3">
      <c r="H433" s="36" t="s">
        <v>3457</v>
      </c>
      <c r="I433" s="41"/>
    </row>
    <row r="434" spans="1:9" x14ac:dyDescent="0.3">
      <c r="A434" t="s">
        <v>379</v>
      </c>
      <c r="B434" t="s">
        <v>3047</v>
      </c>
      <c r="C434">
        <v>1</v>
      </c>
      <c r="H434" s="37" t="s">
        <v>379</v>
      </c>
      <c r="I434" s="38">
        <v>1</v>
      </c>
    </row>
    <row r="435" spans="1:9" x14ac:dyDescent="0.3">
      <c r="H435" s="36" t="s">
        <v>3047</v>
      </c>
      <c r="I435" s="41"/>
    </row>
    <row r="436" spans="1:9" x14ac:dyDescent="0.3">
      <c r="A436" t="s">
        <v>285</v>
      </c>
      <c r="B436" t="s">
        <v>2968</v>
      </c>
      <c r="C436">
        <v>1</v>
      </c>
      <c r="H436" s="37" t="s">
        <v>285</v>
      </c>
      <c r="I436" s="38">
        <v>3</v>
      </c>
    </row>
    <row r="437" spans="1:9" x14ac:dyDescent="0.3">
      <c r="A437" t="s">
        <v>285</v>
      </c>
      <c r="B437" t="s">
        <v>3380</v>
      </c>
      <c r="C437">
        <v>1</v>
      </c>
      <c r="H437" s="36" t="s">
        <v>2968</v>
      </c>
      <c r="I437" s="41"/>
    </row>
    <row r="438" spans="1:9" x14ac:dyDescent="0.3">
      <c r="A438" t="s">
        <v>285</v>
      </c>
      <c r="B438" t="s">
        <v>3827</v>
      </c>
      <c r="C438">
        <v>1</v>
      </c>
      <c r="H438" s="36" t="s">
        <v>3380</v>
      </c>
      <c r="I438" s="41"/>
    </row>
    <row r="439" spans="1:9" x14ac:dyDescent="0.3">
      <c r="H439" s="36" t="s">
        <v>3827</v>
      </c>
      <c r="I439" s="41"/>
    </row>
    <row r="440" spans="1:9" x14ac:dyDescent="0.3">
      <c r="A440" t="s">
        <v>502</v>
      </c>
      <c r="B440" t="s">
        <v>3126</v>
      </c>
      <c r="C440">
        <v>1</v>
      </c>
      <c r="H440" s="37" t="s">
        <v>502</v>
      </c>
      <c r="I440" s="38">
        <v>19</v>
      </c>
    </row>
    <row r="441" spans="1:9" x14ac:dyDescent="0.3">
      <c r="A441" t="s">
        <v>502</v>
      </c>
      <c r="B441" t="s">
        <v>3128</v>
      </c>
      <c r="C441">
        <v>1</v>
      </c>
      <c r="H441" s="36" t="s">
        <v>3126</v>
      </c>
      <c r="I441" s="41"/>
    </row>
    <row r="442" spans="1:9" x14ac:dyDescent="0.3">
      <c r="A442" t="s">
        <v>502</v>
      </c>
      <c r="B442" t="s">
        <v>3130</v>
      </c>
      <c r="C442">
        <v>1</v>
      </c>
      <c r="H442" s="36" t="s">
        <v>3128</v>
      </c>
      <c r="I442" s="41"/>
    </row>
    <row r="443" spans="1:9" x14ac:dyDescent="0.3">
      <c r="A443" t="s">
        <v>502</v>
      </c>
      <c r="B443" t="s">
        <v>3132</v>
      </c>
      <c r="C443">
        <v>1</v>
      </c>
      <c r="H443" s="36" t="s">
        <v>3130</v>
      </c>
      <c r="I443" s="41"/>
    </row>
    <row r="444" spans="1:9" x14ac:dyDescent="0.3">
      <c r="A444" t="s">
        <v>502</v>
      </c>
      <c r="B444" t="s">
        <v>3134</v>
      </c>
      <c r="C444">
        <v>1</v>
      </c>
      <c r="H444" s="36" t="s">
        <v>3132</v>
      </c>
      <c r="I444" s="41"/>
    </row>
    <row r="445" spans="1:9" x14ac:dyDescent="0.3">
      <c r="A445" t="s">
        <v>502</v>
      </c>
      <c r="B445" t="s">
        <v>3137</v>
      </c>
      <c r="C445">
        <v>1</v>
      </c>
      <c r="H445" s="36" t="s">
        <v>3134</v>
      </c>
      <c r="I445" s="41"/>
    </row>
    <row r="446" spans="1:9" x14ac:dyDescent="0.3">
      <c r="A446" t="s">
        <v>502</v>
      </c>
      <c r="B446" t="s">
        <v>3150</v>
      </c>
      <c r="C446">
        <v>1</v>
      </c>
      <c r="H446" s="36" t="s">
        <v>3137</v>
      </c>
      <c r="I446" s="41"/>
    </row>
    <row r="447" spans="1:9" x14ac:dyDescent="0.3">
      <c r="A447" t="s">
        <v>502</v>
      </c>
      <c r="B447" t="s">
        <v>3151</v>
      </c>
      <c r="C447">
        <v>1</v>
      </c>
      <c r="H447" s="36" t="s">
        <v>3150</v>
      </c>
      <c r="I447" s="41"/>
    </row>
    <row r="448" spans="1:9" x14ac:dyDescent="0.3">
      <c r="A448" t="s">
        <v>502</v>
      </c>
      <c r="B448" t="s">
        <v>3156</v>
      </c>
      <c r="C448">
        <v>1</v>
      </c>
      <c r="H448" s="36" t="s">
        <v>3151</v>
      </c>
      <c r="I448" s="41"/>
    </row>
    <row r="449" spans="1:9" x14ac:dyDescent="0.3">
      <c r="A449" t="s">
        <v>502</v>
      </c>
      <c r="B449" t="s">
        <v>3158</v>
      </c>
      <c r="C449">
        <v>1</v>
      </c>
      <c r="H449" s="36" t="s">
        <v>3156</v>
      </c>
      <c r="I449" s="41"/>
    </row>
    <row r="450" spans="1:9" x14ac:dyDescent="0.3">
      <c r="A450" t="s">
        <v>502</v>
      </c>
      <c r="B450" t="s">
        <v>3161</v>
      </c>
      <c r="C450">
        <v>1</v>
      </c>
      <c r="H450" s="36" t="s">
        <v>3158</v>
      </c>
      <c r="I450" s="41"/>
    </row>
    <row r="451" spans="1:9" x14ac:dyDescent="0.3">
      <c r="A451" t="s">
        <v>502</v>
      </c>
      <c r="B451" t="s">
        <v>3164</v>
      </c>
      <c r="C451">
        <v>1</v>
      </c>
      <c r="H451" s="36" t="s">
        <v>3161</v>
      </c>
      <c r="I451" s="41"/>
    </row>
    <row r="452" spans="1:9" x14ac:dyDescent="0.3">
      <c r="A452" t="s">
        <v>502</v>
      </c>
      <c r="B452" t="s">
        <v>3165</v>
      </c>
      <c r="C452">
        <v>1</v>
      </c>
      <c r="H452" s="36" t="s">
        <v>3164</v>
      </c>
      <c r="I452" s="41"/>
    </row>
    <row r="453" spans="1:9" x14ac:dyDescent="0.3">
      <c r="A453" t="s">
        <v>502</v>
      </c>
      <c r="B453" t="s">
        <v>3168</v>
      </c>
      <c r="C453">
        <v>1</v>
      </c>
      <c r="H453" s="36" t="s">
        <v>3165</v>
      </c>
      <c r="I453" s="41"/>
    </row>
    <row r="454" spans="1:9" x14ac:dyDescent="0.3">
      <c r="A454" t="s">
        <v>502</v>
      </c>
      <c r="B454" t="s">
        <v>3194</v>
      </c>
      <c r="C454">
        <v>1</v>
      </c>
      <c r="H454" s="36" t="s">
        <v>3168</v>
      </c>
      <c r="I454" s="41"/>
    </row>
    <row r="455" spans="1:9" x14ac:dyDescent="0.3">
      <c r="A455" t="s">
        <v>502</v>
      </c>
      <c r="B455" t="s">
        <v>3196</v>
      </c>
      <c r="C455">
        <v>1</v>
      </c>
      <c r="H455" s="36" t="s">
        <v>3194</v>
      </c>
      <c r="I455" s="41"/>
    </row>
    <row r="456" spans="1:9" x14ac:dyDescent="0.3">
      <c r="A456" t="s">
        <v>502</v>
      </c>
      <c r="B456" t="s">
        <v>3198</v>
      </c>
      <c r="C456">
        <v>1</v>
      </c>
      <c r="H456" s="36" t="s">
        <v>3196</v>
      </c>
      <c r="I456" s="41"/>
    </row>
    <row r="457" spans="1:9" x14ac:dyDescent="0.3">
      <c r="A457" t="s">
        <v>502</v>
      </c>
      <c r="B457" t="s">
        <v>3202</v>
      </c>
      <c r="C457">
        <v>1</v>
      </c>
      <c r="H457" s="36" t="s">
        <v>3198</v>
      </c>
      <c r="I457" s="41"/>
    </row>
    <row r="458" spans="1:9" x14ac:dyDescent="0.3">
      <c r="A458" t="s">
        <v>502</v>
      </c>
      <c r="B458" t="s">
        <v>3210</v>
      </c>
      <c r="C458">
        <v>1</v>
      </c>
      <c r="H458" s="36" t="s">
        <v>3202</v>
      </c>
      <c r="I458" s="41"/>
    </row>
    <row r="459" spans="1:9" x14ac:dyDescent="0.3">
      <c r="H459" s="36" t="s">
        <v>3210</v>
      </c>
      <c r="I459" s="41"/>
    </row>
    <row r="460" spans="1:9" x14ac:dyDescent="0.3">
      <c r="A460" t="s">
        <v>210</v>
      </c>
      <c r="B460" t="s">
        <v>3074</v>
      </c>
      <c r="C460">
        <v>1</v>
      </c>
      <c r="H460" s="37" t="s">
        <v>210</v>
      </c>
      <c r="I460" s="38">
        <v>19</v>
      </c>
    </row>
    <row r="461" spans="1:9" x14ac:dyDescent="0.3">
      <c r="A461" t="s">
        <v>210</v>
      </c>
      <c r="B461" t="s">
        <v>2073</v>
      </c>
      <c r="C461">
        <v>1</v>
      </c>
      <c r="H461" s="36" t="s">
        <v>3074</v>
      </c>
      <c r="I461" s="41"/>
    </row>
    <row r="462" spans="1:9" x14ac:dyDescent="0.3">
      <c r="A462" t="s">
        <v>210</v>
      </c>
      <c r="B462" t="s">
        <v>1918</v>
      </c>
      <c r="C462">
        <v>1</v>
      </c>
      <c r="H462" s="36" t="s">
        <v>2073</v>
      </c>
      <c r="I462" s="41"/>
    </row>
    <row r="463" spans="1:9" x14ac:dyDescent="0.3">
      <c r="A463" t="s">
        <v>210</v>
      </c>
      <c r="B463" t="s">
        <v>2911</v>
      </c>
      <c r="C463">
        <v>1</v>
      </c>
      <c r="H463" s="36" t="s">
        <v>1918</v>
      </c>
      <c r="I463" s="41"/>
    </row>
    <row r="464" spans="1:9" x14ac:dyDescent="0.3">
      <c r="A464" t="s">
        <v>210</v>
      </c>
      <c r="B464" t="s">
        <v>1581</v>
      </c>
      <c r="C464">
        <v>1</v>
      </c>
      <c r="H464" s="36" t="s">
        <v>2911</v>
      </c>
      <c r="I464" s="41"/>
    </row>
    <row r="465" spans="1:9" x14ac:dyDescent="0.3">
      <c r="A465" t="s">
        <v>210</v>
      </c>
      <c r="B465" t="s">
        <v>477</v>
      </c>
      <c r="C465">
        <v>1</v>
      </c>
      <c r="H465" s="36" t="s">
        <v>1581</v>
      </c>
      <c r="I465" s="41"/>
    </row>
    <row r="466" spans="1:9" x14ac:dyDescent="0.3">
      <c r="A466" t="s">
        <v>210</v>
      </c>
      <c r="B466" t="s">
        <v>1674</v>
      </c>
      <c r="C466">
        <v>1</v>
      </c>
      <c r="H466" s="36" t="s">
        <v>477</v>
      </c>
      <c r="I466" s="41"/>
    </row>
    <row r="467" spans="1:9" x14ac:dyDescent="0.3">
      <c r="A467" t="s">
        <v>210</v>
      </c>
      <c r="B467" t="s">
        <v>2947</v>
      </c>
      <c r="C467">
        <v>1</v>
      </c>
      <c r="H467" s="36" t="s">
        <v>1674</v>
      </c>
      <c r="I467" s="41"/>
    </row>
    <row r="468" spans="1:9" x14ac:dyDescent="0.3">
      <c r="A468" t="s">
        <v>210</v>
      </c>
      <c r="B468" t="s">
        <v>2946</v>
      </c>
      <c r="C468">
        <v>1</v>
      </c>
      <c r="H468" s="36" t="s">
        <v>2947</v>
      </c>
      <c r="I468" s="41"/>
    </row>
    <row r="469" spans="1:9" x14ac:dyDescent="0.3">
      <c r="A469" t="s">
        <v>210</v>
      </c>
      <c r="B469" t="s">
        <v>3096</v>
      </c>
      <c r="C469">
        <v>1</v>
      </c>
      <c r="H469" s="36" t="s">
        <v>2946</v>
      </c>
      <c r="I469" s="41"/>
    </row>
    <row r="470" spans="1:9" x14ac:dyDescent="0.3">
      <c r="A470" t="s">
        <v>210</v>
      </c>
      <c r="B470" t="s">
        <v>3689</v>
      </c>
      <c r="C470">
        <v>1</v>
      </c>
      <c r="H470" s="36" t="s">
        <v>3096</v>
      </c>
      <c r="I470" s="41"/>
    </row>
    <row r="471" spans="1:9" x14ac:dyDescent="0.3">
      <c r="A471" t="s">
        <v>210</v>
      </c>
      <c r="B471" t="s">
        <v>2994</v>
      </c>
      <c r="C471">
        <v>1</v>
      </c>
      <c r="H471" s="36" t="s">
        <v>3689</v>
      </c>
      <c r="I471" s="41"/>
    </row>
    <row r="472" spans="1:9" x14ac:dyDescent="0.3">
      <c r="A472" t="s">
        <v>210</v>
      </c>
      <c r="B472" t="s">
        <v>3099</v>
      </c>
      <c r="C472">
        <v>1</v>
      </c>
      <c r="H472" s="36" t="s">
        <v>2994</v>
      </c>
      <c r="I472" s="41"/>
    </row>
    <row r="473" spans="1:9" x14ac:dyDescent="0.3">
      <c r="A473" t="s">
        <v>210</v>
      </c>
      <c r="B473" t="s">
        <v>3102</v>
      </c>
      <c r="C473">
        <v>1</v>
      </c>
      <c r="H473" s="36" t="s">
        <v>3099</v>
      </c>
      <c r="I473" s="41"/>
    </row>
    <row r="474" spans="1:9" x14ac:dyDescent="0.3">
      <c r="A474" t="s">
        <v>210</v>
      </c>
      <c r="B474" t="s">
        <v>3110</v>
      </c>
      <c r="C474">
        <v>1</v>
      </c>
      <c r="H474" s="36" t="s">
        <v>3102</v>
      </c>
      <c r="I474" s="41"/>
    </row>
    <row r="475" spans="1:9" x14ac:dyDescent="0.3">
      <c r="A475" t="s">
        <v>210</v>
      </c>
      <c r="B475" t="s">
        <v>3112</v>
      </c>
      <c r="C475">
        <v>1</v>
      </c>
      <c r="H475" s="36" t="s">
        <v>3110</v>
      </c>
      <c r="I475" s="41"/>
    </row>
    <row r="476" spans="1:9" x14ac:dyDescent="0.3">
      <c r="A476" t="s">
        <v>210</v>
      </c>
      <c r="B476" t="s">
        <v>3858</v>
      </c>
      <c r="C476">
        <v>1</v>
      </c>
      <c r="H476" s="36" t="s">
        <v>3112</v>
      </c>
      <c r="I476" s="41"/>
    </row>
    <row r="477" spans="1:9" x14ac:dyDescent="0.3">
      <c r="A477" t="s">
        <v>210</v>
      </c>
      <c r="B477" t="s">
        <v>3114</v>
      </c>
      <c r="C477">
        <v>1</v>
      </c>
      <c r="H477" s="36" t="s">
        <v>3858</v>
      </c>
      <c r="I477" s="41"/>
    </row>
    <row r="478" spans="1:9" x14ac:dyDescent="0.3">
      <c r="A478" t="s">
        <v>210</v>
      </c>
      <c r="B478" t="s">
        <v>2143</v>
      </c>
      <c r="C478">
        <v>1</v>
      </c>
      <c r="H478" s="36" t="s">
        <v>3114</v>
      </c>
      <c r="I478" s="41"/>
    </row>
    <row r="479" spans="1:9" x14ac:dyDescent="0.3">
      <c r="H479" s="36" t="s">
        <v>2143</v>
      </c>
      <c r="I479" s="41"/>
    </row>
    <row r="480" spans="1:9" x14ac:dyDescent="0.3">
      <c r="A480" t="s">
        <v>2396</v>
      </c>
      <c r="B480" t="s">
        <v>2394</v>
      </c>
      <c r="C480">
        <v>1</v>
      </c>
      <c r="H480" s="37" t="s">
        <v>2396</v>
      </c>
      <c r="I480" s="38">
        <v>57</v>
      </c>
    </row>
    <row r="481" spans="1:9" x14ac:dyDescent="0.3">
      <c r="A481" t="s">
        <v>2396</v>
      </c>
      <c r="B481" t="s">
        <v>2398</v>
      </c>
      <c r="C481">
        <v>1</v>
      </c>
      <c r="H481" s="36" t="s">
        <v>2394</v>
      </c>
      <c r="I481" s="41"/>
    </row>
    <row r="482" spans="1:9" x14ac:dyDescent="0.3">
      <c r="A482" t="s">
        <v>2396</v>
      </c>
      <c r="B482" t="s">
        <v>4021</v>
      </c>
      <c r="C482">
        <v>1</v>
      </c>
      <c r="H482" s="36" t="s">
        <v>2398</v>
      </c>
      <c r="I482" s="41"/>
    </row>
    <row r="483" spans="1:9" x14ac:dyDescent="0.3">
      <c r="A483" t="s">
        <v>2396</v>
      </c>
      <c r="B483" t="s">
        <v>4024</v>
      </c>
      <c r="C483">
        <v>1</v>
      </c>
      <c r="H483" s="36" t="s">
        <v>4021</v>
      </c>
      <c r="I483" s="41"/>
    </row>
    <row r="484" spans="1:9" x14ac:dyDescent="0.3">
      <c r="A484" t="s">
        <v>2396</v>
      </c>
      <c r="B484" t="s">
        <v>4026</v>
      </c>
      <c r="C484">
        <v>1</v>
      </c>
      <c r="H484" s="36" t="s">
        <v>4024</v>
      </c>
      <c r="I484" s="41"/>
    </row>
    <row r="485" spans="1:9" x14ac:dyDescent="0.3">
      <c r="A485" t="s">
        <v>2396</v>
      </c>
      <c r="B485" t="s">
        <v>2408</v>
      </c>
      <c r="C485">
        <v>1</v>
      </c>
      <c r="H485" s="36" t="s">
        <v>4026</v>
      </c>
      <c r="I485" s="41"/>
    </row>
    <row r="486" spans="1:9" x14ac:dyDescent="0.3">
      <c r="A486" t="s">
        <v>2396</v>
      </c>
      <c r="B486" t="s">
        <v>4033</v>
      </c>
      <c r="C486">
        <v>1</v>
      </c>
      <c r="H486" s="36" t="s">
        <v>2408</v>
      </c>
      <c r="I486" s="41"/>
    </row>
    <row r="487" spans="1:9" x14ac:dyDescent="0.3">
      <c r="A487" t="s">
        <v>2396</v>
      </c>
      <c r="B487" t="s">
        <v>4035</v>
      </c>
      <c r="C487">
        <v>1</v>
      </c>
      <c r="H487" s="36" t="s">
        <v>4033</v>
      </c>
      <c r="I487" s="41"/>
    </row>
    <row r="488" spans="1:9" x14ac:dyDescent="0.3">
      <c r="A488" t="s">
        <v>2396</v>
      </c>
      <c r="B488" t="s">
        <v>4038</v>
      </c>
      <c r="C488">
        <v>1</v>
      </c>
      <c r="H488" s="36" t="s">
        <v>4035</v>
      </c>
      <c r="I488" s="41"/>
    </row>
    <row r="489" spans="1:9" x14ac:dyDescent="0.3">
      <c r="A489" t="s">
        <v>2396</v>
      </c>
      <c r="B489" t="s">
        <v>4040</v>
      </c>
      <c r="C489">
        <v>1</v>
      </c>
      <c r="H489" s="36" t="s">
        <v>4038</v>
      </c>
      <c r="I489" s="41"/>
    </row>
    <row r="490" spans="1:9" x14ac:dyDescent="0.3">
      <c r="A490" t="s">
        <v>2396</v>
      </c>
      <c r="B490" t="s">
        <v>4042</v>
      </c>
      <c r="C490">
        <v>1</v>
      </c>
      <c r="H490" s="36" t="s">
        <v>4040</v>
      </c>
      <c r="I490" s="41"/>
    </row>
    <row r="491" spans="1:9" x14ac:dyDescent="0.3">
      <c r="A491" t="s">
        <v>2396</v>
      </c>
      <c r="B491" t="s">
        <v>2424</v>
      </c>
      <c r="C491">
        <v>1</v>
      </c>
      <c r="H491" s="36" t="s">
        <v>4042</v>
      </c>
      <c r="I491" s="41"/>
    </row>
    <row r="492" spans="1:9" x14ac:dyDescent="0.3">
      <c r="A492" t="s">
        <v>2396</v>
      </c>
      <c r="B492" t="s">
        <v>4045</v>
      </c>
      <c r="C492">
        <v>1</v>
      </c>
      <c r="H492" s="36" t="s">
        <v>2424</v>
      </c>
      <c r="I492" s="41"/>
    </row>
    <row r="493" spans="1:9" x14ac:dyDescent="0.3">
      <c r="A493" t="s">
        <v>2396</v>
      </c>
      <c r="B493" t="s">
        <v>4046</v>
      </c>
      <c r="C493">
        <v>1</v>
      </c>
      <c r="H493" s="36" t="s">
        <v>4045</v>
      </c>
      <c r="I493" s="41"/>
    </row>
    <row r="494" spans="1:9" x14ac:dyDescent="0.3">
      <c r="A494" t="s">
        <v>2396</v>
      </c>
      <c r="B494" t="s">
        <v>2433</v>
      </c>
      <c r="C494">
        <v>1</v>
      </c>
      <c r="H494" s="36" t="s">
        <v>4046</v>
      </c>
      <c r="I494" s="41"/>
    </row>
    <row r="495" spans="1:9" x14ac:dyDescent="0.3">
      <c r="A495" t="s">
        <v>2396</v>
      </c>
      <c r="B495" t="s">
        <v>4048</v>
      </c>
      <c r="C495">
        <v>1</v>
      </c>
      <c r="H495" s="36" t="s">
        <v>2433</v>
      </c>
      <c r="I495" s="41"/>
    </row>
    <row r="496" spans="1:9" x14ac:dyDescent="0.3">
      <c r="A496" t="s">
        <v>2396</v>
      </c>
      <c r="B496" t="s">
        <v>4050</v>
      </c>
      <c r="C496">
        <v>1</v>
      </c>
      <c r="H496" s="36" t="s">
        <v>4048</v>
      </c>
      <c r="I496" s="41"/>
    </row>
    <row r="497" spans="1:9" x14ac:dyDescent="0.3">
      <c r="A497" t="s">
        <v>2396</v>
      </c>
      <c r="B497" t="s">
        <v>4055</v>
      </c>
      <c r="C497">
        <v>1</v>
      </c>
      <c r="H497" s="36" t="s">
        <v>4050</v>
      </c>
      <c r="I497" s="41"/>
    </row>
    <row r="498" spans="1:9" x14ac:dyDescent="0.3">
      <c r="A498" t="s">
        <v>2396</v>
      </c>
      <c r="B498" t="s">
        <v>4057</v>
      </c>
      <c r="C498">
        <v>1</v>
      </c>
      <c r="H498" s="36" t="s">
        <v>4055</v>
      </c>
      <c r="I498" s="41"/>
    </row>
    <row r="499" spans="1:9" x14ac:dyDescent="0.3">
      <c r="A499" t="s">
        <v>2396</v>
      </c>
      <c r="B499" t="s">
        <v>4061</v>
      </c>
      <c r="C499">
        <v>1</v>
      </c>
      <c r="H499" s="36" t="s">
        <v>4057</v>
      </c>
      <c r="I499" s="41"/>
    </row>
    <row r="500" spans="1:9" x14ac:dyDescent="0.3">
      <c r="A500" t="s">
        <v>2396</v>
      </c>
      <c r="B500" t="s">
        <v>4062</v>
      </c>
      <c r="C500">
        <v>1</v>
      </c>
      <c r="H500" s="36" t="s">
        <v>4061</v>
      </c>
      <c r="I500" s="41"/>
    </row>
    <row r="501" spans="1:9" x14ac:dyDescent="0.3">
      <c r="A501" t="s">
        <v>2396</v>
      </c>
      <c r="B501" t="s">
        <v>4066</v>
      </c>
      <c r="C501">
        <v>1</v>
      </c>
      <c r="H501" s="36" t="s">
        <v>4062</v>
      </c>
      <c r="I501" s="41"/>
    </row>
    <row r="502" spans="1:9" x14ac:dyDescent="0.3">
      <c r="A502" t="s">
        <v>2396</v>
      </c>
      <c r="B502" t="s">
        <v>4068</v>
      </c>
      <c r="C502">
        <v>1</v>
      </c>
      <c r="H502" s="36" t="s">
        <v>4066</v>
      </c>
      <c r="I502" s="41"/>
    </row>
    <row r="503" spans="1:9" x14ac:dyDescent="0.3">
      <c r="A503" t="s">
        <v>2396</v>
      </c>
      <c r="B503" t="s">
        <v>4070</v>
      </c>
      <c r="C503">
        <v>1</v>
      </c>
      <c r="H503" s="36" t="s">
        <v>4068</v>
      </c>
      <c r="I503" s="41"/>
    </row>
    <row r="504" spans="1:9" x14ac:dyDescent="0.3">
      <c r="A504" t="s">
        <v>2396</v>
      </c>
      <c r="B504" t="s">
        <v>4074</v>
      </c>
      <c r="C504">
        <v>1</v>
      </c>
      <c r="H504" s="36" t="s">
        <v>4070</v>
      </c>
      <c r="I504" s="41"/>
    </row>
    <row r="505" spans="1:9" x14ac:dyDescent="0.3">
      <c r="A505" t="s">
        <v>2396</v>
      </c>
      <c r="B505" t="s">
        <v>4078</v>
      </c>
      <c r="C505">
        <v>1</v>
      </c>
      <c r="H505" s="36" t="s">
        <v>4074</v>
      </c>
      <c r="I505" s="41"/>
    </row>
    <row r="506" spans="1:9" x14ac:dyDescent="0.3">
      <c r="A506" t="s">
        <v>2396</v>
      </c>
      <c r="B506" t="s">
        <v>4080</v>
      </c>
      <c r="C506">
        <v>1</v>
      </c>
      <c r="H506" s="36" t="s">
        <v>4078</v>
      </c>
      <c r="I506" s="41"/>
    </row>
    <row r="507" spans="1:9" x14ac:dyDescent="0.3">
      <c r="A507" t="s">
        <v>2396</v>
      </c>
      <c r="B507" t="s">
        <v>4082</v>
      </c>
      <c r="C507">
        <v>1</v>
      </c>
      <c r="H507" s="36" t="s">
        <v>4080</v>
      </c>
      <c r="I507" s="41"/>
    </row>
    <row r="508" spans="1:9" x14ac:dyDescent="0.3">
      <c r="A508" t="s">
        <v>2396</v>
      </c>
      <c r="B508" t="s">
        <v>2475</v>
      </c>
      <c r="C508">
        <v>1</v>
      </c>
      <c r="H508" s="36" t="s">
        <v>4082</v>
      </c>
      <c r="I508" s="41"/>
    </row>
    <row r="509" spans="1:9" x14ac:dyDescent="0.3">
      <c r="A509" t="s">
        <v>2396</v>
      </c>
      <c r="B509" t="s">
        <v>4088</v>
      </c>
      <c r="C509">
        <v>1</v>
      </c>
      <c r="H509" s="36" t="s">
        <v>2475</v>
      </c>
      <c r="I509" s="41"/>
    </row>
    <row r="510" spans="1:9" x14ac:dyDescent="0.3">
      <c r="A510" t="s">
        <v>2396</v>
      </c>
      <c r="B510" t="s">
        <v>4090</v>
      </c>
      <c r="C510">
        <v>1</v>
      </c>
      <c r="H510" s="36" t="s">
        <v>4088</v>
      </c>
      <c r="I510" s="41"/>
    </row>
    <row r="511" spans="1:9" x14ac:dyDescent="0.3">
      <c r="A511" t="s">
        <v>2396</v>
      </c>
      <c r="B511" t="s">
        <v>4093</v>
      </c>
      <c r="C511">
        <v>1</v>
      </c>
      <c r="H511" s="36" t="s">
        <v>4090</v>
      </c>
      <c r="I511" s="41"/>
    </row>
    <row r="512" spans="1:9" x14ac:dyDescent="0.3">
      <c r="A512" t="s">
        <v>2396</v>
      </c>
      <c r="B512" t="s">
        <v>4095</v>
      </c>
      <c r="C512">
        <v>1</v>
      </c>
      <c r="H512" s="36" t="s">
        <v>4093</v>
      </c>
      <c r="I512" s="41"/>
    </row>
    <row r="513" spans="1:9" x14ac:dyDescent="0.3">
      <c r="A513" t="s">
        <v>2396</v>
      </c>
      <c r="B513" t="s">
        <v>4097</v>
      </c>
      <c r="C513">
        <v>1</v>
      </c>
      <c r="H513" s="36" t="s">
        <v>4095</v>
      </c>
      <c r="I513" s="41"/>
    </row>
    <row r="514" spans="1:9" x14ac:dyDescent="0.3">
      <c r="A514" t="s">
        <v>2396</v>
      </c>
      <c r="B514" t="s">
        <v>4099</v>
      </c>
      <c r="C514">
        <v>1</v>
      </c>
      <c r="H514" s="36" t="s">
        <v>4097</v>
      </c>
      <c r="I514" s="41"/>
    </row>
    <row r="515" spans="1:9" x14ac:dyDescent="0.3">
      <c r="A515" t="s">
        <v>2396</v>
      </c>
      <c r="B515" t="s">
        <v>4102</v>
      </c>
      <c r="C515">
        <v>1</v>
      </c>
      <c r="H515" s="36" t="s">
        <v>4099</v>
      </c>
      <c r="I515" s="41"/>
    </row>
    <row r="516" spans="1:9" x14ac:dyDescent="0.3">
      <c r="A516" t="s">
        <v>2396</v>
      </c>
      <c r="B516" t="s">
        <v>4105</v>
      </c>
      <c r="C516">
        <v>1</v>
      </c>
      <c r="H516" s="36" t="s">
        <v>4102</v>
      </c>
      <c r="I516" s="41"/>
    </row>
    <row r="517" spans="1:9" x14ac:dyDescent="0.3">
      <c r="A517" t="s">
        <v>2396</v>
      </c>
      <c r="B517" t="s">
        <v>4109</v>
      </c>
      <c r="C517">
        <v>1</v>
      </c>
      <c r="H517" s="36" t="s">
        <v>4105</v>
      </c>
      <c r="I517" s="41"/>
    </row>
    <row r="518" spans="1:9" x14ac:dyDescent="0.3">
      <c r="A518" t="s">
        <v>2396</v>
      </c>
      <c r="B518" t="s">
        <v>4111</v>
      </c>
      <c r="C518">
        <v>1</v>
      </c>
      <c r="H518" s="36" t="s">
        <v>4109</v>
      </c>
      <c r="I518" s="41"/>
    </row>
    <row r="519" spans="1:9" x14ac:dyDescent="0.3">
      <c r="A519" t="s">
        <v>2396</v>
      </c>
      <c r="B519" t="s">
        <v>4113</v>
      </c>
      <c r="C519">
        <v>1</v>
      </c>
      <c r="H519" s="36" t="s">
        <v>4111</v>
      </c>
      <c r="I519" s="41"/>
    </row>
    <row r="520" spans="1:9" x14ac:dyDescent="0.3">
      <c r="A520" t="s">
        <v>2396</v>
      </c>
      <c r="B520" t="s">
        <v>4119</v>
      </c>
      <c r="C520">
        <v>1</v>
      </c>
      <c r="H520" s="36" t="s">
        <v>4113</v>
      </c>
      <c r="I520" s="41"/>
    </row>
    <row r="521" spans="1:9" x14ac:dyDescent="0.3">
      <c r="A521" t="s">
        <v>2396</v>
      </c>
      <c r="B521" t="s">
        <v>4121</v>
      </c>
      <c r="C521">
        <v>1</v>
      </c>
      <c r="H521" s="36" t="s">
        <v>4119</v>
      </c>
      <c r="I521" s="41"/>
    </row>
    <row r="522" spans="1:9" x14ac:dyDescent="0.3">
      <c r="A522" t="s">
        <v>2396</v>
      </c>
      <c r="B522" t="s">
        <v>4124</v>
      </c>
      <c r="C522">
        <v>1</v>
      </c>
      <c r="H522" s="36" t="s">
        <v>4121</v>
      </c>
      <c r="I522" s="41"/>
    </row>
    <row r="523" spans="1:9" x14ac:dyDescent="0.3">
      <c r="A523" t="s">
        <v>2396</v>
      </c>
      <c r="B523" t="s">
        <v>4126</v>
      </c>
      <c r="C523">
        <v>1</v>
      </c>
      <c r="H523" s="36" t="s">
        <v>4124</v>
      </c>
      <c r="I523" s="41"/>
    </row>
    <row r="524" spans="1:9" x14ac:dyDescent="0.3">
      <c r="A524" t="s">
        <v>2396</v>
      </c>
      <c r="B524" t="s">
        <v>4127</v>
      </c>
      <c r="C524">
        <v>1</v>
      </c>
      <c r="H524" s="36" t="s">
        <v>4126</v>
      </c>
      <c r="I524" s="41"/>
    </row>
    <row r="525" spans="1:9" x14ac:dyDescent="0.3">
      <c r="A525" t="s">
        <v>2396</v>
      </c>
      <c r="B525" t="s">
        <v>4130</v>
      </c>
      <c r="C525">
        <v>1</v>
      </c>
      <c r="H525" s="36" t="s">
        <v>4127</v>
      </c>
      <c r="I525" s="41"/>
    </row>
    <row r="526" spans="1:9" x14ac:dyDescent="0.3">
      <c r="A526" t="s">
        <v>2396</v>
      </c>
      <c r="B526" t="s">
        <v>4132</v>
      </c>
      <c r="C526">
        <v>1</v>
      </c>
      <c r="H526" s="36" t="s">
        <v>4130</v>
      </c>
      <c r="I526" s="41"/>
    </row>
    <row r="527" spans="1:9" x14ac:dyDescent="0.3">
      <c r="A527" t="s">
        <v>2396</v>
      </c>
      <c r="B527" t="s">
        <v>4141</v>
      </c>
      <c r="C527">
        <v>1</v>
      </c>
      <c r="H527" s="36" t="s">
        <v>4132</v>
      </c>
      <c r="I527" s="41"/>
    </row>
    <row r="528" spans="1:9" x14ac:dyDescent="0.3">
      <c r="A528" t="s">
        <v>2396</v>
      </c>
      <c r="B528" t="s">
        <v>4143</v>
      </c>
      <c r="C528">
        <v>1</v>
      </c>
      <c r="H528" s="36" t="s">
        <v>4141</v>
      </c>
      <c r="I528" s="41"/>
    </row>
    <row r="529" spans="1:9" x14ac:dyDescent="0.3">
      <c r="A529" t="s">
        <v>2396</v>
      </c>
      <c r="B529" t="s">
        <v>4148</v>
      </c>
      <c r="C529">
        <v>1</v>
      </c>
      <c r="H529" s="36" t="s">
        <v>4143</v>
      </c>
      <c r="I529" s="41"/>
    </row>
    <row r="530" spans="1:9" x14ac:dyDescent="0.3">
      <c r="A530" t="s">
        <v>2396</v>
      </c>
      <c r="B530" t="s">
        <v>4150</v>
      </c>
      <c r="C530">
        <v>1</v>
      </c>
      <c r="H530" s="36" t="s">
        <v>4148</v>
      </c>
      <c r="I530" s="41"/>
    </row>
    <row r="531" spans="1:9" x14ac:dyDescent="0.3">
      <c r="A531" t="s">
        <v>2396</v>
      </c>
      <c r="B531" t="s">
        <v>4151</v>
      </c>
      <c r="C531">
        <v>1</v>
      </c>
      <c r="H531" s="36" t="s">
        <v>4150</v>
      </c>
      <c r="I531" s="41"/>
    </row>
    <row r="532" spans="1:9" x14ac:dyDescent="0.3">
      <c r="A532" t="s">
        <v>2396</v>
      </c>
      <c r="B532" t="s">
        <v>4155</v>
      </c>
      <c r="C532">
        <v>1</v>
      </c>
      <c r="H532" s="36" t="s">
        <v>4151</v>
      </c>
      <c r="I532" s="41"/>
    </row>
    <row r="533" spans="1:9" x14ac:dyDescent="0.3">
      <c r="A533" t="s">
        <v>2396</v>
      </c>
      <c r="B533" t="s">
        <v>4158</v>
      </c>
      <c r="C533">
        <v>1</v>
      </c>
      <c r="H533" s="36" t="s">
        <v>4155</v>
      </c>
      <c r="I533" s="41"/>
    </row>
    <row r="534" spans="1:9" x14ac:dyDescent="0.3">
      <c r="A534" t="s">
        <v>2396</v>
      </c>
      <c r="B534" t="s">
        <v>4167</v>
      </c>
      <c r="C534">
        <v>1</v>
      </c>
      <c r="H534" s="36" t="s">
        <v>4158</v>
      </c>
      <c r="I534" s="41"/>
    </row>
    <row r="535" spans="1:9" x14ac:dyDescent="0.3">
      <c r="A535" t="s">
        <v>2396</v>
      </c>
      <c r="B535" t="s">
        <v>4169</v>
      </c>
      <c r="C535">
        <v>1</v>
      </c>
      <c r="H535" s="36" t="s">
        <v>4167</v>
      </c>
      <c r="I535" s="41"/>
    </row>
    <row r="536" spans="1:9" x14ac:dyDescent="0.3">
      <c r="A536" t="s">
        <v>2396</v>
      </c>
      <c r="B536" t="s">
        <v>4171</v>
      </c>
      <c r="C536">
        <v>1</v>
      </c>
      <c r="H536" s="36" t="s">
        <v>4169</v>
      </c>
      <c r="I536" s="41"/>
    </row>
    <row r="537" spans="1:9" x14ac:dyDescent="0.3">
      <c r="H537" s="36" t="s">
        <v>4171</v>
      </c>
      <c r="I537" s="41"/>
    </row>
    <row r="538" spans="1:9" x14ac:dyDescent="0.3">
      <c r="A538" t="s">
        <v>153</v>
      </c>
      <c r="B538" t="s">
        <v>2863</v>
      </c>
      <c r="C538">
        <v>1</v>
      </c>
      <c r="H538" s="37" t="s">
        <v>153</v>
      </c>
      <c r="I538" s="38">
        <v>11</v>
      </c>
    </row>
    <row r="539" spans="1:9" x14ac:dyDescent="0.3">
      <c r="A539" t="s">
        <v>153</v>
      </c>
      <c r="B539" t="s">
        <v>3401</v>
      </c>
      <c r="C539">
        <v>1</v>
      </c>
      <c r="H539" s="36" t="s">
        <v>2863</v>
      </c>
      <c r="I539" s="41"/>
    </row>
    <row r="540" spans="1:9" x14ac:dyDescent="0.3">
      <c r="A540" t="s">
        <v>153</v>
      </c>
      <c r="B540" t="s">
        <v>2099</v>
      </c>
      <c r="C540">
        <v>1</v>
      </c>
      <c r="H540" s="36" t="s">
        <v>3401</v>
      </c>
      <c r="I540" s="41"/>
    </row>
    <row r="541" spans="1:9" x14ac:dyDescent="0.3">
      <c r="A541" t="s">
        <v>153</v>
      </c>
      <c r="B541" t="s">
        <v>3406</v>
      </c>
      <c r="C541">
        <v>1</v>
      </c>
      <c r="H541" s="36" t="s">
        <v>2099</v>
      </c>
      <c r="I541" s="41"/>
    </row>
    <row r="542" spans="1:9" x14ac:dyDescent="0.3">
      <c r="A542" t="s">
        <v>153</v>
      </c>
      <c r="B542" t="s">
        <v>3419</v>
      </c>
      <c r="C542">
        <v>1</v>
      </c>
      <c r="H542" s="36" t="s">
        <v>3406</v>
      </c>
      <c r="I542" s="41"/>
    </row>
    <row r="543" spans="1:9" x14ac:dyDescent="0.3">
      <c r="A543" t="s">
        <v>153</v>
      </c>
      <c r="B543" t="s">
        <v>3424</v>
      </c>
      <c r="C543">
        <v>1</v>
      </c>
      <c r="H543" s="36" t="s">
        <v>3419</v>
      </c>
      <c r="I543" s="41"/>
    </row>
    <row r="544" spans="1:9" x14ac:dyDescent="0.3">
      <c r="A544" t="s">
        <v>153</v>
      </c>
      <c r="B544" t="s">
        <v>828</v>
      </c>
      <c r="C544">
        <v>1</v>
      </c>
      <c r="H544" s="36" t="s">
        <v>3424</v>
      </c>
      <c r="I544" s="41"/>
    </row>
    <row r="545" spans="1:9" x14ac:dyDescent="0.3">
      <c r="A545" t="s">
        <v>153</v>
      </c>
      <c r="B545" t="s">
        <v>3430</v>
      </c>
      <c r="C545">
        <v>1</v>
      </c>
      <c r="H545" s="36" t="s">
        <v>828</v>
      </c>
      <c r="I545" s="41"/>
    </row>
    <row r="546" spans="1:9" x14ac:dyDescent="0.3">
      <c r="A546" t="s">
        <v>153</v>
      </c>
      <c r="B546" t="s">
        <v>3435</v>
      </c>
      <c r="C546">
        <v>1</v>
      </c>
      <c r="H546" s="36" t="s">
        <v>3430</v>
      </c>
      <c r="I546" s="41"/>
    </row>
    <row r="547" spans="1:9" x14ac:dyDescent="0.3">
      <c r="A547" t="s">
        <v>153</v>
      </c>
      <c r="B547" t="s">
        <v>3438</v>
      </c>
      <c r="C547">
        <v>1</v>
      </c>
      <c r="H547" s="36" t="s">
        <v>3435</v>
      </c>
      <c r="I547" s="41"/>
    </row>
    <row r="548" spans="1:9" x14ac:dyDescent="0.3">
      <c r="A548" t="s">
        <v>153</v>
      </c>
      <c r="B548" t="s">
        <v>3398</v>
      </c>
      <c r="C548">
        <v>1</v>
      </c>
      <c r="H548" s="36" t="s">
        <v>3438</v>
      </c>
      <c r="I548" s="41"/>
    </row>
    <row r="549" spans="1:9" x14ac:dyDescent="0.3">
      <c r="H549" s="36" t="s">
        <v>3398</v>
      </c>
      <c r="I549" s="41"/>
    </row>
    <row r="550" spans="1:9" x14ac:dyDescent="0.3">
      <c r="A550" t="s">
        <v>1268</v>
      </c>
      <c r="B550" t="s">
        <v>1473</v>
      </c>
      <c r="C550">
        <v>1</v>
      </c>
      <c r="H550" s="37" t="s">
        <v>1268</v>
      </c>
      <c r="I550" s="38">
        <v>5</v>
      </c>
    </row>
    <row r="551" spans="1:9" x14ac:dyDescent="0.3">
      <c r="A551" t="s">
        <v>1268</v>
      </c>
      <c r="B551" t="s">
        <v>1476</v>
      </c>
      <c r="C551">
        <v>1</v>
      </c>
      <c r="H551" s="36" t="s">
        <v>1473</v>
      </c>
      <c r="I551" s="41"/>
    </row>
    <row r="552" spans="1:9" x14ac:dyDescent="0.3">
      <c r="A552" t="s">
        <v>1268</v>
      </c>
      <c r="B552" t="s">
        <v>1481</v>
      </c>
      <c r="C552">
        <v>1</v>
      </c>
      <c r="H552" s="36" t="s">
        <v>1476</v>
      </c>
      <c r="I552" s="41"/>
    </row>
    <row r="553" spans="1:9" x14ac:dyDescent="0.3">
      <c r="A553" t="s">
        <v>1268</v>
      </c>
      <c r="B553" t="s">
        <v>1485</v>
      </c>
      <c r="C553">
        <v>1</v>
      </c>
      <c r="H553" s="36" t="s">
        <v>1481</v>
      </c>
      <c r="I553" s="41"/>
    </row>
    <row r="554" spans="1:9" x14ac:dyDescent="0.3">
      <c r="A554" t="s">
        <v>1268</v>
      </c>
      <c r="B554" t="s">
        <v>1487</v>
      </c>
      <c r="C554">
        <v>1</v>
      </c>
      <c r="H554" s="36" t="s">
        <v>1485</v>
      </c>
      <c r="I554" s="41"/>
    </row>
    <row r="555" spans="1:9" x14ac:dyDescent="0.3">
      <c r="H555" s="36" t="s">
        <v>1487</v>
      </c>
      <c r="I555" s="41"/>
    </row>
    <row r="556" spans="1:9" x14ac:dyDescent="0.3">
      <c r="A556" t="s">
        <v>1006</v>
      </c>
      <c r="B556" t="s">
        <v>3575</v>
      </c>
      <c r="C556">
        <v>1</v>
      </c>
      <c r="H556" s="37" t="s">
        <v>1006</v>
      </c>
      <c r="I556" s="38">
        <v>9</v>
      </c>
    </row>
    <row r="557" spans="1:9" x14ac:dyDescent="0.3">
      <c r="A557" t="s">
        <v>1006</v>
      </c>
      <c r="B557" t="s">
        <v>3604</v>
      </c>
      <c r="C557">
        <v>1</v>
      </c>
      <c r="H557" s="36" t="s">
        <v>3575</v>
      </c>
      <c r="I557" s="41"/>
    </row>
    <row r="558" spans="1:9" x14ac:dyDescent="0.3">
      <c r="A558" t="s">
        <v>1006</v>
      </c>
      <c r="B558" t="s">
        <v>2199</v>
      </c>
      <c r="C558">
        <v>1</v>
      </c>
      <c r="H558" s="36" t="s">
        <v>3604</v>
      </c>
      <c r="I558" s="41"/>
    </row>
    <row r="559" spans="1:9" x14ac:dyDescent="0.3">
      <c r="A559" t="s">
        <v>1006</v>
      </c>
      <c r="B559" t="s">
        <v>2153</v>
      </c>
      <c r="C559">
        <v>1</v>
      </c>
      <c r="H559" s="36" t="s">
        <v>2199</v>
      </c>
      <c r="I559" s="41"/>
    </row>
    <row r="560" spans="1:9" x14ac:dyDescent="0.3">
      <c r="A560" t="s">
        <v>1006</v>
      </c>
      <c r="B560" t="s">
        <v>3948</v>
      </c>
      <c r="C560">
        <v>1</v>
      </c>
      <c r="H560" s="36" t="s">
        <v>2153</v>
      </c>
      <c r="I560" s="41"/>
    </row>
    <row r="561" spans="1:9" x14ac:dyDescent="0.3">
      <c r="A561" t="s">
        <v>1006</v>
      </c>
      <c r="B561" t="s">
        <v>3958</v>
      </c>
      <c r="C561">
        <v>1</v>
      </c>
      <c r="H561" s="36" t="s">
        <v>3948</v>
      </c>
      <c r="I561" s="41"/>
    </row>
    <row r="562" spans="1:9" x14ac:dyDescent="0.3">
      <c r="A562" t="s">
        <v>1006</v>
      </c>
      <c r="B562" t="s">
        <v>3967</v>
      </c>
      <c r="C562">
        <v>1</v>
      </c>
      <c r="H562" s="36" t="s">
        <v>3958</v>
      </c>
      <c r="I562" s="41"/>
    </row>
    <row r="563" spans="1:9" x14ac:dyDescent="0.3">
      <c r="A563" t="s">
        <v>1006</v>
      </c>
      <c r="B563" t="s">
        <v>2200</v>
      </c>
      <c r="C563">
        <v>1</v>
      </c>
      <c r="H563" s="36" t="s">
        <v>3967</v>
      </c>
      <c r="I563" s="41"/>
    </row>
    <row r="564" spans="1:9" x14ac:dyDescent="0.3">
      <c r="A564" t="s">
        <v>1006</v>
      </c>
      <c r="B564" t="s">
        <v>3210</v>
      </c>
      <c r="C564">
        <v>1</v>
      </c>
      <c r="H564" s="36" t="s">
        <v>2200</v>
      </c>
      <c r="I564" s="41"/>
    </row>
    <row r="565" spans="1:9" x14ac:dyDescent="0.3">
      <c r="H565" s="36" t="s">
        <v>3210</v>
      </c>
      <c r="I565" s="41"/>
    </row>
    <row r="566" spans="1:9" x14ac:dyDescent="0.3">
      <c r="A566" t="s">
        <v>1002</v>
      </c>
      <c r="B566" t="s">
        <v>3572</v>
      </c>
      <c r="C566">
        <v>1</v>
      </c>
      <c r="H566" s="37" t="s">
        <v>1002</v>
      </c>
      <c r="I566" s="38">
        <v>17</v>
      </c>
    </row>
    <row r="567" spans="1:9" x14ac:dyDescent="0.3">
      <c r="A567" t="s">
        <v>1002</v>
      </c>
      <c r="B567" t="s">
        <v>4176</v>
      </c>
      <c r="C567">
        <v>1</v>
      </c>
      <c r="H567" s="36" t="s">
        <v>3572</v>
      </c>
      <c r="I567" s="41"/>
    </row>
    <row r="568" spans="1:9" x14ac:dyDescent="0.3">
      <c r="A568" t="s">
        <v>1002</v>
      </c>
      <c r="B568" t="s">
        <v>3625</v>
      </c>
      <c r="C568">
        <v>1</v>
      </c>
      <c r="H568" s="36" t="s">
        <v>4176</v>
      </c>
      <c r="I568" s="41"/>
    </row>
    <row r="569" spans="1:9" x14ac:dyDescent="0.3">
      <c r="A569" t="s">
        <v>1002</v>
      </c>
      <c r="B569" t="s">
        <v>4196</v>
      </c>
      <c r="C569">
        <v>1</v>
      </c>
      <c r="H569" s="36" t="s">
        <v>3625</v>
      </c>
      <c r="I569" s="41"/>
    </row>
    <row r="570" spans="1:9" x14ac:dyDescent="0.3">
      <c r="A570" t="s">
        <v>1002</v>
      </c>
      <c r="B570" t="s">
        <v>2604</v>
      </c>
      <c r="C570">
        <v>1</v>
      </c>
      <c r="H570" s="36" t="s">
        <v>4196</v>
      </c>
      <c r="I570" s="41"/>
    </row>
    <row r="571" spans="1:9" x14ac:dyDescent="0.3">
      <c r="A571" t="s">
        <v>1002</v>
      </c>
      <c r="B571" t="s">
        <v>4179</v>
      </c>
      <c r="C571">
        <v>1</v>
      </c>
      <c r="H571" s="36" t="s">
        <v>2604</v>
      </c>
      <c r="I571" s="41"/>
    </row>
    <row r="572" spans="1:9" x14ac:dyDescent="0.3">
      <c r="A572" t="s">
        <v>1002</v>
      </c>
      <c r="B572" t="s">
        <v>2628</v>
      </c>
      <c r="C572">
        <v>1</v>
      </c>
      <c r="H572" s="36" t="s">
        <v>4179</v>
      </c>
      <c r="I572" s="41"/>
    </row>
    <row r="573" spans="1:9" x14ac:dyDescent="0.3">
      <c r="A573" t="s">
        <v>1002</v>
      </c>
      <c r="B573" t="s">
        <v>4199</v>
      </c>
      <c r="C573">
        <v>1</v>
      </c>
      <c r="H573" s="36" t="s">
        <v>2628</v>
      </c>
      <c r="I573" s="41"/>
    </row>
    <row r="574" spans="1:9" x14ac:dyDescent="0.3">
      <c r="A574" t="s">
        <v>1002</v>
      </c>
      <c r="B574" t="s">
        <v>4181</v>
      </c>
      <c r="C574">
        <v>1</v>
      </c>
      <c r="H574" s="36" t="s">
        <v>4199</v>
      </c>
      <c r="I574" s="41"/>
    </row>
    <row r="575" spans="1:9" x14ac:dyDescent="0.3">
      <c r="A575" t="s">
        <v>1002</v>
      </c>
      <c r="B575" t="s">
        <v>3526</v>
      </c>
      <c r="C575">
        <v>1</v>
      </c>
      <c r="H575" s="36" t="s">
        <v>4181</v>
      </c>
      <c r="I575" s="41"/>
    </row>
    <row r="576" spans="1:9" x14ac:dyDescent="0.3">
      <c r="A576" t="s">
        <v>1002</v>
      </c>
      <c r="B576" t="s">
        <v>4184</v>
      </c>
      <c r="C576">
        <v>1</v>
      </c>
      <c r="H576" s="36" t="s">
        <v>3526</v>
      </c>
      <c r="I576" s="41"/>
    </row>
    <row r="577" spans="1:9" x14ac:dyDescent="0.3">
      <c r="A577" t="s">
        <v>1002</v>
      </c>
      <c r="B577" t="s">
        <v>4186</v>
      </c>
      <c r="C577">
        <v>1</v>
      </c>
      <c r="H577" s="36" t="s">
        <v>4184</v>
      </c>
      <c r="I577" s="41"/>
    </row>
    <row r="578" spans="1:9" x14ac:dyDescent="0.3">
      <c r="A578" t="s">
        <v>1002</v>
      </c>
      <c r="B578" t="s">
        <v>4188</v>
      </c>
      <c r="C578">
        <v>1</v>
      </c>
      <c r="H578" s="36" t="s">
        <v>4186</v>
      </c>
      <c r="I578" s="41"/>
    </row>
    <row r="579" spans="1:9" x14ac:dyDescent="0.3">
      <c r="A579" t="s">
        <v>1002</v>
      </c>
      <c r="B579" t="s">
        <v>3797</v>
      </c>
      <c r="C579">
        <v>1</v>
      </c>
      <c r="H579" s="36" t="s">
        <v>4188</v>
      </c>
      <c r="I579" s="41"/>
    </row>
    <row r="580" spans="1:9" x14ac:dyDescent="0.3">
      <c r="A580" t="s">
        <v>1002</v>
      </c>
      <c r="B580" t="s">
        <v>4190</v>
      </c>
      <c r="C580">
        <v>1</v>
      </c>
      <c r="H580" s="36" t="s">
        <v>3797</v>
      </c>
      <c r="I580" s="41"/>
    </row>
    <row r="581" spans="1:9" x14ac:dyDescent="0.3">
      <c r="A581" t="s">
        <v>1002</v>
      </c>
      <c r="B581" t="s">
        <v>4192</v>
      </c>
      <c r="C581">
        <v>1</v>
      </c>
      <c r="H581" s="36" t="s">
        <v>4190</v>
      </c>
      <c r="I581" s="41"/>
    </row>
    <row r="582" spans="1:9" x14ac:dyDescent="0.3">
      <c r="A582" t="s">
        <v>1002</v>
      </c>
      <c r="B582" t="s">
        <v>4194</v>
      </c>
      <c r="C582">
        <v>1</v>
      </c>
      <c r="H582" s="36" t="s">
        <v>4192</v>
      </c>
      <c r="I582" s="41"/>
    </row>
    <row r="583" spans="1:9" x14ac:dyDescent="0.3">
      <c r="H583" s="36" t="s">
        <v>4194</v>
      </c>
      <c r="I583" s="41"/>
    </row>
    <row r="584" spans="1:9" x14ac:dyDescent="0.3">
      <c r="H584" s="39" t="s">
        <v>1373</v>
      </c>
      <c r="I584" s="42">
        <v>557</v>
      </c>
    </row>
  </sheetData>
  <sheetProtection algorithmName="SHA-512" hashValue="iKqh0ctYAIFJuYEDQAXtXbM+HxkO6zwQSaUes/4YpQEGMD5+GgZmO3GbfRpHeoiqM6nFtYOl/wINAtMa56GNHw==" saltValue="XvJMfnq9ag8AVotG8tyZGA==" spinCount="100000" sheet="1" objects="1" scenarios="1"/>
  <autoFilter ref="H4:I584" xr:uid="{28A4C808-55BA-40AC-B41D-6B0782D41C40}"/>
  <mergeCells count="2">
    <mergeCell ref="E3:F3"/>
    <mergeCell ref="H3:I3"/>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5BE2-302F-4A48-AD83-F1C45641D97B}">
  <sheetPr>
    <tabColor rgb="FFF69200"/>
  </sheetPr>
  <dimension ref="A1:BE584"/>
  <sheetViews>
    <sheetView showGridLines="0" topLeftCell="U1" zoomScale="85" zoomScaleNormal="85" workbookViewId="0">
      <selection activeCell="X85" sqref="X85"/>
    </sheetView>
  </sheetViews>
  <sheetFormatPr baseColWidth="10" defaultRowHeight="13.8" x14ac:dyDescent="0.3"/>
  <cols>
    <col min="1" max="1" width="15.5546875" bestFit="1" customWidth="1"/>
    <col min="2" max="2" width="20.44140625" bestFit="1" customWidth="1"/>
    <col min="3" max="7" width="2.77734375" customWidth="1"/>
    <col min="8" max="11" width="3.109375" customWidth="1"/>
    <col min="12" max="12" width="20.5546875" bestFit="1" customWidth="1"/>
    <col min="13" max="13" width="14.6640625" customWidth="1"/>
    <col min="14" max="14" width="25.6640625" bestFit="1" customWidth="1"/>
    <col min="15" max="15" width="4" customWidth="1"/>
    <col min="16" max="16" width="29.88671875" bestFit="1" customWidth="1"/>
    <col min="17" max="17" width="20.5546875" bestFit="1" customWidth="1"/>
    <col min="18" max="18" width="20.44140625" bestFit="1" customWidth="1"/>
    <col min="19" max="21" width="4" customWidth="1"/>
    <col min="22" max="22" width="4.77734375" customWidth="1"/>
    <col min="23" max="23" width="25.6640625" customWidth="1"/>
    <col min="24" max="24" width="47.88671875" customWidth="1"/>
    <col min="25" max="25" width="20.44140625" customWidth="1"/>
    <col min="26" max="28" width="3.109375" customWidth="1"/>
    <col min="29" max="29" width="3.33203125" customWidth="1"/>
    <col min="30" max="30" width="43" bestFit="1" customWidth="1"/>
    <col min="31" max="31" width="20.5546875" bestFit="1" customWidth="1"/>
    <col min="32" max="32" width="14.6640625" bestFit="1" customWidth="1"/>
    <col min="33" max="33" width="20.5546875" bestFit="1" customWidth="1"/>
    <col min="34" max="34" width="47.88671875" bestFit="1" customWidth="1"/>
    <col min="35" max="35" width="15.5546875" bestFit="1" customWidth="1"/>
    <col min="36" max="37" width="18.5546875" bestFit="1" customWidth="1"/>
    <col min="38" max="38" width="20.5546875" bestFit="1" customWidth="1"/>
    <col min="39" max="39" width="18.5546875" bestFit="1" customWidth="1"/>
    <col min="40" max="40" width="18.77734375" bestFit="1" customWidth="1"/>
    <col min="41" max="41" width="15.44140625" bestFit="1" customWidth="1"/>
    <col min="42" max="42" width="16.77734375" bestFit="1" customWidth="1"/>
    <col min="43" max="43" width="18.77734375" bestFit="1" customWidth="1"/>
    <col min="44" max="44" width="20.77734375" bestFit="1" customWidth="1"/>
    <col min="45" max="45" width="25.109375" bestFit="1" customWidth="1"/>
    <col min="46" max="46" width="26.109375" bestFit="1" customWidth="1"/>
    <col min="47" max="47" width="27.33203125" bestFit="1" customWidth="1"/>
    <col min="48" max="48" width="18.77734375" bestFit="1" customWidth="1"/>
    <col min="49" max="49" width="20" bestFit="1" customWidth="1"/>
    <col min="50" max="50" width="22.109375" bestFit="1" customWidth="1"/>
    <col min="51" max="51" width="20.6640625" bestFit="1" customWidth="1"/>
    <col min="52" max="52" width="20.44140625" bestFit="1" customWidth="1"/>
    <col min="53" max="53" width="11.109375" bestFit="1" customWidth="1"/>
    <col min="54" max="54" width="14.6640625" bestFit="1" customWidth="1"/>
    <col min="55" max="55" width="15.88671875" bestFit="1" customWidth="1"/>
    <col min="56" max="56" width="18" bestFit="1" customWidth="1"/>
    <col min="57" max="57" width="16.33203125" bestFit="1" customWidth="1"/>
    <col min="69" max="69" width="36.109375" bestFit="1" customWidth="1"/>
    <col min="70" max="70" width="14.6640625" bestFit="1" customWidth="1"/>
  </cols>
  <sheetData>
    <row r="1" spans="1:57" ht="93" customHeight="1" x14ac:dyDescent="0.3"/>
    <row r="2" spans="1:57" ht="13.95" customHeight="1" x14ac:dyDescent="0.3"/>
    <row r="3" spans="1:57" ht="15" customHeight="1" x14ac:dyDescent="0.3">
      <c r="A3" s="45" t="s">
        <v>1393</v>
      </c>
      <c r="B3" s="45"/>
      <c r="L3" s="10"/>
      <c r="M3" s="10"/>
      <c r="N3" s="10"/>
      <c r="O3" s="10"/>
      <c r="P3" s="45" t="s">
        <v>2202</v>
      </c>
      <c r="Q3" s="45"/>
      <c r="R3" s="45"/>
      <c r="W3" s="45" t="s">
        <v>1415</v>
      </c>
      <c r="X3" s="45"/>
      <c r="Y3" s="45"/>
      <c r="AD3" s="45" t="s">
        <v>2633</v>
      </c>
      <c r="AE3" s="45"/>
      <c r="AG3" s="45" t="s">
        <v>4349</v>
      </c>
      <c r="AH3" s="45"/>
      <c r="AK3" s="10"/>
      <c r="AL3" s="10"/>
      <c r="AM3" s="10"/>
      <c r="AN3" s="10"/>
      <c r="AO3" s="10"/>
      <c r="AY3" s="10"/>
      <c r="AZ3" s="10"/>
      <c r="BA3" s="10"/>
      <c r="BB3" s="10"/>
      <c r="BC3" s="10"/>
      <c r="BD3" s="10"/>
      <c r="BE3" s="10"/>
    </row>
    <row r="4" spans="1:57" x14ac:dyDescent="0.3">
      <c r="A4" s="5" t="s">
        <v>2</v>
      </c>
      <c r="B4" t="s">
        <v>2650</v>
      </c>
      <c r="P4" s="5" t="s">
        <v>1498</v>
      </c>
      <c r="Q4" s="5" t="s">
        <v>7</v>
      </c>
      <c r="R4" t="s">
        <v>2650</v>
      </c>
      <c r="W4" s="5" t="s">
        <v>7</v>
      </c>
      <c r="X4" s="5" t="s">
        <v>1498</v>
      </c>
      <c r="Y4" t="s">
        <v>2650</v>
      </c>
      <c r="AD4" s="5" t="s">
        <v>2</v>
      </c>
      <c r="AE4" s="5" t="s">
        <v>7</v>
      </c>
      <c r="AG4" s="5" t="s">
        <v>7</v>
      </c>
      <c r="AH4" s="5" t="s">
        <v>1498</v>
      </c>
    </row>
    <row r="5" spans="1:57" x14ac:dyDescent="0.3">
      <c r="A5" t="s">
        <v>1443</v>
      </c>
      <c r="B5" s="32">
        <v>1032</v>
      </c>
      <c r="P5" t="s">
        <v>1562</v>
      </c>
      <c r="Q5" t="s">
        <v>146</v>
      </c>
      <c r="R5" s="32">
        <v>298</v>
      </c>
      <c r="W5" t="s">
        <v>126</v>
      </c>
      <c r="X5" t="s">
        <v>3867</v>
      </c>
      <c r="Y5">
        <v>427</v>
      </c>
      <c r="AD5" t="s">
        <v>3213</v>
      </c>
      <c r="AE5" t="s">
        <v>127</v>
      </c>
      <c r="AG5" t="s">
        <v>126</v>
      </c>
      <c r="AH5" t="s">
        <v>2849</v>
      </c>
    </row>
    <row r="6" spans="1:57" x14ac:dyDescent="0.3">
      <c r="A6" t="s">
        <v>1539</v>
      </c>
      <c r="B6" s="32">
        <v>778</v>
      </c>
      <c r="P6" t="s">
        <v>3887</v>
      </c>
      <c r="Q6" t="s">
        <v>126</v>
      </c>
      <c r="R6" s="32">
        <v>288</v>
      </c>
      <c r="W6" t="s">
        <v>126</v>
      </c>
      <c r="X6" t="s">
        <v>3887</v>
      </c>
      <c r="Y6">
        <v>324</v>
      </c>
      <c r="AD6" t="s">
        <v>977</v>
      </c>
      <c r="AE6" t="s">
        <v>158</v>
      </c>
      <c r="AG6" t="s">
        <v>126</v>
      </c>
      <c r="AH6" t="s">
        <v>2851</v>
      </c>
    </row>
    <row r="7" spans="1:57" x14ac:dyDescent="0.3">
      <c r="A7" t="s">
        <v>1512</v>
      </c>
      <c r="B7" s="32">
        <v>687</v>
      </c>
      <c r="P7" t="s">
        <v>1581</v>
      </c>
      <c r="Q7" t="s">
        <v>210</v>
      </c>
      <c r="R7" s="32">
        <v>280</v>
      </c>
      <c r="W7" t="s">
        <v>126</v>
      </c>
      <c r="X7" t="s">
        <v>2980</v>
      </c>
      <c r="Y7">
        <v>224</v>
      </c>
      <c r="AD7" t="s">
        <v>2842</v>
      </c>
      <c r="AE7" t="s">
        <v>127</v>
      </c>
      <c r="AG7" t="s">
        <v>126</v>
      </c>
      <c r="AH7" t="s">
        <v>3983</v>
      </c>
    </row>
    <row r="8" spans="1:57" x14ac:dyDescent="0.3">
      <c r="A8" t="s">
        <v>449</v>
      </c>
      <c r="B8" s="32">
        <v>575</v>
      </c>
      <c r="P8" t="s">
        <v>2972</v>
      </c>
      <c r="Q8" t="s">
        <v>189</v>
      </c>
      <c r="R8" s="32">
        <v>267</v>
      </c>
      <c r="W8" t="s">
        <v>1394</v>
      </c>
      <c r="Y8">
        <v>975</v>
      </c>
      <c r="AD8" t="s">
        <v>3126</v>
      </c>
      <c r="AE8" t="s">
        <v>502</v>
      </c>
      <c r="AG8" t="s">
        <v>126</v>
      </c>
      <c r="AH8" t="s">
        <v>3984</v>
      </c>
    </row>
    <row r="9" spans="1:57" x14ac:dyDescent="0.3">
      <c r="A9" t="s">
        <v>2754</v>
      </c>
      <c r="B9" s="32">
        <v>350</v>
      </c>
      <c r="P9" t="s">
        <v>3867</v>
      </c>
      <c r="Q9" t="s">
        <v>126</v>
      </c>
      <c r="R9" s="32">
        <v>245</v>
      </c>
      <c r="W9" t="s">
        <v>158</v>
      </c>
      <c r="X9" t="s">
        <v>2867</v>
      </c>
      <c r="Y9">
        <v>108</v>
      </c>
      <c r="AD9" t="s">
        <v>2849</v>
      </c>
      <c r="AE9" t="s">
        <v>126</v>
      </c>
      <c r="AG9" t="s">
        <v>126</v>
      </c>
      <c r="AH9" t="s">
        <v>3985</v>
      </c>
    </row>
    <row r="10" spans="1:57" x14ac:dyDescent="0.3">
      <c r="A10" t="s">
        <v>1562</v>
      </c>
      <c r="B10" s="32">
        <v>298</v>
      </c>
      <c r="P10" t="s">
        <v>2131</v>
      </c>
      <c r="Q10" t="s">
        <v>175</v>
      </c>
      <c r="R10" s="32">
        <v>240</v>
      </c>
      <c r="W10" t="s">
        <v>158</v>
      </c>
      <c r="X10" t="s">
        <v>3050</v>
      </c>
      <c r="Y10">
        <v>36</v>
      </c>
      <c r="AD10" t="s">
        <v>1955</v>
      </c>
      <c r="AE10" t="s">
        <v>146</v>
      </c>
      <c r="AG10" t="s">
        <v>126</v>
      </c>
      <c r="AH10" t="s">
        <v>2873</v>
      </c>
    </row>
    <row r="11" spans="1:57" x14ac:dyDescent="0.3">
      <c r="A11" t="s">
        <v>2211</v>
      </c>
      <c r="B11" s="32">
        <v>295</v>
      </c>
      <c r="P11" t="s">
        <v>1487</v>
      </c>
      <c r="Q11" t="s">
        <v>1268</v>
      </c>
      <c r="R11" s="32">
        <v>237</v>
      </c>
      <c r="W11" t="s">
        <v>158</v>
      </c>
      <c r="X11" t="s">
        <v>3800</v>
      </c>
      <c r="Y11">
        <v>8</v>
      </c>
      <c r="AD11" t="s">
        <v>3359</v>
      </c>
      <c r="AE11" t="s">
        <v>747</v>
      </c>
      <c r="AG11" t="s">
        <v>126</v>
      </c>
      <c r="AH11" t="s">
        <v>3986</v>
      </c>
    </row>
    <row r="12" spans="1:57" x14ac:dyDescent="0.3">
      <c r="A12" t="s">
        <v>1581</v>
      </c>
      <c r="B12" s="32">
        <v>280</v>
      </c>
      <c r="P12" t="s">
        <v>3168</v>
      </c>
      <c r="Q12" t="s">
        <v>502</v>
      </c>
      <c r="R12" s="32">
        <v>234</v>
      </c>
      <c r="W12" t="s">
        <v>1406</v>
      </c>
      <c r="Y12">
        <v>152</v>
      </c>
      <c r="AD12" t="s">
        <v>1655</v>
      </c>
      <c r="AE12" t="s">
        <v>175</v>
      </c>
      <c r="AG12" t="s">
        <v>126</v>
      </c>
      <c r="AH12" t="s">
        <v>3988</v>
      </c>
    </row>
    <row r="13" spans="1:57" x14ac:dyDescent="0.3">
      <c r="A13" t="s">
        <v>1712</v>
      </c>
      <c r="B13" s="32">
        <v>274</v>
      </c>
      <c r="P13" t="s">
        <v>2207</v>
      </c>
      <c r="Q13" t="s">
        <v>175</v>
      </c>
      <c r="R13" s="32">
        <v>229</v>
      </c>
      <c r="W13" t="s">
        <v>146</v>
      </c>
      <c r="X13" t="s">
        <v>1562</v>
      </c>
      <c r="Y13">
        <v>649</v>
      </c>
      <c r="AD13" t="s">
        <v>2394</v>
      </c>
      <c r="AE13" t="s">
        <v>2396</v>
      </c>
      <c r="AG13" t="s">
        <v>126</v>
      </c>
      <c r="AH13" t="s">
        <v>2885</v>
      </c>
    </row>
    <row r="14" spans="1:57" x14ac:dyDescent="0.3">
      <c r="A14" t="s">
        <v>2972</v>
      </c>
      <c r="B14" s="32">
        <v>267</v>
      </c>
      <c r="P14" t="s">
        <v>3294</v>
      </c>
      <c r="Q14" t="s">
        <v>127</v>
      </c>
      <c r="R14" s="32">
        <v>228</v>
      </c>
      <c r="W14" t="s">
        <v>146</v>
      </c>
      <c r="X14" t="s">
        <v>1505</v>
      </c>
      <c r="Y14">
        <v>375</v>
      </c>
      <c r="AD14" t="s">
        <v>1665</v>
      </c>
      <c r="AE14" t="s">
        <v>146</v>
      </c>
      <c r="AG14" t="s">
        <v>126</v>
      </c>
      <c r="AH14" t="s">
        <v>2890</v>
      </c>
    </row>
    <row r="15" spans="1:57" x14ac:dyDescent="0.3">
      <c r="A15" t="s">
        <v>1373</v>
      </c>
      <c r="B15" s="32">
        <v>4836</v>
      </c>
      <c r="P15" t="s">
        <v>1373</v>
      </c>
      <c r="R15" s="32">
        <v>2546</v>
      </c>
      <c r="W15" t="s">
        <v>146</v>
      </c>
      <c r="X15" t="s">
        <v>2114</v>
      </c>
      <c r="Y15">
        <v>285</v>
      </c>
      <c r="AD15" t="s">
        <v>3218</v>
      </c>
      <c r="AE15" t="s">
        <v>127</v>
      </c>
      <c r="AG15" t="s">
        <v>126</v>
      </c>
      <c r="AH15" t="s">
        <v>2900</v>
      </c>
    </row>
    <row r="16" spans="1:57" x14ac:dyDescent="0.3">
      <c r="W16" t="s">
        <v>1403</v>
      </c>
      <c r="Y16">
        <v>1309</v>
      </c>
      <c r="AD16" t="s">
        <v>2398</v>
      </c>
      <c r="AE16" t="s">
        <v>2396</v>
      </c>
      <c r="AG16" t="s">
        <v>126</v>
      </c>
      <c r="AH16" t="s">
        <v>2907</v>
      </c>
    </row>
    <row r="17" spans="1:34" x14ac:dyDescent="0.3">
      <c r="W17" t="s">
        <v>948</v>
      </c>
      <c r="X17" t="s">
        <v>3537</v>
      </c>
      <c r="Y17">
        <v>48</v>
      </c>
      <c r="AD17" t="s">
        <v>4021</v>
      </c>
      <c r="AE17" t="s">
        <v>2396</v>
      </c>
      <c r="AG17" t="s">
        <v>126</v>
      </c>
      <c r="AH17" t="s">
        <v>2913</v>
      </c>
    </row>
    <row r="18" spans="1:34" x14ac:dyDescent="0.3">
      <c r="W18" t="s">
        <v>948</v>
      </c>
      <c r="X18" t="s">
        <v>3533</v>
      </c>
      <c r="Y18">
        <v>24</v>
      </c>
      <c r="AD18" t="s">
        <v>4204</v>
      </c>
      <c r="AE18" t="s">
        <v>175</v>
      </c>
      <c r="AG18" t="s">
        <v>126</v>
      </c>
      <c r="AH18" t="s">
        <v>2917</v>
      </c>
    </row>
    <row r="19" spans="1:34" x14ac:dyDescent="0.3">
      <c r="W19" t="s">
        <v>948</v>
      </c>
      <c r="X19" t="s">
        <v>3535</v>
      </c>
      <c r="Y19">
        <v>15</v>
      </c>
      <c r="AD19" t="s">
        <v>1606</v>
      </c>
      <c r="AE19" t="s">
        <v>146</v>
      </c>
      <c r="AG19" t="s">
        <v>126</v>
      </c>
      <c r="AH19" t="s">
        <v>2918</v>
      </c>
    </row>
    <row r="20" spans="1:34" x14ac:dyDescent="0.3">
      <c r="W20" t="s">
        <v>1408</v>
      </c>
      <c r="Y20">
        <v>87</v>
      </c>
      <c r="AD20" t="s">
        <v>2851</v>
      </c>
      <c r="AE20" t="s">
        <v>126</v>
      </c>
      <c r="AG20" t="s">
        <v>126</v>
      </c>
      <c r="AH20" t="s">
        <v>2925</v>
      </c>
    </row>
    <row r="21" spans="1:34" x14ac:dyDescent="0.3">
      <c r="W21" t="s">
        <v>200</v>
      </c>
      <c r="X21" t="s">
        <v>3503</v>
      </c>
      <c r="Y21">
        <v>141</v>
      </c>
      <c r="AD21" t="s">
        <v>2852</v>
      </c>
      <c r="AE21" t="s">
        <v>11</v>
      </c>
      <c r="AG21" t="s">
        <v>126</v>
      </c>
      <c r="AH21" t="s">
        <v>2928</v>
      </c>
    </row>
    <row r="22" spans="1:34" ht="15.6" x14ac:dyDescent="0.3">
      <c r="A22" s="45" t="s">
        <v>1434</v>
      </c>
      <c r="B22" s="45"/>
      <c r="W22" t="s">
        <v>200</v>
      </c>
      <c r="X22" t="s">
        <v>2905</v>
      </c>
      <c r="Y22">
        <v>119</v>
      </c>
      <c r="AD22" t="s">
        <v>2853</v>
      </c>
      <c r="AE22" t="s">
        <v>140</v>
      </c>
      <c r="AG22" t="s">
        <v>126</v>
      </c>
      <c r="AH22" t="s">
        <v>2108</v>
      </c>
    </row>
    <row r="23" spans="1:34" x14ac:dyDescent="0.3">
      <c r="A23" s="5" t="s">
        <v>7</v>
      </c>
      <c r="B23" t="s">
        <v>2650</v>
      </c>
      <c r="W23" t="s">
        <v>200</v>
      </c>
      <c r="X23" t="s">
        <v>1882</v>
      </c>
      <c r="Y23">
        <v>54</v>
      </c>
      <c r="AD23" t="s">
        <v>2857</v>
      </c>
      <c r="AE23" t="s">
        <v>146</v>
      </c>
      <c r="AG23" t="s">
        <v>126</v>
      </c>
      <c r="AH23" t="s">
        <v>3990</v>
      </c>
    </row>
    <row r="24" spans="1:34" x14ac:dyDescent="0.3">
      <c r="A24" t="s">
        <v>126</v>
      </c>
      <c r="B24" s="32">
        <v>3591</v>
      </c>
      <c r="W24" t="s">
        <v>1402</v>
      </c>
      <c r="Y24">
        <v>314</v>
      </c>
      <c r="AD24" t="s">
        <v>3983</v>
      </c>
      <c r="AE24" t="s">
        <v>126</v>
      </c>
      <c r="AG24" t="s">
        <v>126</v>
      </c>
      <c r="AH24" t="s">
        <v>3991</v>
      </c>
    </row>
    <row r="25" spans="1:34" x14ac:dyDescent="0.3">
      <c r="A25" t="s">
        <v>175</v>
      </c>
      <c r="B25" s="32">
        <v>2345</v>
      </c>
      <c r="W25" t="s">
        <v>189</v>
      </c>
      <c r="X25" t="s">
        <v>2972</v>
      </c>
      <c r="Y25">
        <v>330</v>
      </c>
      <c r="AD25" t="s">
        <v>3074</v>
      </c>
      <c r="AE25" t="s">
        <v>210</v>
      </c>
      <c r="AG25" t="s">
        <v>126</v>
      </c>
      <c r="AH25" t="s">
        <v>2930</v>
      </c>
    </row>
    <row r="26" spans="1:34" x14ac:dyDescent="0.3">
      <c r="A26" t="s">
        <v>127</v>
      </c>
      <c r="B26" s="32">
        <v>1712</v>
      </c>
      <c r="W26" t="s">
        <v>189</v>
      </c>
      <c r="X26" t="s">
        <v>398</v>
      </c>
      <c r="Y26">
        <v>138</v>
      </c>
      <c r="AD26" t="s">
        <v>1558</v>
      </c>
      <c r="AE26" t="s">
        <v>175</v>
      </c>
      <c r="AG26" t="s">
        <v>126</v>
      </c>
      <c r="AH26" t="s">
        <v>3992</v>
      </c>
    </row>
    <row r="27" spans="1:34" x14ac:dyDescent="0.3">
      <c r="A27" t="s">
        <v>11</v>
      </c>
      <c r="B27" s="32">
        <v>1685</v>
      </c>
      <c r="W27" t="s">
        <v>189</v>
      </c>
      <c r="X27" t="s">
        <v>2896</v>
      </c>
      <c r="Y27">
        <v>118</v>
      </c>
      <c r="AD27" t="s">
        <v>3222</v>
      </c>
      <c r="AE27" t="s">
        <v>127</v>
      </c>
      <c r="AG27" t="s">
        <v>126</v>
      </c>
      <c r="AH27" t="s">
        <v>2942</v>
      </c>
    </row>
    <row r="28" spans="1:34" x14ac:dyDescent="0.3">
      <c r="A28" t="s">
        <v>146</v>
      </c>
      <c r="B28" s="32">
        <v>1467</v>
      </c>
      <c r="W28" t="s">
        <v>1396</v>
      </c>
      <c r="Y28">
        <v>586</v>
      </c>
      <c r="AD28" t="s">
        <v>2266</v>
      </c>
      <c r="AE28" t="s">
        <v>175</v>
      </c>
      <c r="AG28" t="s">
        <v>126</v>
      </c>
      <c r="AH28" t="s">
        <v>2945</v>
      </c>
    </row>
    <row r="29" spans="1:34" x14ac:dyDescent="0.3">
      <c r="A29" t="s">
        <v>2396</v>
      </c>
      <c r="B29" s="32">
        <v>1295</v>
      </c>
      <c r="W29" t="s">
        <v>140</v>
      </c>
      <c r="X29" t="s">
        <v>455</v>
      </c>
      <c r="Y29">
        <v>211</v>
      </c>
      <c r="AD29" t="s">
        <v>1562</v>
      </c>
      <c r="AE29" t="s">
        <v>146</v>
      </c>
      <c r="AG29" t="s">
        <v>126</v>
      </c>
      <c r="AH29" t="s">
        <v>2949</v>
      </c>
    </row>
    <row r="30" spans="1:34" x14ac:dyDescent="0.3">
      <c r="A30" t="s">
        <v>189</v>
      </c>
      <c r="B30" s="32">
        <v>847</v>
      </c>
      <c r="W30" t="s">
        <v>140</v>
      </c>
      <c r="X30" t="s">
        <v>3072</v>
      </c>
      <c r="Y30">
        <v>182</v>
      </c>
      <c r="AD30" t="s">
        <v>3572</v>
      </c>
      <c r="AE30" t="s">
        <v>1002</v>
      </c>
      <c r="AG30" t="s">
        <v>126</v>
      </c>
      <c r="AH30" t="s">
        <v>3672</v>
      </c>
    </row>
    <row r="31" spans="1:34" x14ac:dyDescent="0.3">
      <c r="A31" t="s">
        <v>210</v>
      </c>
      <c r="B31" s="32">
        <v>825</v>
      </c>
      <c r="W31" t="s">
        <v>140</v>
      </c>
      <c r="X31" t="s">
        <v>2128</v>
      </c>
      <c r="Y31">
        <v>54</v>
      </c>
      <c r="AD31" t="s">
        <v>3575</v>
      </c>
      <c r="AE31" t="s">
        <v>1006</v>
      </c>
      <c r="AG31" t="s">
        <v>126</v>
      </c>
      <c r="AH31" t="s">
        <v>3150</v>
      </c>
    </row>
    <row r="32" spans="1:34" x14ac:dyDescent="0.3">
      <c r="A32" t="s">
        <v>502</v>
      </c>
      <c r="B32" s="32">
        <v>674</v>
      </c>
      <c r="W32" t="s">
        <v>1400</v>
      </c>
      <c r="Y32">
        <v>447</v>
      </c>
      <c r="AD32" t="s">
        <v>2860</v>
      </c>
      <c r="AE32" t="s">
        <v>11</v>
      </c>
      <c r="AG32" t="s">
        <v>126</v>
      </c>
      <c r="AH32" t="s">
        <v>3993</v>
      </c>
    </row>
    <row r="33" spans="1:34" x14ac:dyDescent="0.3">
      <c r="A33" t="s">
        <v>1006</v>
      </c>
      <c r="B33" s="32">
        <v>647</v>
      </c>
      <c r="W33" t="s">
        <v>778</v>
      </c>
      <c r="X33" t="s">
        <v>3391</v>
      </c>
      <c r="Y33">
        <v>148</v>
      </c>
      <c r="AD33" t="s">
        <v>3225</v>
      </c>
      <c r="AE33" t="s">
        <v>127</v>
      </c>
      <c r="AG33" t="s">
        <v>126</v>
      </c>
      <c r="AH33" t="s">
        <v>3887</v>
      </c>
    </row>
    <row r="34" spans="1:34" x14ac:dyDescent="0.3">
      <c r="A34" t="s">
        <v>1373</v>
      </c>
      <c r="B34" s="32">
        <v>15088</v>
      </c>
      <c r="W34" t="s">
        <v>778</v>
      </c>
      <c r="X34" t="s">
        <v>3383</v>
      </c>
      <c r="Y34">
        <v>45</v>
      </c>
      <c r="AD34" t="s">
        <v>1418</v>
      </c>
      <c r="AE34" t="s">
        <v>11</v>
      </c>
      <c r="AG34" t="s">
        <v>126</v>
      </c>
      <c r="AH34" t="s">
        <v>3994</v>
      </c>
    </row>
    <row r="35" spans="1:34" x14ac:dyDescent="0.3">
      <c r="W35" t="s">
        <v>1404</v>
      </c>
      <c r="Y35">
        <v>193</v>
      </c>
      <c r="AD35" t="s">
        <v>1594</v>
      </c>
      <c r="AE35" t="s">
        <v>175</v>
      </c>
      <c r="AG35" t="s">
        <v>126</v>
      </c>
      <c r="AH35" t="s">
        <v>2952</v>
      </c>
    </row>
    <row r="36" spans="1:34" x14ac:dyDescent="0.3">
      <c r="W36" t="s">
        <v>127</v>
      </c>
      <c r="X36" t="s">
        <v>2106</v>
      </c>
      <c r="Y36">
        <v>453</v>
      </c>
      <c r="AD36" t="s">
        <v>3449</v>
      </c>
      <c r="AE36" t="s">
        <v>11</v>
      </c>
      <c r="AG36" t="s">
        <v>126</v>
      </c>
      <c r="AH36" t="s">
        <v>3996</v>
      </c>
    </row>
    <row r="37" spans="1:34" x14ac:dyDescent="0.3">
      <c r="W37" t="s">
        <v>127</v>
      </c>
      <c r="X37" t="s">
        <v>1770</v>
      </c>
      <c r="Y37">
        <v>329</v>
      </c>
      <c r="AD37" t="s">
        <v>1500</v>
      </c>
      <c r="AE37" t="s">
        <v>175</v>
      </c>
      <c r="AG37" t="s">
        <v>126</v>
      </c>
      <c r="AH37" t="s">
        <v>3997</v>
      </c>
    </row>
    <row r="38" spans="1:34" x14ac:dyDescent="0.3">
      <c r="W38" t="s">
        <v>127</v>
      </c>
      <c r="X38" t="s">
        <v>3294</v>
      </c>
      <c r="Y38">
        <v>243</v>
      </c>
      <c r="AD38" t="s">
        <v>3984</v>
      </c>
      <c r="AE38" t="s">
        <v>126</v>
      </c>
      <c r="AG38" t="s">
        <v>126</v>
      </c>
      <c r="AH38" t="s">
        <v>1766</v>
      </c>
    </row>
    <row r="39" spans="1:34" x14ac:dyDescent="0.3">
      <c r="W39" t="s">
        <v>1399</v>
      </c>
      <c r="Y39">
        <v>1025</v>
      </c>
      <c r="AD39" t="s">
        <v>3579</v>
      </c>
      <c r="AE39" t="s">
        <v>140</v>
      </c>
      <c r="AG39" t="s">
        <v>126</v>
      </c>
      <c r="AH39" t="s">
        <v>2120</v>
      </c>
    </row>
    <row r="40" spans="1:34" x14ac:dyDescent="0.3">
      <c r="W40" t="s">
        <v>175</v>
      </c>
      <c r="X40" t="s">
        <v>2207</v>
      </c>
      <c r="Y40">
        <v>648</v>
      </c>
      <c r="AD40" t="s">
        <v>1796</v>
      </c>
      <c r="AE40" t="s">
        <v>175</v>
      </c>
      <c r="AG40" t="s">
        <v>126</v>
      </c>
      <c r="AH40" t="s">
        <v>3998</v>
      </c>
    </row>
    <row r="41" spans="1:34" x14ac:dyDescent="0.3">
      <c r="W41" t="s">
        <v>175</v>
      </c>
      <c r="X41" t="s">
        <v>2131</v>
      </c>
      <c r="Y41">
        <v>586</v>
      </c>
      <c r="AD41" t="s">
        <v>2863</v>
      </c>
      <c r="AE41" t="s">
        <v>153</v>
      </c>
      <c r="AG41" t="s">
        <v>126</v>
      </c>
      <c r="AH41" t="s">
        <v>3999</v>
      </c>
    </row>
    <row r="42" spans="1:34" x14ac:dyDescent="0.3">
      <c r="W42" t="s">
        <v>175</v>
      </c>
      <c r="X42" t="s">
        <v>2142</v>
      </c>
      <c r="Y42">
        <v>453</v>
      </c>
      <c r="AD42" t="s">
        <v>1548</v>
      </c>
      <c r="AE42" t="s">
        <v>175</v>
      </c>
      <c r="AG42" t="s">
        <v>126</v>
      </c>
      <c r="AH42" t="s">
        <v>4000</v>
      </c>
    </row>
    <row r="43" spans="1:34" x14ac:dyDescent="0.3">
      <c r="W43" t="s">
        <v>1407</v>
      </c>
      <c r="Y43">
        <v>1687</v>
      </c>
      <c r="AD43" t="s">
        <v>1565</v>
      </c>
      <c r="AE43" t="s">
        <v>146</v>
      </c>
      <c r="AG43" t="s">
        <v>126</v>
      </c>
      <c r="AH43" t="s">
        <v>2980</v>
      </c>
    </row>
    <row r="44" spans="1:34" x14ac:dyDescent="0.3">
      <c r="W44" t="s">
        <v>747</v>
      </c>
      <c r="X44" t="s">
        <v>3367</v>
      </c>
      <c r="Y44">
        <v>127</v>
      </c>
      <c r="AD44" t="s">
        <v>2867</v>
      </c>
      <c r="AE44" t="s">
        <v>158</v>
      </c>
      <c r="AG44" t="s">
        <v>126</v>
      </c>
      <c r="AH44" t="s">
        <v>1738</v>
      </c>
    </row>
    <row r="45" spans="1:34" x14ac:dyDescent="0.3">
      <c r="W45" t="s">
        <v>747</v>
      </c>
      <c r="X45" t="s">
        <v>3392</v>
      </c>
      <c r="Y45">
        <v>63</v>
      </c>
      <c r="AD45" t="s">
        <v>3925</v>
      </c>
      <c r="AE45" t="s">
        <v>175</v>
      </c>
      <c r="AG45" t="s">
        <v>126</v>
      </c>
      <c r="AH45" t="s">
        <v>3995</v>
      </c>
    </row>
    <row r="46" spans="1:34" x14ac:dyDescent="0.3">
      <c r="W46" t="s">
        <v>747</v>
      </c>
      <c r="X46" t="s">
        <v>3370</v>
      </c>
      <c r="Y46">
        <v>55</v>
      </c>
      <c r="AD46" t="s">
        <v>2073</v>
      </c>
      <c r="AE46" t="s">
        <v>210</v>
      </c>
      <c r="AG46" t="s">
        <v>126</v>
      </c>
      <c r="AH46" t="s">
        <v>2998</v>
      </c>
    </row>
    <row r="47" spans="1:34" x14ac:dyDescent="0.3">
      <c r="W47" t="s">
        <v>1401</v>
      </c>
      <c r="Y47">
        <v>245</v>
      </c>
      <c r="AD47" t="s">
        <v>3401</v>
      </c>
      <c r="AE47" t="s">
        <v>153</v>
      </c>
      <c r="AG47" t="s">
        <v>126</v>
      </c>
      <c r="AH47" t="s">
        <v>3000</v>
      </c>
    </row>
    <row r="48" spans="1:34" x14ac:dyDescent="0.3">
      <c r="W48" t="s">
        <v>765</v>
      </c>
      <c r="X48" t="s">
        <v>3374</v>
      </c>
      <c r="Y48">
        <v>29</v>
      </c>
      <c r="AD48" t="s">
        <v>3985</v>
      </c>
      <c r="AE48" t="s">
        <v>126</v>
      </c>
      <c r="AG48" t="s">
        <v>126</v>
      </c>
      <c r="AH48" t="s">
        <v>4001</v>
      </c>
    </row>
    <row r="49" spans="23:34" x14ac:dyDescent="0.3">
      <c r="W49" t="s">
        <v>765</v>
      </c>
      <c r="X49" t="s">
        <v>2002</v>
      </c>
      <c r="Y49">
        <v>9</v>
      </c>
      <c r="AD49" t="s">
        <v>3481</v>
      </c>
      <c r="AE49" t="s">
        <v>200</v>
      </c>
      <c r="AG49" t="s">
        <v>126</v>
      </c>
      <c r="AH49" t="s">
        <v>3017</v>
      </c>
    </row>
    <row r="50" spans="23:34" x14ac:dyDescent="0.3">
      <c r="W50" t="s">
        <v>1410</v>
      </c>
      <c r="Y50">
        <v>38</v>
      </c>
      <c r="AD50" t="s">
        <v>4023</v>
      </c>
      <c r="AE50" t="s">
        <v>2396</v>
      </c>
      <c r="AG50" t="s">
        <v>126</v>
      </c>
      <c r="AH50" t="s">
        <v>4002</v>
      </c>
    </row>
    <row r="51" spans="23:34" x14ac:dyDescent="0.3">
      <c r="W51" t="s">
        <v>11</v>
      </c>
      <c r="X51" t="s">
        <v>2814</v>
      </c>
      <c r="Y51">
        <v>307</v>
      </c>
      <c r="AD51" t="s">
        <v>4026</v>
      </c>
      <c r="AE51" t="s">
        <v>2396</v>
      </c>
      <c r="AG51" t="s">
        <v>126</v>
      </c>
      <c r="AH51" t="s">
        <v>3019</v>
      </c>
    </row>
    <row r="52" spans="23:34" x14ac:dyDescent="0.3">
      <c r="W52" t="s">
        <v>11</v>
      </c>
      <c r="X52" t="s">
        <v>2786</v>
      </c>
      <c r="Y52">
        <v>206</v>
      </c>
      <c r="AD52" t="s">
        <v>2873</v>
      </c>
      <c r="AE52" t="s">
        <v>126</v>
      </c>
      <c r="AG52" t="s">
        <v>126</v>
      </c>
      <c r="AH52" t="s">
        <v>2126</v>
      </c>
    </row>
    <row r="53" spans="23:34" x14ac:dyDescent="0.3">
      <c r="W53" t="s">
        <v>11</v>
      </c>
      <c r="X53" t="s">
        <v>2732</v>
      </c>
      <c r="Y53">
        <v>171</v>
      </c>
      <c r="AD53" t="s">
        <v>854</v>
      </c>
      <c r="AE53" t="s">
        <v>126</v>
      </c>
      <c r="AG53" t="s">
        <v>126</v>
      </c>
      <c r="AH53" t="s">
        <v>4003</v>
      </c>
    </row>
    <row r="54" spans="23:34" x14ac:dyDescent="0.3">
      <c r="W54" t="s">
        <v>1395</v>
      </c>
      <c r="Y54">
        <v>684</v>
      </c>
      <c r="AE54" t="s">
        <v>200</v>
      </c>
      <c r="AG54" t="s">
        <v>126</v>
      </c>
      <c r="AH54" t="s">
        <v>4247</v>
      </c>
    </row>
    <row r="55" spans="23:34" x14ac:dyDescent="0.3">
      <c r="W55" t="s">
        <v>379</v>
      </c>
      <c r="X55" t="s">
        <v>3047</v>
      </c>
      <c r="Y55">
        <v>7</v>
      </c>
      <c r="AE55" t="s">
        <v>175</v>
      </c>
      <c r="AG55" t="s">
        <v>126</v>
      </c>
      <c r="AH55" t="s">
        <v>3897</v>
      </c>
    </row>
    <row r="56" spans="23:34" x14ac:dyDescent="0.3">
      <c r="W56" t="s">
        <v>1414</v>
      </c>
      <c r="Y56">
        <v>7</v>
      </c>
      <c r="AE56" t="s">
        <v>11</v>
      </c>
      <c r="AG56" t="s">
        <v>126</v>
      </c>
      <c r="AH56" t="s">
        <v>3022</v>
      </c>
    </row>
    <row r="57" spans="23:34" x14ac:dyDescent="0.3">
      <c r="W57" t="s">
        <v>285</v>
      </c>
      <c r="X57" t="s">
        <v>3827</v>
      </c>
      <c r="Y57">
        <v>42</v>
      </c>
      <c r="AE57" t="s">
        <v>153</v>
      </c>
      <c r="AG57" t="s">
        <v>126</v>
      </c>
      <c r="AH57" t="s">
        <v>3031</v>
      </c>
    </row>
    <row r="58" spans="23:34" x14ac:dyDescent="0.3">
      <c r="W58" t="s">
        <v>285</v>
      </c>
      <c r="X58" t="s">
        <v>2968</v>
      </c>
      <c r="Y58">
        <v>41</v>
      </c>
      <c r="AD58" t="s">
        <v>4176</v>
      </c>
      <c r="AE58" t="s">
        <v>1002</v>
      </c>
      <c r="AG58" t="s">
        <v>126</v>
      </c>
      <c r="AH58" t="s">
        <v>4004</v>
      </c>
    </row>
    <row r="59" spans="23:34" x14ac:dyDescent="0.3">
      <c r="W59" t="s">
        <v>285</v>
      </c>
      <c r="X59" t="s">
        <v>3380</v>
      </c>
      <c r="Y59">
        <v>20</v>
      </c>
      <c r="AD59" t="s">
        <v>2881</v>
      </c>
      <c r="AE59" t="s">
        <v>175</v>
      </c>
      <c r="AG59" t="s">
        <v>126</v>
      </c>
      <c r="AH59" t="s">
        <v>4005</v>
      </c>
    </row>
    <row r="60" spans="23:34" x14ac:dyDescent="0.3">
      <c r="W60" t="s">
        <v>1409</v>
      </c>
      <c r="Y60">
        <v>103</v>
      </c>
      <c r="AD60" t="s">
        <v>3589</v>
      </c>
      <c r="AE60" t="s">
        <v>948</v>
      </c>
      <c r="AG60" t="s">
        <v>126</v>
      </c>
      <c r="AH60" t="s">
        <v>4006</v>
      </c>
    </row>
    <row r="61" spans="23:34" x14ac:dyDescent="0.3">
      <c r="W61" t="s">
        <v>502</v>
      </c>
      <c r="X61" t="s">
        <v>3168</v>
      </c>
      <c r="Y61">
        <v>234</v>
      </c>
      <c r="AD61" t="s">
        <v>3987</v>
      </c>
      <c r="AE61" t="s">
        <v>126</v>
      </c>
      <c r="AG61" t="s">
        <v>126</v>
      </c>
      <c r="AH61" t="s">
        <v>1998</v>
      </c>
    </row>
    <row r="62" spans="23:34" x14ac:dyDescent="0.3">
      <c r="W62" t="s">
        <v>502</v>
      </c>
      <c r="X62" t="s">
        <v>3202</v>
      </c>
      <c r="Y62">
        <v>90</v>
      </c>
      <c r="AD62" t="s">
        <v>4206</v>
      </c>
      <c r="AE62" t="s">
        <v>175</v>
      </c>
      <c r="AG62" t="s">
        <v>126</v>
      </c>
      <c r="AH62" t="s">
        <v>360</v>
      </c>
    </row>
    <row r="63" spans="23:34" x14ac:dyDescent="0.3">
      <c r="W63" t="s">
        <v>502</v>
      </c>
      <c r="X63" t="s">
        <v>3137</v>
      </c>
      <c r="Y63">
        <v>86</v>
      </c>
      <c r="AD63" t="s">
        <v>3356</v>
      </c>
      <c r="AE63" t="s">
        <v>127</v>
      </c>
      <c r="AG63" t="s">
        <v>126</v>
      </c>
      <c r="AH63" t="s">
        <v>4007</v>
      </c>
    </row>
    <row r="64" spans="23:34" x14ac:dyDescent="0.3">
      <c r="W64" t="s">
        <v>1397</v>
      </c>
      <c r="Y64">
        <v>410</v>
      </c>
      <c r="AD64" t="s">
        <v>2885</v>
      </c>
      <c r="AE64" t="s">
        <v>126</v>
      </c>
      <c r="AG64" t="s">
        <v>126</v>
      </c>
      <c r="AH64" t="s">
        <v>3036</v>
      </c>
    </row>
    <row r="65" spans="23:34" x14ac:dyDescent="0.3">
      <c r="W65" t="s">
        <v>210</v>
      </c>
      <c r="X65" t="s">
        <v>1581</v>
      </c>
      <c r="Y65">
        <v>629</v>
      </c>
      <c r="AD65" t="s">
        <v>3601</v>
      </c>
      <c r="AE65" t="s">
        <v>140</v>
      </c>
      <c r="AG65" t="s">
        <v>126</v>
      </c>
      <c r="AH65" t="s">
        <v>4008</v>
      </c>
    </row>
    <row r="66" spans="23:34" x14ac:dyDescent="0.3">
      <c r="W66" t="s">
        <v>210</v>
      </c>
      <c r="X66" t="s">
        <v>1674</v>
      </c>
      <c r="Y66">
        <v>271</v>
      </c>
      <c r="AD66" t="s">
        <v>2887</v>
      </c>
      <c r="AE66" t="s">
        <v>11</v>
      </c>
      <c r="AG66" t="s">
        <v>126</v>
      </c>
      <c r="AH66" t="s">
        <v>3039</v>
      </c>
    </row>
    <row r="67" spans="23:34" x14ac:dyDescent="0.3">
      <c r="W67" t="s">
        <v>210</v>
      </c>
      <c r="X67" t="s">
        <v>2143</v>
      </c>
      <c r="Y67">
        <v>153</v>
      </c>
      <c r="AD67" t="s">
        <v>4033</v>
      </c>
      <c r="AE67" t="s">
        <v>2396</v>
      </c>
      <c r="AG67" t="s">
        <v>126</v>
      </c>
      <c r="AH67" t="s">
        <v>4009</v>
      </c>
    </row>
    <row r="68" spans="23:34" x14ac:dyDescent="0.3">
      <c r="W68" t="s">
        <v>1398</v>
      </c>
      <c r="Y68">
        <v>1053</v>
      </c>
      <c r="AD68" t="s">
        <v>1918</v>
      </c>
      <c r="AE68" t="s">
        <v>210</v>
      </c>
      <c r="AG68" t="s">
        <v>126</v>
      </c>
      <c r="AH68" t="s">
        <v>2135</v>
      </c>
    </row>
    <row r="69" spans="23:34" x14ac:dyDescent="0.3">
      <c r="W69" t="s">
        <v>2396</v>
      </c>
      <c r="X69" t="s">
        <v>4132</v>
      </c>
      <c r="Y69">
        <v>149</v>
      </c>
      <c r="AD69" t="s">
        <v>3904</v>
      </c>
      <c r="AE69" t="s">
        <v>948</v>
      </c>
      <c r="AG69" t="s">
        <v>126</v>
      </c>
      <c r="AH69" t="s">
        <v>4010</v>
      </c>
    </row>
    <row r="70" spans="23:34" x14ac:dyDescent="0.3">
      <c r="W70" t="s">
        <v>2396</v>
      </c>
      <c r="X70" t="s">
        <v>4062</v>
      </c>
      <c r="Y70">
        <v>110</v>
      </c>
      <c r="AE70" t="s">
        <v>200</v>
      </c>
      <c r="AG70" t="s">
        <v>126</v>
      </c>
      <c r="AH70" t="s">
        <v>3814</v>
      </c>
    </row>
    <row r="71" spans="23:34" x14ac:dyDescent="0.3">
      <c r="W71" t="s">
        <v>2396</v>
      </c>
      <c r="X71" t="s">
        <v>4150</v>
      </c>
      <c r="Y71">
        <v>62</v>
      </c>
      <c r="AE71" t="s">
        <v>127</v>
      </c>
      <c r="AG71" t="s">
        <v>126</v>
      </c>
      <c r="AH71" t="s">
        <v>1724</v>
      </c>
    </row>
    <row r="72" spans="23:34" x14ac:dyDescent="0.3">
      <c r="W72" t="s">
        <v>2585</v>
      </c>
      <c r="Y72">
        <v>321</v>
      </c>
      <c r="AE72" t="s">
        <v>175</v>
      </c>
      <c r="AG72" t="s">
        <v>126</v>
      </c>
      <c r="AH72" t="s">
        <v>1947</v>
      </c>
    </row>
    <row r="73" spans="23:34" x14ac:dyDescent="0.3">
      <c r="W73" t="s">
        <v>153</v>
      </c>
      <c r="X73" t="s">
        <v>3406</v>
      </c>
      <c r="Y73">
        <v>126</v>
      </c>
      <c r="AD73" t="s">
        <v>1572</v>
      </c>
      <c r="AE73" t="s">
        <v>175</v>
      </c>
      <c r="AG73" t="s">
        <v>126</v>
      </c>
      <c r="AH73" t="s">
        <v>4011</v>
      </c>
    </row>
    <row r="74" spans="23:34" x14ac:dyDescent="0.3">
      <c r="W74" t="s">
        <v>153</v>
      </c>
      <c r="X74" t="s">
        <v>3430</v>
      </c>
      <c r="Y74">
        <v>68</v>
      </c>
      <c r="AE74" t="s">
        <v>11</v>
      </c>
      <c r="AG74" t="s">
        <v>126</v>
      </c>
      <c r="AH74" t="s">
        <v>4012</v>
      </c>
    </row>
    <row r="75" spans="23:34" x14ac:dyDescent="0.3">
      <c r="W75" t="s">
        <v>153</v>
      </c>
      <c r="X75" t="s">
        <v>3435</v>
      </c>
      <c r="Y75">
        <v>47</v>
      </c>
      <c r="AD75" t="s">
        <v>2890</v>
      </c>
      <c r="AE75" t="s">
        <v>126</v>
      </c>
      <c r="AG75" t="s">
        <v>126</v>
      </c>
      <c r="AH75" t="s">
        <v>3049</v>
      </c>
    </row>
    <row r="76" spans="23:34" x14ac:dyDescent="0.3">
      <c r="W76" t="s">
        <v>1405</v>
      </c>
      <c r="Y76">
        <v>241</v>
      </c>
      <c r="AD76" t="s">
        <v>2895</v>
      </c>
      <c r="AE76" t="s">
        <v>189</v>
      </c>
      <c r="AG76" t="s">
        <v>126</v>
      </c>
      <c r="AH76" t="s">
        <v>4013</v>
      </c>
    </row>
    <row r="77" spans="23:34" x14ac:dyDescent="0.3">
      <c r="W77" t="s">
        <v>1268</v>
      </c>
      <c r="X77" t="s">
        <v>1487</v>
      </c>
      <c r="Y77">
        <v>257</v>
      </c>
      <c r="AD77" t="s">
        <v>2900</v>
      </c>
      <c r="AE77" t="s">
        <v>126</v>
      </c>
      <c r="AG77" t="s">
        <v>126</v>
      </c>
      <c r="AH77" t="s">
        <v>3867</v>
      </c>
    </row>
    <row r="78" spans="23:34" x14ac:dyDescent="0.3">
      <c r="W78" t="s">
        <v>1268</v>
      </c>
      <c r="X78" t="s">
        <v>1481</v>
      </c>
      <c r="Y78">
        <v>50</v>
      </c>
      <c r="AD78" t="s">
        <v>3604</v>
      </c>
      <c r="AE78" t="s">
        <v>1006</v>
      </c>
      <c r="AG78" t="s">
        <v>126</v>
      </c>
      <c r="AH78" t="s">
        <v>4015</v>
      </c>
    </row>
    <row r="79" spans="23:34" x14ac:dyDescent="0.3">
      <c r="W79" t="s">
        <v>1268</v>
      </c>
      <c r="X79" t="s">
        <v>1476</v>
      </c>
      <c r="Y79">
        <v>31</v>
      </c>
      <c r="AD79" t="s">
        <v>194</v>
      </c>
      <c r="AE79" t="s">
        <v>127</v>
      </c>
      <c r="AG79" t="s">
        <v>126</v>
      </c>
      <c r="AH79" t="s">
        <v>4016</v>
      </c>
    </row>
    <row r="80" spans="23:34" x14ac:dyDescent="0.3">
      <c r="W80" t="s">
        <v>1411</v>
      </c>
      <c r="Y80">
        <v>338</v>
      </c>
      <c r="AD80" t="s">
        <v>2905</v>
      </c>
      <c r="AE80" t="s">
        <v>200</v>
      </c>
      <c r="AG80" t="s">
        <v>126</v>
      </c>
      <c r="AH80" t="s">
        <v>3056</v>
      </c>
    </row>
    <row r="81" spans="23:34" x14ac:dyDescent="0.3">
      <c r="W81" t="s">
        <v>1006</v>
      </c>
      <c r="X81" t="s">
        <v>2153</v>
      </c>
      <c r="Y81">
        <v>176</v>
      </c>
      <c r="AD81" t="s">
        <v>2907</v>
      </c>
      <c r="AE81" t="s">
        <v>126</v>
      </c>
      <c r="AG81" t="s">
        <v>1394</v>
      </c>
    </row>
    <row r="82" spans="23:34" x14ac:dyDescent="0.3">
      <c r="W82" t="s">
        <v>1006</v>
      </c>
      <c r="X82" t="s">
        <v>4363</v>
      </c>
      <c r="Y82">
        <v>154</v>
      </c>
      <c r="AD82" t="s">
        <v>3227</v>
      </c>
      <c r="AE82" t="s">
        <v>127</v>
      </c>
      <c r="AG82" t="s">
        <v>158</v>
      </c>
      <c r="AH82" t="s">
        <v>977</v>
      </c>
    </row>
    <row r="83" spans="23:34" x14ac:dyDescent="0.3">
      <c r="W83" t="s">
        <v>1006</v>
      </c>
      <c r="X83" t="s">
        <v>3948</v>
      </c>
      <c r="Y83">
        <v>128</v>
      </c>
      <c r="AD83" t="s">
        <v>4035</v>
      </c>
      <c r="AE83" t="s">
        <v>2396</v>
      </c>
      <c r="AG83" t="s">
        <v>158</v>
      </c>
      <c r="AH83" t="s">
        <v>2867</v>
      </c>
    </row>
    <row r="84" spans="23:34" x14ac:dyDescent="0.3">
      <c r="W84" t="s">
        <v>1412</v>
      </c>
      <c r="Y84">
        <v>458</v>
      </c>
      <c r="AD84" t="s">
        <v>2908</v>
      </c>
      <c r="AE84" t="s">
        <v>189</v>
      </c>
      <c r="AG84" t="s">
        <v>158</v>
      </c>
      <c r="AH84" t="s">
        <v>2926</v>
      </c>
    </row>
    <row r="85" spans="23:34" x14ac:dyDescent="0.3">
      <c r="W85" t="s">
        <v>1002</v>
      </c>
      <c r="X85" t="s">
        <v>4199</v>
      </c>
      <c r="Y85">
        <v>45</v>
      </c>
      <c r="AD85" t="s">
        <v>1473</v>
      </c>
      <c r="AE85" t="s">
        <v>1268</v>
      </c>
      <c r="AG85" t="s">
        <v>158</v>
      </c>
      <c r="AH85" t="s">
        <v>3800</v>
      </c>
    </row>
    <row r="86" spans="23:34" x14ac:dyDescent="0.3">
      <c r="W86" t="s">
        <v>1002</v>
      </c>
      <c r="X86" t="s">
        <v>4196</v>
      </c>
      <c r="Y86">
        <v>30</v>
      </c>
      <c r="AD86" t="s">
        <v>3232</v>
      </c>
      <c r="AE86" t="s">
        <v>127</v>
      </c>
      <c r="AG86" t="s">
        <v>158</v>
      </c>
      <c r="AH86" t="s">
        <v>3050</v>
      </c>
    </row>
    <row r="87" spans="23:34" x14ac:dyDescent="0.3">
      <c r="W87" t="s">
        <v>1002</v>
      </c>
      <c r="X87" t="s">
        <v>3625</v>
      </c>
      <c r="Y87">
        <v>21</v>
      </c>
      <c r="AD87" t="s">
        <v>4208</v>
      </c>
      <c r="AE87" t="s">
        <v>175</v>
      </c>
      <c r="AG87" t="s">
        <v>1406</v>
      </c>
    </row>
    <row r="88" spans="23:34" x14ac:dyDescent="0.3">
      <c r="W88" t="s">
        <v>1413</v>
      </c>
      <c r="Y88">
        <v>96</v>
      </c>
      <c r="AD88" t="s">
        <v>3613</v>
      </c>
      <c r="AE88" t="s">
        <v>175</v>
      </c>
      <c r="AG88" t="s">
        <v>146</v>
      </c>
      <c r="AH88" t="s">
        <v>1955</v>
      </c>
    </row>
    <row r="89" spans="23:34" x14ac:dyDescent="0.3">
      <c r="W89" t="s">
        <v>1373</v>
      </c>
      <c r="Y89">
        <v>10769</v>
      </c>
      <c r="AD89" t="s">
        <v>4038</v>
      </c>
      <c r="AE89" t="s">
        <v>2396</v>
      </c>
      <c r="AG89" t="s">
        <v>146</v>
      </c>
      <c r="AH89" t="s">
        <v>1665</v>
      </c>
    </row>
    <row r="90" spans="23:34" x14ac:dyDescent="0.3">
      <c r="AD90" t="s">
        <v>3618</v>
      </c>
      <c r="AE90" t="s">
        <v>747</v>
      </c>
      <c r="AG90" t="s">
        <v>146</v>
      </c>
      <c r="AH90" t="s">
        <v>1606</v>
      </c>
    </row>
    <row r="91" spans="23:34" x14ac:dyDescent="0.3">
      <c r="AD91" t="s">
        <v>2909</v>
      </c>
      <c r="AE91" t="s">
        <v>140</v>
      </c>
      <c r="AG91" t="s">
        <v>146</v>
      </c>
      <c r="AH91" t="s">
        <v>2857</v>
      </c>
    </row>
    <row r="92" spans="23:34" x14ac:dyDescent="0.3">
      <c r="AD92" t="s">
        <v>21</v>
      </c>
      <c r="AE92" t="s">
        <v>11</v>
      </c>
      <c r="AG92" t="s">
        <v>146</v>
      </c>
      <c r="AH92" t="s">
        <v>1562</v>
      </c>
    </row>
    <row r="93" spans="23:34" x14ac:dyDescent="0.3">
      <c r="AD93" t="s">
        <v>2911</v>
      </c>
      <c r="AE93" t="s">
        <v>210</v>
      </c>
      <c r="AG93" t="s">
        <v>146</v>
      </c>
      <c r="AH93" t="s">
        <v>1565</v>
      </c>
    </row>
    <row r="94" spans="23:34" x14ac:dyDescent="0.3">
      <c r="AD94" t="s">
        <v>3234</v>
      </c>
      <c r="AE94" t="s">
        <v>127</v>
      </c>
      <c r="AG94" t="s">
        <v>146</v>
      </c>
      <c r="AH94" t="s">
        <v>4344</v>
      </c>
    </row>
    <row r="95" spans="23:34" x14ac:dyDescent="0.3">
      <c r="AD95" t="s">
        <v>1577</v>
      </c>
      <c r="AE95" t="s">
        <v>127</v>
      </c>
      <c r="AG95" t="s">
        <v>146</v>
      </c>
      <c r="AH95" t="s">
        <v>2107</v>
      </c>
    </row>
    <row r="96" spans="23:34" x14ac:dyDescent="0.3">
      <c r="AD96" t="s">
        <v>3236</v>
      </c>
      <c r="AE96" t="s">
        <v>127</v>
      </c>
      <c r="AG96" t="s">
        <v>146</v>
      </c>
      <c r="AH96" t="s">
        <v>1505</v>
      </c>
    </row>
    <row r="97" spans="30:34" x14ac:dyDescent="0.3">
      <c r="AD97" t="s">
        <v>2913</v>
      </c>
      <c r="AE97" t="s">
        <v>126</v>
      </c>
      <c r="AG97" t="s">
        <v>146</v>
      </c>
      <c r="AH97" t="s">
        <v>3640</v>
      </c>
    </row>
    <row r="98" spans="30:34" x14ac:dyDescent="0.3">
      <c r="AD98" t="s">
        <v>2917</v>
      </c>
      <c r="AE98" t="s">
        <v>126</v>
      </c>
      <c r="AG98" t="s">
        <v>146</v>
      </c>
      <c r="AH98" t="s">
        <v>4300</v>
      </c>
    </row>
    <row r="99" spans="30:34" x14ac:dyDescent="0.3">
      <c r="AD99" t="s">
        <v>1581</v>
      </c>
      <c r="AE99" t="s">
        <v>210</v>
      </c>
      <c r="AG99" t="s">
        <v>146</v>
      </c>
      <c r="AH99" t="s">
        <v>2943</v>
      </c>
    </row>
    <row r="100" spans="30:34" x14ac:dyDescent="0.3">
      <c r="AD100" t="s">
        <v>2918</v>
      </c>
      <c r="AE100" t="s">
        <v>126</v>
      </c>
      <c r="AG100" t="s">
        <v>146</v>
      </c>
      <c r="AH100" t="s">
        <v>2046</v>
      </c>
    </row>
    <row r="101" spans="30:34" x14ac:dyDescent="0.3">
      <c r="AD101" t="s">
        <v>4040</v>
      </c>
      <c r="AE101" t="s">
        <v>2396</v>
      </c>
      <c r="AG101" t="s">
        <v>146</v>
      </c>
      <c r="AH101" t="s">
        <v>1715</v>
      </c>
    </row>
    <row r="102" spans="30:34" x14ac:dyDescent="0.3">
      <c r="AD102" t="s">
        <v>4042</v>
      </c>
      <c r="AE102" t="s">
        <v>2396</v>
      </c>
      <c r="AG102" t="s">
        <v>146</v>
      </c>
      <c r="AH102" t="s">
        <v>4303</v>
      </c>
    </row>
    <row r="103" spans="30:34" x14ac:dyDescent="0.3">
      <c r="AD103" t="s">
        <v>4210</v>
      </c>
      <c r="AE103" t="s">
        <v>175</v>
      </c>
      <c r="AG103" t="s">
        <v>146</v>
      </c>
      <c r="AH103" t="s">
        <v>3666</v>
      </c>
    </row>
    <row r="104" spans="30:34" x14ac:dyDescent="0.3">
      <c r="AD104" t="s">
        <v>2424</v>
      </c>
      <c r="AE104" t="s">
        <v>2396</v>
      </c>
      <c r="AG104" t="s">
        <v>146</v>
      </c>
      <c r="AH104" t="s">
        <v>2112</v>
      </c>
    </row>
    <row r="105" spans="30:34" x14ac:dyDescent="0.3">
      <c r="AD105" t="s">
        <v>2925</v>
      </c>
      <c r="AE105" t="s">
        <v>126</v>
      </c>
      <c r="AG105" t="s">
        <v>146</v>
      </c>
      <c r="AH105" t="s">
        <v>2114</v>
      </c>
    </row>
    <row r="106" spans="30:34" x14ac:dyDescent="0.3">
      <c r="AD106" t="s">
        <v>3625</v>
      </c>
      <c r="AE106" t="s">
        <v>1002</v>
      </c>
      <c r="AG106" t="s">
        <v>146</v>
      </c>
      <c r="AH106" t="s">
        <v>2115</v>
      </c>
    </row>
    <row r="107" spans="30:34" x14ac:dyDescent="0.3">
      <c r="AD107" t="s">
        <v>2203</v>
      </c>
      <c r="AE107" t="s">
        <v>140</v>
      </c>
      <c r="AG107" t="s">
        <v>146</v>
      </c>
      <c r="AH107" t="s">
        <v>4264</v>
      </c>
    </row>
    <row r="108" spans="30:34" x14ac:dyDescent="0.3">
      <c r="AD108" t="s">
        <v>3628</v>
      </c>
      <c r="AE108" t="s">
        <v>175</v>
      </c>
      <c r="AG108" t="s">
        <v>146</v>
      </c>
      <c r="AH108" t="s">
        <v>2119</v>
      </c>
    </row>
    <row r="109" spans="30:34" x14ac:dyDescent="0.3">
      <c r="AD109" t="s">
        <v>2926</v>
      </c>
      <c r="AE109" t="s">
        <v>158</v>
      </c>
      <c r="AG109" t="s">
        <v>146</v>
      </c>
      <c r="AH109" t="s">
        <v>4310</v>
      </c>
    </row>
    <row r="110" spans="30:34" x14ac:dyDescent="0.3">
      <c r="AD110" t="s">
        <v>4344</v>
      </c>
      <c r="AE110" t="s">
        <v>146</v>
      </c>
      <c r="AG110" t="s">
        <v>146</v>
      </c>
      <c r="AH110" t="s">
        <v>4313</v>
      </c>
    </row>
    <row r="111" spans="30:34" x14ac:dyDescent="0.3">
      <c r="AD111" t="s">
        <v>3128</v>
      </c>
      <c r="AE111" t="s">
        <v>502</v>
      </c>
      <c r="AG111" t="s">
        <v>146</v>
      </c>
      <c r="AH111" t="s">
        <v>4321</v>
      </c>
    </row>
    <row r="112" spans="30:34" x14ac:dyDescent="0.3">
      <c r="AD112" t="s">
        <v>1709</v>
      </c>
      <c r="AE112" t="s">
        <v>175</v>
      </c>
      <c r="AG112" t="s">
        <v>146</v>
      </c>
      <c r="AH112" t="s">
        <v>1659</v>
      </c>
    </row>
    <row r="113" spans="30:34" x14ac:dyDescent="0.3">
      <c r="AD113" t="s">
        <v>2928</v>
      </c>
      <c r="AE113" t="s">
        <v>126</v>
      </c>
      <c r="AG113" t="s">
        <v>146</v>
      </c>
      <c r="AH113" t="s">
        <v>1932</v>
      </c>
    </row>
    <row r="114" spans="30:34" x14ac:dyDescent="0.3">
      <c r="AD114" t="s">
        <v>1069</v>
      </c>
      <c r="AE114" t="s">
        <v>127</v>
      </c>
      <c r="AG114" t="s">
        <v>146</v>
      </c>
      <c r="AH114" t="s">
        <v>3721</v>
      </c>
    </row>
    <row r="115" spans="30:34" x14ac:dyDescent="0.3">
      <c r="AD115" t="s">
        <v>1523</v>
      </c>
      <c r="AE115" t="s">
        <v>126</v>
      </c>
      <c r="AG115" t="s">
        <v>146</v>
      </c>
      <c r="AH115" t="s">
        <v>2127</v>
      </c>
    </row>
    <row r="116" spans="30:34" x14ac:dyDescent="0.3">
      <c r="AE116" t="s">
        <v>146</v>
      </c>
      <c r="AG116" t="s">
        <v>146</v>
      </c>
      <c r="AH116" t="s">
        <v>3028</v>
      </c>
    </row>
    <row r="117" spans="30:34" x14ac:dyDescent="0.3">
      <c r="AE117" t="s">
        <v>200</v>
      </c>
      <c r="AG117" t="s">
        <v>146</v>
      </c>
      <c r="AH117" t="s">
        <v>4324</v>
      </c>
    </row>
    <row r="118" spans="30:34" x14ac:dyDescent="0.3">
      <c r="AE118" t="s">
        <v>127</v>
      </c>
      <c r="AG118" t="s">
        <v>146</v>
      </c>
      <c r="AH118" t="s">
        <v>2129</v>
      </c>
    </row>
    <row r="119" spans="30:34" x14ac:dyDescent="0.3">
      <c r="AE119" t="s">
        <v>175</v>
      </c>
      <c r="AG119" t="s">
        <v>146</v>
      </c>
      <c r="AH119" t="s">
        <v>4326</v>
      </c>
    </row>
    <row r="120" spans="30:34" x14ac:dyDescent="0.3">
      <c r="AD120" t="s">
        <v>3989</v>
      </c>
      <c r="AE120" t="s">
        <v>126</v>
      </c>
      <c r="AG120" t="s">
        <v>146</v>
      </c>
      <c r="AH120" t="s">
        <v>4330</v>
      </c>
    </row>
    <row r="121" spans="30:34" x14ac:dyDescent="0.3">
      <c r="AD121" t="s">
        <v>2148</v>
      </c>
      <c r="AE121" t="s">
        <v>127</v>
      </c>
      <c r="AG121" t="s">
        <v>146</v>
      </c>
      <c r="AH121" t="s">
        <v>2133</v>
      </c>
    </row>
    <row r="122" spans="30:34" x14ac:dyDescent="0.3">
      <c r="AE122" t="s">
        <v>11</v>
      </c>
      <c r="AG122" t="s">
        <v>146</v>
      </c>
      <c r="AH122" t="s">
        <v>4332</v>
      </c>
    </row>
    <row r="123" spans="30:34" x14ac:dyDescent="0.3">
      <c r="AE123" t="s">
        <v>153</v>
      </c>
      <c r="AG123" t="s">
        <v>146</v>
      </c>
      <c r="AH123" t="s">
        <v>4288</v>
      </c>
    </row>
    <row r="124" spans="30:34" x14ac:dyDescent="0.3">
      <c r="AE124" t="s">
        <v>1006</v>
      </c>
      <c r="AG124" t="s">
        <v>146</v>
      </c>
      <c r="AH124" t="s">
        <v>1747</v>
      </c>
    </row>
    <row r="125" spans="30:34" x14ac:dyDescent="0.3">
      <c r="AD125" t="s">
        <v>3419</v>
      </c>
      <c r="AE125" t="s">
        <v>153</v>
      </c>
      <c r="AG125" t="s">
        <v>146</v>
      </c>
      <c r="AH125" t="s">
        <v>3599</v>
      </c>
    </row>
    <row r="126" spans="30:34" x14ac:dyDescent="0.3">
      <c r="AD126" t="s">
        <v>4045</v>
      </c>
      <c r="AE126" t="s">
        <v>2396</v>
      </c>
      <c r="AG126" t="s">
        <v>146</v>
      </c>
      <c r="AH126" t="s">
        <v>2138</v>
      </c>
    </row>
    <row r="127" spans="30:34" x14ac:dyDescent="0.3">
      <c r="AD127" t="s">
        <v>1861</v>
      </c>
      <c r="AE127" t="s">
        <v>175</v>
      </c>
      <c r="AG127" t="s">
        <v>146</v>
      </c>
      <c r="AH127" t="s">
        <v>4336</v>
      </c>
    </row>
    <row r="128" spans="30:34" x14ac:dyDescent="0.3">
      <c r="AD128" t="s">
        <v>1712</v>
      </c>
      <c r="AE128" t="s">
        <v>126</v>
      </c>
      <c r="AG128" t="s">
        <v>146</v>
      </c>
      <c r="AH128" t="s">
        <v>2140</v>
      </c>
    </row>
    <row r="129" spans="30:34" x14ac:dyDescent="0.3">
      <c r="AE129" t="s">
        <v>127</v>
      </c>
      <c r="AG129" t="s">
        <v>146</v>
      </c>
      <c r="AH129" t="s">
        <v>3873</v>
      </c>
    </row>
    <row r="130" spans="30:34" x14ac:dyDescent="0.3">
      <c r="AE130" t="s">
        <v>175</v>
      </c>
      <c r="AG130" t="s">
        <v>146</v>
      </c>
      <c r="AH130" t="s">
        <v>2146</v>
      </c>
    </row>
    <row r="131" spans="30:34" x14ac:dyDescent="0.3">
      <c r="AE131" t="s">
        <v>11</v>
      </c>
      <c r="AG131" t="s">
        <v>146</v>
      </c>
      <c r="AH131" t="s">
        <v>3876</v>
      </c>
    </row>
    <row r="132" spans="30:34" x14ac:dyDescent="0.3">
      <c r="AD132" t="s">
        <v>1864</v>
      </c>
      <c r="AE132" t="s">
        <v>175</v>
      </c>
      <c r="AG132" t="s">
        <v>146</v>
      </c>
      <c r="AH132" t="s">
        <v>4339</v>
      </c>
    </row>
    <row r="133" spans="30:34" x14ac:dyDescent="0.3">
      <c r="AD133" t="s">
        <v>4196</v>
      </c>
      <c r="AE133" t="s">
        <v>1002</v>
      </c>
      <c r="AG133" t="s">
        <v>1403</v>
      </c>
    </row>
    <row r="134" spans="30:34" x14ac:dyDescent="0.3">
      <c r="AD134" t="s">
        <v>4046</v>
      </c>
      <c r="AE134" t="s">
        <v>2396</v>
      </c>
      <c r="AG134" t="s">
        <v>948</v>
      </c>
      <c r="AH134" t="s">
        <v>3589</v>
      </c>
    </row>
    <row r="135" spans="30:34" x14ac:dyDescent="0.3">
      <c r="AD135" t="s">
        <v>2929</v>
      </c>
      <c r="AE135" t="s">
        <v>200</v>
      </c>
      <c r="AG135" t="s">
        <v>948</v>
      </c>
      <c r="AH135" t="s">
        <v>3906</v>
      </c>
    </row>
    <row r="136" spans="30:34" x14ac:dyDescent="0.3">
      <c r="AD136" t="s">
        <v>3363</v>
      </c>
      <c r="AE136" t="s">
        <v>126</v>
      </c>
      <c r="AG136" t="s">
        <v>948</v>
      </c>
      <c r="AH136" t="s">
        <v>3533</v>
      </c>
    </row>
    <row r="137" spans="30:34" x14ac:dyDescent="0.3">
      <c r="AE137" t="s">
        <v>948</v>
      </c>
      <c r="AG137" t="s">
        <v>948</v>
      </c>
      <c r="AH137" t="s">
        <v>3535</v>
      </c>
    </row>
    <row r="138" spans="30:34" x14ac:dyDescent="0.3">
      <c r="AE138" t="s">
        <v>747</v>
      </c>
      <c r="AG138" t="s">
        <v>948</v>
      </c>
      <c r="AH138" t="s">
        <v>3537</v>
      </c>
    </row>
    <row r="139" spans="30:34" x14ac:dyDescent="0.3">
      <c r="AD139" t="s">
        <v>3484</v>
      </c>
      <c r="AE139" t="s">
        <v>200</v>
      </c>
      <c r="AG139" t="s">
        <v>948</v>
      </c>
      <c r="AH139" t="s">
        <v>3542</v>
      </c>
    </row>
    <row r="140" spans="30:34" x14ac:dyDescent="0.3">
      <c r="AD140" t="s">
        <v>2433</v>
      </c>
      <c r="AE140" t="s">
        <v>2396</v>
      </c>
      <c r="AG140" t="s">
        <v>948</v>
      </c>
      <c r="AH140" t="s">
        <v>3544</v>
      </c>
    </row>
    <row r="141" spans="30:34" x14ac:dyDescent="0.3">
      <c r="AD141" t="s">
        <v>1505</v>
      </c>
      <c r="AE141" t="s">
        <v>146</v>
      </c>
      <c r="AG141" t="s">
        <v>948</v>
      </c>
      <c r="AH141" t="s">
        <v>3549</v>
      </c>
    </row>
    <row r="142" spans="30:34" x14ac:dyDescent="0.3">
      <c r="AD142" t="s">
        <v>3638</v>
      </c>
      <c r="AE142" t="s">
        <v>200</v>
      </c>
      <c r="AG142" t="s">
        <v>948</v>
      </c>
      <c r="AH142" t="s">
        <v>3554</v>
      </c>
    </row>
    <row r="143" spans="30:34" x14ac:dyDescent="0.3">
      <c r="AD143" t="s">
        <v>3640</v>
      </c>
      <c r="AE143" t="s">
        <v>146</v>
      </c>
      <c r="AG143" t="s">
        <v>948</v>
      </c>
      <c r="AH143" t="s">
        <v>3558</v>
      </c>
    </row>
    <row r="144" spans="30:34" x14ac:dyDescent="0.3">
      <c r="AD144" t="s">
        <v>2930</v>
      </c>
      <c r="AE144" t="s">
        <v>126</v>
      </c>
      <c r="AG144" t="s">
        <v>948</v>
      </c>
      <c r="AH144" t="s">
        <v>2145</v>
      </c>
    </row>
    <row r="145" spans="30:34" x14ac:dyDescent="0.3">
      <c r="AE145" t="s">
        <v>11</v>
      </c>
      <c r="AG145" t="s">
        <v>1408</v>
      </c>
    </row>
    <row r="146" spans="30:34" x14ac:dyDescent="0.3">
      <c r="AD146" t="s">
        <v>3643</v>
      </c>
      <c r="AE146" t="s">
        <v>127</v>
      </c>
      <c r="AG146" t="s">
        <v>200</v>
      </c>
      <c r="AH146" t="s">
        <v>3481</v>
      </c>
    </row>
    <row r="147" spans="30:34" x14ac:dyDescent="0.3">
      <c r="AD147" t="s">
        <v>4213</v>
      </c>
      <c r="AE147" t="s">
        <v>175</v>
      </c>
      <c r="AG147" t="s">
        <v>200</v>
      </c>
      <c r="AH147" t="s">
        <v>1991</v>
      </c>
    </row>
    <row r="148" spans="30:34" x14ac:dyDescent="0.3">
      <c r="AD148" t="s">
        <v>434</v>
      </c>
      <c r="AE148" t="s">
        <v>140</v>
      </c>
      <c r="AG148" t="s">
        <v>200</v>
      </c>
      <c r="AH148" t="s">
        <v>3905</v>
      </c>
    </row>
    <row r="149" spans="30:34" x14ac:dyDescent="0.3">
      <c r="AE149" t="s">
        <v>11</v>
      </c>
      <c r="AG149" t="s">
        <v>200</v>
      </c>
      <c r="AH149" t="s">
        <v>2905</v>
      </c>
    </row>
    <row r="150" spans="30:34" x14ac:dyDescent="0.3">
      <c r="AD150" t="s">
        <v>3992</v>
      </c>
      <c r="AE150" t="s">
        <v>126</v>
      </c>
      <c r="AG150" t="s">
        <v>200</v>
      </c>
      <c r="AH150" t="s">
        <v>2110</v>
      </c>
    </row>
    <row r="151" spans="30:34" x14ac:dyDescent="0.3">
      <c r="AD151" t="s">
        <v>1762</v>
      </c>
      <c r="AE151" t="s">
        <v>175</v>
      </c>
      <c r="AG151" t="s">
        <v>200</v>
      </c>
      <c r="AH151" t="s">
        <v>2929</v>
      </c>
    </row>
    <row r="152" spans="30:34" x14ac:dyDescent="0.3">
      <c r="AD152" t="s">
        <v>4300</v>
      </c>
      <c r="AE152" t="s">
        <v>146</v>
      </c>
      <c r="AG152" t="s">
        <v>200</v>
      </c>
      <c r="AH152" t="s">
        <v>3484</v>
      </c>
    </row>
    <row r="153" spans="30:34" x14ac:dyDescent="0.3">
      <c r="AD153" t="s">
        <v>4048</v>
      </c>
      <c r="AE153" t="s">
        <v>2396</v>
      </c>
      <c r="AG153" t="s">
        <v>200</v>
      </c>
      <c r="AH153" t="s">
        <v>3638</v>
      </c>
    </row>
    <row r="154" spans="30:34" x14ac:dyDescent="0.3">
      <c r="AD154" t="s">
        <v>4050</v>
      </c>
      <c r="AE154" t="s">
        <v>2396</v>
      </c>
      <c r="AG154" t="s">
        <v>200</v>
      </c>
      <c r="AH154" t="s">
        <v>2936</v>
      </c>
    </row>
    <row r="155" spans="30:34" x14ac:dyDescent="0.3">
      <c r="AD155" t="s">
        <v>2036</v>
      </c>
      <c r="AE155" t="s">
        <v>175</v>
      </c>
      <c r="AG155" t="s">
        <v>200</v>
      </c>
      <c r="AH155" t="s">
        <v>2938</v>
      </c>
    </row>
    <row r="156" spans="30:34" x14ac:dyDescent="0.3">
      <c r="AD156" t="s">
        <v>2039</v>
      </c>
      <c r="AE156" t="s">
        <v>127</v>
      </c>
      <c r="AG156" t="s">
        <v>200</v>
      </c>
      <c r="AH156" t="s">
        <v>3486</v>
      </c>
    </row>
    <row r="157" spans="30:34" x14ac:dyDescent="0.3">
      <c r="AE157" t="s">
        <v>175</v>
      </c>
      <c r="AG157" t="s">
        <v>200</v>
      </c>
      <c r="AH157" t="s">
        <v>2974</v>
      </c>
    </row>
    <row r="158" spans="30:34" x14ac:dyDescent="0.3">
      <c r="AD158" t="s">
        <v>2936</v>
      </c>
      <c r="AE158" t="s">
        <v>200</v>
      </c>
      <c r="AG158" t="s">
        <v>200</v>
      </c>
      <c r="AH158" t="s">
        <v>2979</v>
      </c>
    </row>
    <row r="159" spans="30:34" x14ac:dyDescent="0.3">
      <c r="AD159" t="s">
        <v>3130</v>
      </c>
      <c r="AE159" t="s">
        <v>502</v>
      </c>
      <c r="AG159" t="s">
        <v>200</v>
      </c>
      <c r="AH159" t="s">
        <v>2121</v>
      </c>
    </row>
    <row r="160" spans="30:34" x14ac:dyDescent="0.3">
      <c r="AD160" t="s">
        <v>3242</v>
      </c>
      <c r="AE160" t="s">
        <v>127</v>
      </c>
      <c r="AG160" t="s">
        <v>200</v>
      </c>
      <c r="AH160" t="s">
        <v>3499</v>
      </c>
    </row>
    <row r="161" spans="30:34" x14ac:dyDescent="0.3">
      <c r="AD161" t="s">
        <v>3059</v>
      </c>
      <c r="AE161" t="s">
        <v>189</v>
      </c>
      <c r="AG161" t="s">
        <v>200</v>
      </c>
      <c r="AH161" t="s">
        <v>3503</v>
      </c>
    </row>
    <row r="162" spans="30:34" x14ac:dyDescent="0.3">
      <c r="AE162" t="s">
        <v>747</v>
      </c>
      <c r="AG162" t="s">
        <v>200</v>
      </c>
      <c r="AH162" t="s">
        <v>1882</v>
      </c>
    </row>
    <row r="163" spans="30:34" x14ac:dyDescent="0.3">
      <c r="AD163" t="s">
        <v>2938</v>
      </c>
      <c r="AE163" t="s">
        <v>200</v>
      </c>
      <c r="AG163" t="s">
        <v>200</v>
      </c>
      <c r="AH163" t="s">
        <v>3519</v>
      </c>
    </row>
    <row r="164" spans="30:34" x14ac:dyDescent="0.3">
      <c r="AD164" t="s">
        <v>2940</v>
      </c>
      <c r="AE164" t="s">
        <v>11</v>
      </c>
      <c r="AG164" t="s">
        <v>200</v>
      </c>
      <c r="AH164" t="s">
        <v>3041</v>
      </c>
    </row>
    <row r="165" spans="30:34" x14ac:dyDescent="0.3">
      <c r="AD165" t="s">
        <v>1702</v>
      </c>
      <c r="AE165" t="s">
        <v>175</v>
      </c>
      <c r="AG165" t="s">
        <v>200</v>
      </c>
      <c r="AH165" t="s">
        <v>3046</v>
      </c>
    </row>
    <row r="166" spans="30:34" x14ac:dyDescent="0.3">
      <c r="AD166" t="s">
        <v>2942</v>
      </c>
      <c r="AE166" t="s">
        <v>126</v>
      </c>
      <c r="AG166" t="s">
        <v>200</v>
      </c>
      <c r="AH166" t="s">
        <v>3522</v>
      </c>
    </row>
    <row r="167" spans="30:34" x14ac:dyDescent="0.3">
      <c r="AD167" t="s">
        <v>2943</v>
      </c>
      <c r="AE167" t="s">
        <v>146</v>
      </c>
      <c r="AG167" t="s">
        <v>200</v>
      </c>
      <c r="AH167" t="s">
        <v>2136</v>
      </c>
    </row>
    <row r="168" spans="30:34" x14ac:dyDescent="0.3">
      <c r="AD168" t="s">
        <v>3908</v>
      </c>
      <c r="AE168" t="s">
        <v>175</v>
      </c>
      <c r="AG168" t="s">
        <v>200</v>
      </c>
      <c r="AH168" t="s">
        <v>3052</v>
      </c>
    </row>
    <row r="169" spans="30:34" x14ac:dyDescent="0.3">
      <c r="AD169" t="s">
        <v>3535</v>
      </c>
      <c r="AE169" t="s">
        <v>948</v>
      </c>
      <c r="AG169" t="s">
        <v>200</v>
      </c>
      <c r="AH169" t="s">
        <v>2201</v>
      </c>
    </row>
    <row r="170" spans="30:34" x14ac:dyDescent="0.3">
      <c r="AD170" t="s">
        <v>3246</v>
      </c>
      <c r="AE170" t="s">
        <v>127</v>
      </c>
      <c r="AG170" t="s">
        <v>200</v>
      </c>
      <c r="AH170" t="s">
        <v>3529</v>
      </c>
    </row>
    <row r="171" spans="30:34" x14ac:dyDescent="0.3">
      <c r="AD171" t="s">
        <v>477</v>
      </c>
      <c r="AE171" t="s">
        <v>210</v>
      </c>
      <c r="AG171" t="s">
        <v>1402</v>
      </c>
    </row>
    <row r="172" spans="30:34" x14ac:dyDescent="0.3">
      <c r="AD172" t="s">
        <v>1906</v>
      </c>
      <c r="AE172" t="s">
        <v>175</v>
      </c>
      <c r="AG172" t="s">
        <v>189</v>
      </c>
      <c r="AH172" t="s">
        <v>2896</v>
      </c>
    </row>
    <row r="173" spans="30:34" x14ac:dyDescent="0.3">
      <c r="AD173" t="s">
        <v>3249</v>
      </c>
      <c r="AE173" t="s">
        <v>127</v>
      </c>
      <c r="AG173" t="s">
        <v>189</v>
      </c>
      <c r="AH173" t="s">
        <v>2908</v>
      </c>
    </row>
    <row r="174" spans="30:34" x14ac:dyDescent="0.3">
      <c r="AD174" t="s">
        <v>3132</v>
      </c>
      <c r="AE174" t="s">
        <v>502</v>
      </c>
      <c r="AG174" t="s">
        <v>189</v>
      </c>
      <c r="AH174" t="s">
        <v>2111</v>
      </c>
    </row>
    <row r="175" spans="30:34" x14ac:dyDescent="0.3">
      <c r="AD175" t="s">
        <v>2945</v>
      </c>
      <c r="AE175" t="s">
        <v>126</v>
      </c>
      <c r="AG175" t="s">
        <v>189</v>
      </c>
      <c r="AH175" t="s">
        <v>398</v>
      </c>
    </row>
    <row r="176" spans="30:34" x14ac:dyDescent="0.3">
      <c r="AD176" t="s">
        <v>1674</v>
      </c>
      <c r="AE176" t="s">
        <v>210</v>
      </c>
      <c r="AG176" t="s">
        <v>189</v>
      </c>
      <c r="AH176" t="s">
        <v>2020</v>
      </c>
    </row>
    <row r="177" spans="30:34" x14ac:dyDescent="0.3">
      <c r="AD177" t="s">
        <v>2208</v>
      </c>
      <c r="AE177" t="s">
        <v>146</v>
      </c>
      <c r="AG177" t="s">
        <v>189</v>
      </c>
      <c r="AH177" t="s">
        <v>409</v>
      </c>
    </row>
    <row r="178" spans="30:34" x14ac:dyDescent="0.3">
      <c r="AE178" t="s">
        <v>175</v>
      </c>
      <c r="AG178" t="s">
        <v>189</v>
      </c>
      <c r="AH178" t="s">
        <v>411</v>
      </c>
    </row>
    <row r="179" spans="30:34" x14ac:dyDescent="0.3">
      <c r="AD179" t="s">
        <v>3370</v>
      </c>
      <c r="AE179" t="s">
        <v>747</v>
      </c>
      <c r="AG179" t="s">
        <v>189</v>
      </c>
      <c r="AH179" t="s">
        <v>2972</v>
      </c>
    </row>
    <row r="180" spans="30:34" x14ac:dyDescent="0.3">
      <c r="AD180" t="s">
        <v>3909</v>
      </c>
      <c r="AE180" t="s">
        <v>175</v>
      </c>
      <c r="AG180" t="s">
        <v>189</v>
      </c>
      <c r="AH180" t="s">
        <v>3066</v>
      </c>
    </row>
    <row r="181" spans="30:34" x14ac:dyDescent="0.3">
      <c r="AE181" t="s">
        <v>11</v>
      </c>
      <c r="AG181" t="s">
        <v>189</v>
      </c>
      <c r="AH181" t="s">
        <v>419</v>
      </c>
    </row>
    <row r="182" spans="30:34" x14ac:dyDescent="0.3">
      <c r="AD182" t="s">
        <v>3911</v>
      </c>
      <c r="AE182" t="s">
        <v>175</v>
      </c>
      <c r="AG182" t="s">
        <v>189</v>
      </c>
      <c r="AH182" t="s">
        <v>1824</v>
      </c>
    </row>
    <row r="183" spans="30:34" x14ac:dyDescent="0.3">
      <c r="AD183" t="s">
        <v>3424</v>
      </c>
      <c r="AE183" t="s">
        <v>153</v>
      </c>
      <c r="AG183" t="s">
        <v>189</v>
      </c>
      <c r="AH183" t="s">
        <v>3069</v>
      </c>
    </row>
    <row r="184" spans="30:34" x14ac:dyDescent="0.3">
      <c r="AD184" t="s">
        <v>2946</v>
      </c>
      <c r="AE184" t="s">
        <v>210</v>
      </c>
      <c r="AG184" t="s">
        <v>189</v>
      </c>
      <c r="AH184" t="s">
        <v>425</v>
      </c>
    </row>
    <row r="185" spans="30:34" x14ac:dyDescent="0.3">
      <c r="AD185" t="s">
        <v>4055</v>
      </c>
      <c r="AE185" t="s">
        <v>2396</v>
      </c>
      <c r="AG185" t="s">
        <v>189</v>
      </c>
      <c r="AH185" t="s">
        <v>428</v>
      </c>
    </row>
    <row r="186" spans="30:34" x14ac:dyDescent="0.3">
      <c r="AD186" t="s">
        <v>2153</v>
      </c>
      <c r="AE186" t="s">
        <v>1006</v>
      </c>
      <c r="AG186" t="s">
        <v>1396</v>
      </c>
    </row>
    <row r="187" spans="30:34" x14ac:dyDescent="0.3">
      <c r="AD187" t="s">
        <v>3252</v>
      </c>
      <c r="AE187" t="s">
        <v>127</v>
      </c>
      <c r="AG187" t="s">
        <v>140</v>
      </c>
      <c r="AH187" t="s">
        <v>2853</v>
      </c>
    </row>
    <row r="188" spans="30:34" x14ac:dyDescent="0.3">
      <c r="AD188" t="s">
        <v>2949</v>
      </c>
      <c r="AE188" t="s">
        <v>126</v>
      </c>
      <c r="AG188" t="s">
        <v>140</v>
      </c>
      <c r="AH188" t="s">
        <v>3579</v>
      </c>
    </row>
    <row r="189" spans="30:34" x14ac:dyDescent="0.3">
      <c r="AD189" t="s">
        <v>4057</v>
      </c>
      <c r="AE189" t="s">
        <v>2396</v>
      </c>
      <c r="AG189" t="s">
        <v>140</v>
      </c>
      <c r="AH189" t="s">
        <v>3601</v>
      </c>
    </row>
    <row r="190" spans="30:34" x14ac:dyDescent="0.3">
      <c r="AD190" t="s">
        <v>4061</v>
      </c>
      <c r="AE190" t="s">
        <v>2396</v>
      </c>
      <c r="AG190" t="s">
        <v>140</v>
      </c>
      <c r="AH190" t="s">
        <v>2909</v>
      </c>
    </row>
    <row r="191" spans="30:34" x14ac:dyDescent="0.3">
      <c r="AD191" t="s">
        <v>2604</v>
      </c>
      <c r="AE191" t="s">
        <v>1002</v>
      </c>
      <c r="AG191" t="s">
        <v>140</v>
      </c>
      <c r="AH191" t="s">
        <v>2203</v>
      </c>
    </row>
    <row r="192" spans="30:34" x14ac:dyDescent="0.3">
      <c r="AD192" t="s">
        <v>3134</v>
      </c>
      <c r="AE192" t="s">
        <v>502</v>
      </c>
      <c r="AG192" t="s">
        <v>140</v>
      </c>
      <c r="AH192" t="s">
        <v>434</v>
      </c>
    </row>
    <row r="193" spans="30:34" x14ac:dyDescent="0.3">
      <c r="AD193" t="s">
        <v>1715</v>
      </c>
      <c r="AE193" t="s">
        <v>146</v>
      </c>
      <c r="AG193" t="s">
        <v>140</v>
      </c>
      <c r="AH193" t="s">
        <v>437</v>
      </c>
    </row>
    <row r="194" spans="30:34" x14ac:dyDescent="0.3">
      <c r="AD194" t="s">
        <v>3663</v>
      </c>
      <c r="AE194" t="s">
        <v>175</v>
      </c>
      <c r="AG194" t="s">
        <v>140</v>
      </c>
      <c r="AH194" t="s">
        <v>440</v>
      </c>
    </row>
    <row r="195" spans="30:34" x14ac:dyDescent="0.3">
      <c r="AD195" t="s">
        <v>3137</v>
      </c>
      <c r="AE195" t="s">
        <v>502</v>
      </c>
      <c r="AG195" t="s">
        <v>140</v>
      </c>
      <c r="AH195" t="s">
        <v>3003</v>
      </c>
    </row>
    <row r="196" spans="30:34" x14ac:dyDescent="0.3">
      <c r="AD196" t="s">
        <v>398</v>
      </c>
      <c r="AE196" t="s">
        <v>189</v>
      </c>
      <c r="AG196" t="s">
        <v>140</v>
      </c>
      <c r="AH196" t="s">
        <v>443</v>
      </c>
    </row>
    <row r="197" spans="30:34" x14ac:dyDescent="0.3">
      <c r="AD197" t="s">
        <v>4303</v>
      </c>
      <c r="AE197" t="s">
        <v>146</v>
      </c>
      <c r="AG197" t="s">
        <v>140</v>
      </c>
      <c r="AH197" t="s">
        <v>2128</v>
      </c>
    </row>
    <row r="198" spans="30:34" x14ac:dyDescent="0.3">
      <c r="AD198" t="s">
        <v>3666</v>
      </c>
      <c r="AE198" t="s">
        <v>146</v>
      </c>
      <c r="AG198" t="s">
        <v>140</v>
      </c>
      <c r="AH198" t="s">
        <v>446</v>
      </c>
    </row>
    <row r="199" spans="30:34" x14ac:dyDescent="0.3">
      <c r="AD199" t="s">
        <v>3669</v>
      </c>
      <c r="AE199" t="s">
        <v>11</v>
      </c>
      <c r="AG199" t="s">
        <v>140</v>
      </c>
      <c r="AH199" t="s">
        <v>3072</v>
      </c>
    </row>
    <row r="200" spans="30:34" x14ac:dyDescent="0.3">
      <c r="AD200" t="s">
        <v>3672</v>
      </c>
      <c r="AE200" t="s">
        <v>126</v>
      </c>
      <c r="AG200" t="s">
        <v>140</v>
      </c>
      <c r="AH200" t="s">
        <v>452</v>
      </c>
    </row>
    <row r="201" spans="30:34" x14ac:dyDescent="0.3">
      <c r="AD201" t="s">
        <v>437</v>
      </c>
      <c r="AE201" t="s">
        <v>140</v>
      </c>
      <c r="AG201" t="s">
        <v>140</v>
      </c>
      <c r="AH201" t="s">
        <v>455</v>
      </c>
    </row>
    <row r="202" spans="30:34" x14ac:dyDescent="0.3">
      <c r="AD202" t="s">
        <v>2950</v>
      </c>
      <c r="AE202" t="s">
        <v>11</v>
      </c>
      <c r="AG202" t="s">
        <v>140</v>
      </c>
      <c r="AH202" t="s">
        <v>2204</v>
      </c>
    </row>
    <row r="203" spans="30:34" x14ac:dyDescent="0.3">
      <c r="AD203" t="s">
        <v>3486</v>
      </c>
      <c r="AE203" t="s">
        <v>200</v>
      </c>
      <c r="AG203" t="s">
        <v>140</v>
      </c>
      <c r="AH203" t="s">
        <v>460</v>
      </c>
    </row>
    <row r="204" spans="30:34" x14ac:dyDescent="0.3">
      <c r="AD204" t="s">
        <v>1678</v>
      </c>
      <c r="AE204" t="s">
        <v>175</v>
      </c>
      <c r="AG204" t="s">
        <v>140</v>
      </c>
      <c r="AH204" t="s">
        <v>3817</v>
      </c>
    </row>
    <row r="205" spans="30:34" x14ac:dyDescent="0.3">
      <c r="AD205" t="s">
        <v>4062</v>
      </c>
      <c r="AE205" t="s">
        <v>2396</v>
      </c>
      <c r="AG205" t="s">
        <v>140</v>
      </c>
      <c r="AH205" t="s">
        <v>3838</v>
      </c>
    </row>
    <row r="206" spans="30:34" x14ac:dyDescent="0.3">
      <c r="AD206" t="s">
        <v>4066</v>
      </c>
      <c r="AE206" t="s">
        <v>2396</v>
      </c>
      <c r="AG206" t="s">
        <v>140</v>
      </c>
      <c r="AH206" t="s">
        <v>3856</v>
      </c>
    </row>
    <row r="207" spans="30:34" x14ac:dyDescent="0.3">
      <c r="AD207" t="s">
        <v>4068</v>
      </c>
      <c r="AE207" t="s">
        <v>2396</v>
      </c>
      <c r="AG207" t="s">
        <v>140</v>
      </c>
      <c r="AH207" t="s">
        <v>2144</v>
      </c>
    </row>
    <row r="208" spans="30:34" x14ac:dyDescent="0.3">
      <c r="AD208" t="s">
        <v>3373</v>
      </c>
      <c r="AE208" t="s">
        <v>747</v>
      </c>
      <c r="AG208" t="s">
        <v>140</v>
      </c>
      <c r="AH208" t="s">
        <v>465</v>
      </c>
    </row>
    <row r="209" spans="30:34" x14ac:dyDescent="0.3">
      <c r="AD209" t="s">
        <v>1804</v>
      </c>
      <c r="AE209" t="s">
        <v>126</v>
      </c>
      <c r="AG209" t="s">
        <v>1400</v>
      </c>
    </row>
    <row r="210" spans="30:34" x14ac:dyDescent="0.3">
      <c r="AE210" t="s">
        <v>146</v>
      </c>
      <c r="AG210" t="s">
        <v>778</v>
      </c>
      <c r="AH210" t="s">
        <v>3383</v>
      </c>
    </row>
    <row r="211" spans="30:34" x14ac:dyDescent="0.3">
      <c r="AE211" t="s">
        <v>11</v>
      </c>
      <c r="AG211" t="s">
        <v>778</v>
      </c>
      <c r="AH211" t="s">
        <v>3391</v>
      </c>
    </row>
    <row r="212" spans="30:34" x14ac:dyDescent="0.3">
      <c r="AE212" t="s">
        <v>502</v>
      </c>
      <c r="AG212" t="s">
        <v>1404</v>
      </c>
    </row>
    <row r="213" spans="30:34" x14ac:dyDescent="0.3">
      <c r="AD213" t="s">
        <v>1553</v>
      </c>
      <c r="AE213" t="s">
        <v>175</v>
      </c>
      <c r="AG213" t="s">
        <v>127</v>
      </c>
      <c r="AH213" t="s">
        <v>3213</v>
      </c>
    </row>
    <row r="214" spans="30:34" x14ac:dyDescent="0.3">
      <c r="AD214" t="s">
        <v>4070</v>
      </c>
      <c r="AE214" t="s">
        <v>2396</v>
      </c>
      <c r="AG214" t="s">
        <v>127</v>
      </c>
      <c r="AH214" t="s">
        <v>2842</v>
      </c>
    </row>
    <row r="215" spans="30:34" x14ac:dyDescent="0.3">
      <c r="AD215" t="s">
        <v>1512</v>
      </c>
      <c r="AE215" t="s">
        <v>126</v>
      </c>
      <c r="AG215" t="s">
        <v>127</v>
      </c>
      <c r="AH215" t="s">
        <v>3218</v>
      </c>
    </row>
    <row r="216" spans="30:34" x14ac:dyDescent="0.3">
      <c r="AE216" t="s">
        <v>146</v>
      </c>
      <c r="AG216" t="s">
        <v>127</v>
      </c>
      <c r="AH216" t="s">
        <v>3222</v>
      </c>
    </row>
    <row r="217" spans="30:34" x14ac:dyDescent="0.3">
      <c r="AE217" t="s">
        <v>175</v>
      </c>
      <c r="AG217" t="s">
        <v>127</v>
      </c>
      <c r="AH217" t="s">
        <v>3225</v>
      </c>
    </row>
    <row r="218" spans="30:34" x14ac:dyDescent="0.3">
      <c r="AE218" t="s">
        <v>11</v>
      </c>
      <c r="AG218" t="s">
        <v>127</v>
      </c>
      <c r="AH218" t="s">
        <v>3356</v>
      </c>
    </row>
    <row r="219" spans="30:34" x14ac:dyDescent="0.3">
      <c r="AD219" t="s">
        <v>2754</v>
      </c>
      <c r="AE219" t="s">
        <v>146</v>
      </c>
      <c r="AG219" t="s">
        <v>127</v>
      </c>
      <c r="AH219" t="s">
        <v>3907</v>
      </c>
    </row>
    <row r="220" spans="30:34" x14ac:dyDescent="0.3">
      <c r="AE220" t="s">
        <v>189</v>
      </c>
      <c r="AG220" t="s">
        <v>127</v>
      </c>
      <c r="AH220" t="s">
        <v>194</v>
      </c>
    </row>
    <row r="221" spans="30:34" x14ac:dyDescent="0.3">
      <c r="AE221" t="s">
        <v>127</v>
      </c>
      <c r="AG221" t="s">
        <v>127</v>
      </c>
      <c r="AH221" t="s">
        <v>3227</v>
      </c>
    </row>
    <row r="222" spans="30:34" x14ac:dyDescent="0.3">
      <c r="AE222" t="s">
        <v>765</v>
      </c>
      <c r="AG222" t="s">
        <v>127</v>
      </c>
      <c r="AH222" t="s">
        <v>3232</v>
      </c>
    </row>
    <row r="223" spans="30:34" x14ac:dyDescent="0.3">
      <c r="AE223" t="s">
        <v>11</v>
      </c>
      <c r="AG223" t="s">
        <v>127</v>
      </c>
      <c r="AH223" t="s">
        <v>3234</v>
      </c>
    </row>
    <row r="224" spans="30:34" x14ac:dyDescent="0.3">
      <c r="AE224" t="s">
        <v>210</v>
      </c>
      <c r="AG224" t="s">
        <v>127</v>
      </c>
      <c r="AH224" t="s">
        <v>1577</v>
      </c>
    </row>
    <row r="225" spans="30:34" x14ac:dyDescent="0.3">
      <c r="AE225" t="s">
        <v>2396</v>
      </c>
      <c r="AG225" t="s">
        <v>127</v>
      </c>
      <c r="AH225" t="s">
        <v>3236</v>
      </c>
    </row>
    <row r="226" spans="30:34" x14ac:dyDescent="0.3">
      <c r="AE226" t="s">
        <v>1006</v>
      </c>
      <c r="AG226" t="s">
        <v>127</v>
      </c>
      <c r="AH226" t="s">
        <v>1069</v>
      </c>
    </row>
    <row r="227" spans="30:34" x14ac:dyDescent="0.3">
      <c r="AD227" t="s">
        <v>1927</v>
      </c>
      <c r="AE227" t="s">
        <v>175</v>
      </c>
      <c r="AG227" t="s">
        <v>127</v>
      </c>
      <c r="AH227" t="s">
        <v>2106</v>
      </c>
    </row>
    <row r="228" spans="30:34" x14ac:dyDescent="0.3">
      <c r="AD228" t="s">
        <v>2952</v>
      </c>
      <c r="AE228" t="s">
        <v>126</v>
      </c>
      <c r="AG228" t="s">
        <v>127</v>
      </c>
      <c r="AH228" t="s">
        <v>3239</v>
      </c>
    </row>
    <row r="229" spans="30:34" x14ac:dyDescent="0.3">
      <c r="AD229" t="s">
        <v>4264</v>
      </c>
      <c r="AE229" t="s">
        <v>146</v>
      </c>
      <c r="AG229" t="s">
        <v>127</v>
      </c>
      <c r="AH229" t="s">
        <v>3635</v>
      </c>
    </row>
    <row r="230" spans="30:34" x14ac:dyDescent="0.3">
      <c r="AD230" t="s">
        <v>4215</v>
      </c>
      <c r="AE230" t="s">
        <v>175</v>
      </c>
      <c r="AG230" t="s">
        <v>127</v>
      </c>
      <c r="AH230" t="s">
        <v>3643</v>
      </c>
    </row>
    <row r="231" spans="30:34" x14ac:dyDescent="0.3">
      <c r="AD231" t="s">
        <v>3996</v>
      </c>
      <c r="AE231" t="s">
        <v>126</v>
      </c>
      <c r="AG231" t="s">
        <v>127</v>
      </c>
      <c r="AH231" t="s">
        <v>2043</v>
      </c>
    </row>
    <row r="232" spans="30:34" x14ac:dyDescent="0.3">
      <c r="AD232" t="s">
        <v>3997</v>
      </c>
      <c r="AE232" t="s">
        <v>126</v>
      </c>
      <c r="AG232" t="s">
        <v>127</v>
      </c>
      <c r="AH232" t="s">
        <v>3242</v>
      </c>
    </row>
    <row r="233" spans="30:34" x14ac:dyDescent="0.3">
      <c r="AD233" t="s">
        <v>4078</v>
      </c>
      <c r="AE233" t="s">
        <v>2396</v>
      </c>
      <c r="AG233" t="s">
        <v>127</v>
      </c>
      <c r="AH233" t="s">
        <v>3246</v>
      </c>
    </row>
    <row r="234" spans="30:34" x14ac:dyDescent="0.3">
      <c r="AD234" t="s">
        <v>1766</v>
      </c>
      <c r="AE234" t="s">
        <v>126</v>
      </c>
      <c r="AG234" t="s">
        <v>127</v>
      </c>
      <c r="AH234" t="s">
        <v>3249</v>
      </c>
    </row>
    <row r="235" spans="30:34" x14ac:dyDescent="0.3">
      <c r="AE235" t="s">
        <v>175</v>
      </c>
      <c r="AG235" t="s">
        <v>127</v>
      </c>
      <c r="AH235" t="s">
        <v>3252</v>
      </c>
    </row>
    <row r="236" spans="30:34" x14ac:dyDescent="0.3">
      <c r="AE236" t="s">
        <v>11</v>
      </c>
      <c r="AG236" t="s">
        <v>127</v>
      </c>
      <c r="AH236" t="s">
        <v>3351</v>
      </c>
    </row>
    <row r="237" spans="30:34" x14ac:dyDescent="0.3">
      <c r="AD237" t="s">
        <v>4080</v>
      </c>
      <c r="AE237" t="s">
        <v>2396</v>
      </c>
      <c r="AG237" t="s">
        <v>127</v>
      </c>
      <c r="AH237" t="s">
        <v>2977</v>
      </c>
    </row>
    <row r="238" spans="30:34" x14ac:dyDescent="0.3">
      <c r="AD238" t="s">
        <v>4179</v>
      </c>
      <c r="AE238" t="s">
        <v>1002</v>
      </c>
      <c r="AG238" t="s">
        <v>127</v>
      </c>
      <c r="AH238" t="s">
        <v>3255</v>
      </c>
    </row>
    <row r="239" spans="30:34" x14ac:dyDescent="0.3">
      <c r="AD239" t="s">
        <v>3537</v>
      </c>
      <c r="AE239" t="s">
        <v>948</v>
      </c>
      <c r="AG239" t="s">
        <v>127</v>
      </c>
      <c r="AH239" t="s">
        <v>3340</v>
      </c>
    </row>
    <row r="240" spans="30:34" x14ac:dyDescent="0.3">
      <c r="AD240" t="s">
        <v>2968</v>
      </c>
      <c r="AE240" t="s">
        <v>285</v>
      </c>
      <c r="AG240" t="s">
        <v>127</v>
      </c>
      <c r="AH240" t="s">
        <v>3354</v>
      </c>
    </row>
    <row r="241" spans="30:34" x14ac:dyDescent="0.3">
      <c r="AD241" t="s">
        <v>3912</v>
      </c>
      <c r="AE241" t="s">
        <v>175</v>
      </c>
      <c r="AG241" t="s">
        <v>127</v>
      </c>
      <c r="AH241" t="s">
        <v>3260</v>
      </c>
    </row>
    <row r="242" spans="30:34" x14ac:dyDescent="0.3">
      <c r="AD242" t="s">
        <v>440</v>
      </c>
      <c r="AE242" t="s">
        <v>140</v>
      </c>
      <c r="AG242" t="s">
        <v>127</v>
      </c>
      <c r="AH242" t="s">
        <v>2125</v>
      </c>
    </row>
    <row r="243" spans="30:34" x14ac:dyDescent="0.3">
      <c r="AD243" t="s">
        <v>3542</v>
      </c>
      <c r="AE243" t="s">
        <v>948</v>
      </c>
      <c r="AG243" t="s">
        <v>127</v>
      </c>
      <c r="AH243" t="s">
        <v>1913</v>
      </c>
    </row>
    <row r="244" spans="30:34" x14ac:dyDescent="0.3">
      <c r="AD244" t="s">
        <v>3913</v>
      </c>
      <c r="AE244" t="s">
        <v>175</v>
      </c>
      <c r="AG244" t="s">
        <v>127</v>
      </c>
      <c r="AH244" t="s">
        <v>1770</v>
      </c>
    </row>
    <row r="245" spans="30:34" x14ac:dyDescent="0.3">
      <c r="AE245" t="s">
        <v>11</v>
      </c>
      <c r="AG245" t="s">
        <v>127</v>
      </c>
      <c r="AH245" t="s">
        <v>3735</v>
      </c>
    </row>
    <row r="246" spans="30:34" x14ac:dyDescent="0.3">
      <c r="AD246" t="s">
        <v>409</v>
      </c>
      <c r="AE246" t="s">
        <v>189</v>
      </c>
      <c r="AG246" t="s">
        <v>127</v>
      </c>
      <c r="AH246" t="s">
        <v>1937</v>
      </c>
    </row>
    <row r="247" spans="30:34" x14ac:dyDescent="0.3">
      <c r="AD247" t="s">
        <v>867</v>
      </c>
      <c r="AE247" t="s">
        <v>126</v>
      </c>
      <c r="AG247" t="s">
        <v>127</v>
      </c>
      <c r="AH247" t="s">
        <v>3739</v>
      </c>
    </row>
    <row r="248" spans="30:34" x14ac:dyDescent="0.3">
      <c r="AE248" t="s">
        <v>146</v>
      </c>
      <c r="AG248" t="s">
        <v>127</v>
      </c>
      <c r="AH248" t="s">
        <v>3270</v>
      </c>
    </row>
    <row r="249" spans="30:34" x14ac:dyDescent="0.3">
      <c r="AE249" t="s">
        <v>11</v>
      </c>
      <c r="AG249" t="s">
        <v>127</v>
      </c>
      <c r="AH249" t="s">
        <v>3277</v>
      </c>
    </row>
    <row r="250" spans="30:34" x14ac:dyDescent="0.3">
      <c r="AD250" t="s">
        <v>4217</v>
      </c>
      <c r="AE250" t="s">
        <v>175</v>
      </c>
      <c r="AG250" t="s">
        <v>127</v>
      </c>
      <c r="AH250" t="s">
        <v>3279</v>
      </c>
    </row>
    <row r="251" spans="30:34" x14ac:dyDescent="0.3">
      <c r="AD251" t="s">
        <v>1810</v>
      </c>
      <c r="AE251" t="s">
        <v>175</v>
      </c>
      <c r="AG251" t="s">
        <v>127</v>
      </c>
      <c r="AH251" t="s">
        <v>2214</v>
      </c>
    </row>
    <row r="252" spans="30:34" x14ac:dyDescent="0.3">
      <c r="AD252" t="s">
        <v>1813</v>
      </c>
      <c r="AE252" t="s">
        <v>175</v>
      </c>
      <c r="AG252" t="s">
        <v>127</v>
      </c>
      <c r="AH252" t="s">
        <v>3291</v>
      </c>
    </row>
    <row r="253" spans="30:34" x14ac:dyDescent="0.3">
      <c r="AD253" t="s">
        <v>4082</v>
      </c>
      <c r="AE253" t="s">
        <v>2396</v>
      </c>
      <c r="AG253" t="s">
        <v>127</v>
      </c>
      <c r="AH253" t="s">
        <v>3294</v>
      </c>
    </row>
    <row r="254" spans="30:34" x14ac:dyDescent="0.3">
      <c r="AD254" t="s">
        <v>411</v>
      </c>
      <c r="AE254" t="s">
        <v>189</v>
      </c>
      <c r="AG254" t="s">
        <v>127</v>
      </c>
      <c r="AH254" t="s">
        <v>3310</v>
      </c>
    </row>
    <row r="255" spans="30:34" x14ac:dyDescent="0.3">
      <c r="AD255" t="s">
        <v>4310</v>
      </c>
      <c r="AE255" t="s">
        <v>146</v>
      </c>
      <c r="AG255" t="s">
        <v>127</v>
      </c>
      <c r="AH255" t="s">
        <v>3312</v>
      </c>
    </row>
    <row r="256" spans="30:34" x14ac:dyDescent="0.3">
      <c r="AD256" t="s">
        <v>2972</v>
      </c>
      <c r="AE256" t="s">
        <v>189</v>
      </c>
      <c r="AG256" t="s">
        <v>127</v>
      </c>
      <c r="AH256" t="s">
        <v>3315</v>
      </c>
    </row>
    <row r="257" spans="30:34" x14ac:dyDescent="0.3">
      <c r="AD257" t="s">
        <v>828</v>
      </c>
      <c r="AE257" t="s">
        <v>153</v>
      </c>
      <c r="AG257" t="s">
        <v>127</v>
      </c>
      <c r="AH257" t="s">
        <v>3348</v>
      </c>
    </row>
    <row r="258" spans="30:34" x14ac:dyDescent="0.3">
      <c r="AD258" t="s">
        <v>2475</v>
      </c>
      <c r="AE258" t="s">
        <v>2396</v>
      </c>
      <c r="AG258" t="s">
        <v>127</v>
      </c>
      <c r="AH258" t="s">
        <v>3037</v>
      </c>
    </row>
    <row r="259" spans="30:34" x14ac:dyDescent="0.3">
      <c r="AD259" t="s">
        <v>3151</v>
      </c>
      <c r="AE259" t="s">
        <v>502</v>
      </c>
      <c r="AG259" t="s">
        <v>127</v>
      </c>
      <c r="AH259" t="s">
        <v>720</v>
      </c>
    </row>
    <row r="260" spans="30:34" x14ac:dyDescent="0.3">
      <c r="AD260" t="s">
        <v>4088</v>
      </c>
      <c r="AE260" t="s">
        <v>2396</v>
      </c>
      <c r="AG260" t="s">
        <v>127</v>
      </c>
      <c r="AH260" t="s">
        <v>1685</v>
      </c>
    </row>
    <row r="261" spans="30:34" x14ac:dyDescent="0.3">
      <c r="AD261" t="s">
        <v>2974</v>
      </c>
      <c r="AE261" t="s">
        <v>200</v>
      </c>
      <c r="AG261" t="s">
        <v>127</v>
      </c>
      <c r="AH261" t="s">
        <v>3335</v>
      </c>
    </row>
    <row r="262" spans="30:34" x14ac:dyDescent="0.3">
      <c r="AD262" t="s">
        <v>1530</v>
      </c>
      <c r="AE262" t="s">
        <v>175</v>
      </c>
      <c r="AG262" t="s">
        <v>127</v>
      </c>
      <c r="AH262" t="s">
        <v>3343</v>
      </c>
    </row>
    <row r="263" spans="30:34" x14ac:dyDescent="0.3">
      <c r="AD263" t="s">
        <v>3156</v>
      </c>
      <c r="AE263" t="s">
        <v>502</v>
      </c>
      <c r="AG263" t="s">
        <v>127</v>
      </c>
      <c r="AH263" t="s">
        <v>3820</v>
      </c>
    </row>
    <row r="264" spans="30:34" x14ac:dyDescent="0.3">
      <c r="AD264" t="s">
        <v>3689</v>
      </c>
      <c r="AE264" t="s">
        <v>210</v>
      </c>
      <c r="AG264" t="s">
        <v>127</v>
      </c>
      <c r="AH264" t="s">
        <v>3324</v>
      </c>
    </row>
    <row r="265" spans="30:34" x14ac:dyDescent="0.3">
      <c r="AD265" t="s">
        <v>3998</v>
      </c>
      <c r="AE265" t="s">
        <v>126</v>
      </c>
      <c r="AG265" t="s">
        <v>127</v>
      </c>
      <c r="AH265" t="s">
        <v>3330</v>
      </c>
    </row>
    <row r="266" spans="30:34" x14ac:dyDescent="0.3">
      <c r="AD266" t="s">
        <v>2977</v>
      </c>
      <c r="AE266" t="s">
        <v>127</v>
      </c>
      <c r="AG266" t="s">
        <v>127</v>
      </c>
      <c r="AH266" t="s">
        <v>3834</v>
      </c>
    </row>
    <row r="267" spans="30:34" x14ac:dyDescent="0.3">
      <c r="AD267" t="s">
        <v>3999</v>
      </c>
      <c r="AE267" t="s">
        <v>126</v>
      </c>
      <c r="AG267" t="s">
        <v>127</v>
      </c>
      <c r="AH267" t="s">
        <v>3844</v>
      </c>
    </row>
    <row r="268" spans="30:34" x14ac:dyDescent="0.3">
      <c r="AD268" t="s">
        <v>3255</v>
      </c>
      <c r="AE268" t="s">
        <v>127</v>
      </c>
      <c r="AG268" t="s">
        <v>127</v>
      </c>
      <c r="AH268" t="s">
        <v>3917</v>
      </c>
    </row>
    <row r="269" spans="30:34" x14ac:dyDescent="0.3">
      <c r="AD269" t="s">
        <v>4000</v>
      </c>
      <c r="AE269" t="s">
        <v>126</v>
      </c>
      <c r="AG269" t="s">
        <v>127</v>
      </c>
      <c r="AH269" t="s">
        <v>1349</v>
      </c>
    </row>
    <row r="270" spans="30:34" x14ac:dyDescent="0.3">
      <c r="AD270" t="s">
        <v>2759</v>
      </c>
      <c r="AE270" t="s">
        <v>11</v>
      </c>
      <c r="AG270" t="s">
        <v>127</v>
      </c>
      <c r="AH270" t="s">
        <v>2141</v>
      </c>
    </row>
    <row r="271" spans="30:34" x14ac:dyDescent="0.3">
      <c r="AD271" t="s">
        <v>3544</v>
      </c>
      <c r="AE271" t="s">
        <v>948</v>
      </c>
      <c r="AG271" t="s">
        <v>127</v>
      </c>
      <c r="AH271" t="s">
        <v>3345</v>
      </c>
    </row>
    <row r="272" spans="30:34" x14ac:dyDescent="0.3">
      <c r="AD272" t="s">
        <v>2979</v>
      </c>
      <c r="AE272" t="s">
        <v>200</v>
      </c>
      <c r="AG272" t="s">
        <v>1399</v>
      </c>
    </row>
    <row r="273" spans="30:34" x14ac:dyDescent="0.3">
      <c r="AD273" t="s">
        <v>2980</v>
      </c>
      <c r="AE273" t="s">
        <v>126</v>
      </c>
      <c r="AG273" t="s">
        <v>175</v>
      </c>
      <c r="AH273" t="s">
        <v>1655</v>
      </c>
    </row>
    <row r="274" spans="30:34" x14ac:dyDescent="0.3">
      <c r="AD274" t="s">
        <v>2994</v>
      </c>
      <c r="AE274" t="s">
        <v>210</v>
      </c>
      <c r="AG274" t="s">
        <v>175</v>
      </c>
      <c r="AH274" t="s">
        <v>4204</v>
      </c>
    </row>
    <row r="275" spans="30:34" x14ac:dyDescent="0.3">
      <c r="AD275" t="s">
        <v>2628</v>
      </c>
      <c r="AE275" t="s">
        <v>1002</v>
      </c>
      <c r="AG275" t="s">
        <v>175</v>
      </c>
      <c r="AH275" t="s">
        <v>1558</v>
      </c>
    </row>
    <row r="276" spans="30:34" x14ac:dyDescent="0.3">
      <c r="AD276" t="s">
        <v>4199</v>
      </c>
      <c r="AE276" t="s">
        <v>1002</v>
      </c>
      <c r="AG276" t="s">
        <v>175</v>
      </c>
      <c r="AH276" t="s">
        <v>2266</v>
      </c>
    </row>
    <row r="277" spans="30:34" x14ac:dyDescent="0.3">
      <c r="AD277" t="s">
        <v>4090</v>
      </c>
      <c r="AE277" t="s">
        <v>2396</v>
      </c>
      <c r="AG277" t="s">
        <v>175</v>
      </c>
      <c r="AH277" t="s">
        <v>1594</v>
      </c>
    </row>
    <row r="278" spans="30:34" x14ac:dyDescent="0.3">
      <c r="AD278" t="s">
        <v>2832</v>
      </c>
      <c r="AE278" t="s">
        <v>11</v>
      </c>
      <c r="AG278" t="s">
        <v>175</v>
      </c>
      <c r="AH278" t="s">
        <v>1500</v>
      </c>
    </row>
    <row r="279" spans="30:34" x14ac:dyDescent="0.3">
      <c r="AD279" t="s">
        <v>3340</v>
      </c>
      <c r="AE279" t="s">
        <v>127</v>
      </c>
      <c r="AG279" t="s">
        <v>175</v>
      </c>
      <c r="AH279" t="s">
        <v>1796</v>
      </c>
    </row>
    <row r="280" spans="30:34" x14ac:dyDescent="0.3">
      <c r="AD280" t="s">
        <v>1585</v>
      </c>
      <c r="AE280" t="s">
        <v>175</v>
      </c>
      <c r="AG280" t="s">
        <v>175</v>
      </c>
      <c r="AH280" t="s">
        <v>1548</v>
      </c>
    </row>
    <row r="281" spans="30:34" x14ac:dyDescent="0.3">
      <c r="AD281" t="s">
        <v>3158</v>
      </c>
      <c r="AE281" t="s">
        <v>502</v>
      </c>
      <c r="AG281" t="s">
        <v>175</v>
      </c>
      <c r="AH281" t="s">
        <v>3925</v>
      </c>
    </row>
    <row r="282" spans="30:34" x14ac:dyDescent="0.3">
      <c r="AD282" t="s">
        <v>1738</v>
      </c>
      <c r="AE282" t="s">
        <v>126</v>
      </c>
      <c r="AG282" t="s">
        <v>175</v>
      </c>
      <c r="AH282" t="s">
        <v>2209</v>
      </c>
    </row>
    <row r="283" spans="30:34" x14ac:dyDescent="0.3">
      <c r="AE283" t="s">
        <v>11</v>
      </c>
      <c r="AG283" t="s">
        <v>175</v>
      </c>
      <c r="AH283" t="s">
        <v>2881</v>
      </c>
    </row>
    <row r="284" spans="30:34" x14ac:dyDescent="0.3">
      <c r="AD284" t="s">
        <v>3995</v>
      </c>
      <c r="AE284" t="s">
        <v>126</v>
      </c>
      <c r="AG284" t="s">
        <v>175</v>
      </c>
      <c r="AH284" t="s">
        <v>4206</v>
      </c>
    </row>
    <row r="285" spans="30:34" x14ac:dyDescent="0.3">
      <c r="AD285" t="s">
        <v>2998</v>
      </c>
      <c r="AE285" t="s">
        <v>126</v>
      </c>
      <c r="AG285" t="s">
        <v>175</v>
      </c>
      <c r="AH285" t="s">
        <v>3926</v>
      </c>
    </row>
    <row r="286" spans="30:34" x14ac:dyDescent="0.3">
      <c r="AD286" t="s">
        <v>4312</v>
      </c>
      <c r="AE286" t="s">
        <v>146</v>
      </c>
      <c r="AG286" t="s">
        <v>175</v>
      </c>
      <c r="AH286" t="s">
        <v>2105</v>
      </c>
    </row>
    <row r="287" spans="30:34" x14ac:dyDescent="0.3">
      <c r="AD287" t="s">
        <v>3000</v>
      </c>
      <c r="AE287" t="s">
        <v>126</v>
      </c>
      <c r="AG287" t="s">
        <v>175</v>
      </c>
      <c r="AH287" t="s">
        <v>4208</v>
      </c>
    </row>
    <row r="288" spans="30:34" x14ac:dyDescent="0.3">
      <c r="AD288" t="s">
        <v>3354</v>
      </c>
      <c r="AE288" t="s">
        <v>127</v>
      </c>
      <c r="AG288" t="s">
        <v>175</v>
      </c>
      <c r="AH288" t="s">
        <v>3613</v>
      </c>
    </row>
    <row r="289" spans="30:34" x14ac:dyDescent="0.3">
      <c r="AD289" t="s">
        <v>1876</v>
      </c>
      <c r="AE289" t="s">
        <v>200</v>
      </c>
      <c r="AG289" t="s">
        <v>175</v>
      </c>
      <c r="AH289" t="s">
        <v>4210</v>
      </c>
    </row>
    <row r="290" spans="30:34" x14ac:dyDescent="0.3">
      <c r="AE290" t="s">
        <v>175</v>
      </c>
      <c r="AG290" t="s">
        <v>175</v>
      </c>
      <c r="AH290" t="s">
        <v>3628</v>
      </c>
    </row>
    <row r="291" spans="30:34" x14ac:dyDescent="0.3">
      <c r="AE291" t="s">
        <v>11</v>
      </c>
      <c r="AG291" t="s">
        <v>175</v>
      </c>
      <c r="AH291" t="s">
        <v>1709</v>
      </c>
    </row>
    <row r="292" spans="30:34" x14ac:dyDescent="0.3">
      <c r="AD292" t="s">
        <v>4093</v>
      </c>
      <c r="AE292" t="s">
        <v>2396</v>
      </c>
      <c r="AG292" t="s">
        <v>175</v>
      </c>
      <c r="AH292" t="s">
        <v>2109</v>
      </c>
    </row>
    <row r="293" spans="30:34" x14ac:dyDescent="0.3">
      <c r="AD293" t="s">
        <v>4320</v>
      </c>
      <c r="AE293" t="s">
        <v>146</v>
      </c>
      <c r="AG293" t="s">
        <v>175</v>
      </c>
      <c r="AH293" t="s">
        <v>1861</v>
      </c>
    </row>
    <row r="294" spans="30:34" x14ac:dyDescent="0.3">
      <c r="AD294" t="s">
        <v>1659</v>
      </c>
      <c r="AE294" t="s">
        <v>146</v>
      </c>
      <c r="AG294" t="s">
        <v>175</v>
      </c>
      <c r="AH294" t="s">
        <v>2714</v>
      </c>
    </row>
    <row r="295" spans="30:34" x14ac:dyDescent="0.3">
      <c r="AD295" t="s">
        <v>325</v>
      </c>
      <c r="AE295" t="s">
        <v>175</v>
      </c>
      <c r="AG295" t="s">
        <v>175</v>
      </c>
      <c r="AH295" t="s">
        <v>1864</v>
      </c>
    </row>
    <row r="296" spans="30:34" x14ac:dyDescent="0.3">
      <c r="AD296" t="s">
        <v>4095</v>
      </c>
      <c r="AE296" t="s">
        <v>2396</v>
      </c>
      <c r="AG296" t="s">
        <v>175</v>
      </c>
      <c r="AH296" t="s">
        <v>4213</v>
      </c>
    </row>
    <row r="297" spans="30:34" x14ac:dyDescent="0.3">
      <c r="AD297" t="s">
        <v>3003</v>
      </c>
      <c r="AE297" t="s">
        <v>140</v>
      </c>
      <c r="AG297" t="s">
        <v>175</v>
      </c>
      <c r="AH297" t="s">
        <v>1762</v>
      </c>
    </row>
    <row r="298" spans="30:34" x14ac:dyDescent="0.3">
      <c r="AD298" t="s">
        <v>443</v>
      </c>
      <c r="AE298" t="s">
        <v>140</v>
      </c>
      <c r="AG298" t="s">
        <v>175</v>
      </c>
      <c r="AH298" t="s">
        <v>2036</v>
      </c>
    </row>
    <row r="299" spans="30:34" x14ac:dyDescent="0.3">
      <c r="AD299" t="s">
        <v>1932</v>
      </c>
      <c r="AE299" t="s">
        <v>146</v>
      </c>
      <c r="AG299" t="s">
        <v>175</v>
      </c>
      <c r="AH299" t="s">
        <v>2039</v>
      </c>
    </row>
    <row r="300" spans="30:34" x14ac:dyDescent="0.3">
      <c r="AD300" t="s">
        <v>3007</v>
      </c>
      <c r="AE300" t="s">
        <v>11</v>
      </c>
      <c r="AG300" t="s">
        <v>175</v>
      </c>
      <c r="AH300" t="s">
        <v>1702</v>
      </c>
    </row>
    <row r="301" spans="30:34" x14ac:dyDescent="0.3">
      <c r="AD301" t="s">
        <v>4001</v>
      </c>
      <c r="AE301" t="s">
        <v>126</v>
      </c>
      <c r="AG301" t="s">
        <v>175</v>
      </c>
      <c r="AH301" t="s">
        <v>3908</v>
      </c>
    </row>
    <row r="302" spans="30:34" x14ac:dyDescent="0.3">
      <c r="AD302" t="s">
        <v>3260</v>
      </c>
      <c r="AE302" t="s">
        <v>127</v>
      </c>
      <c r="AG302" t="s">
        <v>175</v>
      </c>
      <c r="AH302" t="s">
        <v>1906</v>
      </c>
    </row>
    <row r="303" spans="30:34" x14ac:dyDescent="0.3">
      <c r="AD303" t="s">
        <v>55</v>
      </c>
      <c r="AE303" t="s">
        <v>127</v>
      </c>
      <c r="AG303" t="s">
        <v>175</v>
      </c>
      <c r="AH303" t="s">
        <v>2207</v>
      </c>
    </row>
    <row r="304" spans="30:34" x14ac:dyDescent="0.3">
      <c r="AE304" t="s">
        <v>11</v>
      </c>
      <c r="AG304" t="s">
        <v>175</v>
      </c>
      <c r="AH304" t="s">
        <v>3909</v>
      </c>
    </row>
    <row r="305" spans="30:34" x14ac:dyDescent="0.3">
      <c r="AD305" t="s">
        <v>1913</v>
      </c>
      <c r="AE305" t="s">
        <v>127</v>
      </c>
      <c r="AG305" t="s">
        <v>175</v>
      </c>
      <c r="AH305" t="s">
        <v>3911</v>
      </c>
    </row>
    <row r="306" spans="30:34" x14ac:dyDescent="0.3">
      <c r="AD306" t="s">
        <v>1770</v>
      </c>
      <c r="AE306" t="s">
        <v>127</v>
      </c>
      <c r="AG306" t="s">
        <v>175</v>
      </c>
      <c r="AH306" t="s">
        <v>3663</v>
      </c>
    </row>
    <row r="307" spans="30:34" x14ac:dyDescent="0.3">
      <c r="AD307" t="s">
        <v>3010</v>
      </c>
      <c r="AE307" t="s">
        <v>175</v>
      </c>
      <c r="AG307" t="s">
        <v>175</v>
      </c>
      <c r="AH307" t="s">
        <v>1678</v>
      </c>
    </row>
    <row r="308" spans="30:34" x14ac:dyDescent="0.3">
      <c r="AD308" t="s">
        <v>3430</v>
      </c>
      <c r="AE308" t="s">
        <v>153</v>
      </c>
      <c r="AG308" t="s">
        <v>175</v>
      </c>
      <c r="AH308" t="s">
        <v>1553</v>
      </c>
    </row>
    <row r="309" spans="30:34" x14ac:dyDescent="0.3">
      <c r="AD309" t="s">
        <v>1935</v>
      </c>
      <c r="AE309" t="s">
        <v>175</v>
      </c>
      <c r="AG309" t="s">
        <v>175</v>
      </c>
      <c r="AH309" t="s">
        <v>2113</v>
      </c>
    </row>
    <row r="310" spans="30:34" x14ac:dyDescent="0.3">
      <c r="AD310" t="s">
        <v>2765</v>
      </c>
      <c r="AE310" t="s">
        <v>11</v>
      </c>
      <c r="AG310" t="s">
        <v>175</v>
      </c>
      <c r="AH310" t="s">
        <v>1927</v>
      </c>
    </row>
    <row r="311" spans="30:34" x14ac:dyDescent="0.3">
      <c r="AD311" t="s">
        <v>3161</v>
      </c>
      <c r="AE311" t="s">
        <v>502</v>
      </c>
      <c r="AG311" t="s">
        <v>175</v>
      </c>
      <c r="AH311" t="s">
        <v>4215</v>
      </c>
    </row>
    <row r="312" spans="30:34" x14ac:dyDescent="0.3">
      <c r="AD312" t="s">
        <v>3014</v>
      </c>
      <c r="AE312" t="s">
        <v>11</v>
      </c>
      <c r="AG312" t="s">
        <v>175</v>
      </c>
      <c r="AH312" t="s">
        <v>1766</v>
      </c>
    </row>
    <row r="313" spans="30:34" x14ac:dyDescent="0.3">
      <c r="AD313" t="s">
        <v>2767</v>
      </c>
      <c r="AE313" t="s">
        <v>146</v>
      </c>
      <c r="AG313" t="s">
        <v>175</v>
      </c>
      <c r="AH313" t="s">
        <v>3912</v>
      </c>
    </row>
    <row r="314" spans="30:34" x14ac:dyDescent="0.3">
      <c r="AE314" t="s">
        <v>11</v>
      </c>
      <c r="AG314" t="s">
        <v>175</v>
      </c>
      <c r="AH314" t="s">
        <v>3915</v>
      </c>
    </row>
    <row r="315" spans="30:34" x14ac:dyDescent="0.3">
      <c r="AD315" t="s">
        <v>3017</v>
      </c>
      <c r="AE315" t="s">
        <v>126</v>
      </c>
      <c r="AG315" t="s">
        <v>175</v>
      </c>
      <c r="AH315" t="s">
        <v>4217</v>
      </c>
    </row>
    <row r="316" spans="30:34" x14ac:dyDescent="0.3">
      <c r="AD316" t="s">
        <v>2775</v>
      </c>
      <c r="AE316" t="s">
        <v>11</v>
      </c>
      <c r="AG316" t="s">
        <v>175</v>
      </c>
      <c r="AH316" t="s">
        <v>1810</v>
      </c>
    </row>
    <row r="317" spans="30:34" x14ac:dyDescent="0.3">
      <c r="AD317" t="s">
        <v>4002</v>
      </c>
      <c r="AE317" t="s">
        <v>126</v>
      </c>
      <c r="AG317" t="s">
        <v>175</v>
      </c>
      <c r="AH317" t="s">
        <v>1813</v>
      </c>
    </row>
    <row r="318" spans="30:34" x14ac:dyDescent="0.3">
      <c r="AD318" t="s">
        <v>3735</v>
      </c>
      <c r="AE318" t="s">
        <v>127</v>
      </c>
      <c r="AG318" t="s">
        <v>175</v>
      </c>
      <c r="AH318" t="s">
        <v>1530</v>
      </c>
    </row>
    <row r="319" spans="30:34" x14ac:dyDescent="0.3">
      <c r="AD319" t="s">
        <v>3019</v>
      </c>
      <c r="AE319" t="s">
        <v>126</v>
      </c>
      <c r="AG319" t="s">
        <v>175</v>
      </c>
      <c r="AH319" t="s">
        <v>1585</v>
      </c>
    </row>
    <row r="320" spans="30:34" x14ac:dyDescent="0.3">
      <c r="AD320" t="s">
        <v>1937</v>
      </c>
      <c r="AE320" t="s">
        <v>127</v>
      </c>
      <c r="AG320" t="s">
        <v>175</v>
      </c>
      <c r="AH320" t="s">
        <v>2122</v>
      </c>
    </row>
    <row r="321" spans="30:34" x14ac:dyDescent="0.3">
      <c r="AD321" t="s">
        <v>4097</v>
      </c>
      <c r="AE321" t="s">
        <v>2396</v>
      </c>
      <c r="AG321" t="s">
        <v>175</v>
      </c>
      <c r="AH321" t="s">
        <v>325</v>
      </c>
    </row>
    <row r="322" spans="30:34" x14ac:dyDescent="0.3">
      <c r="AD322" t="s">
        <v>1633</v>
      </c>
      <c r="AE322" t="s">
        <v>126</v>
      </c>
      <c r="AG322" t="s">
        <v>175</v>
      </c>
      <c r="AH322" t="s">
        <v>3707</v>
      </c>
    </row>
    <row r="323" spans="30:34" x14ac:dyDescent="0.3">
      <c r="AE323" t="s">
        <v>146</v>
      </c>
      <c r="AG323" t="s">
        <v>175</v>
      </c>
      <c r="AH323" t="s">
        <v>3010</v>
      </c>
    </row>
    <row r="324" spans="30:34" x14ac:dyDescent="0.3">
      <c r="AE324" t="s">
        <v>140</v>
      </c>
      <c r="AG324" t="s">
        <v>175</v>
      </c>
      <c r="AH324" t="s">
        <v>1935</v>
      </c>
    </row>
    <row r="325" spans="30:34" x14ac:dyDescent="0.3">
      <c r="AD325" t="s">
        <v>3020</v>
      </c>
      <c r="AE325" t="s">
        <v>11</v>
      </c>
      <c r="AG325" t="s">
        <v>175</v>
      </c>
      <c r="AH325" t="s">
        <v>3888</v>
      </c>
    </row>
    <row r="326" spans="30:34" x14ac:dyDescent="0.3">
      <c r="AD326" t="s">
        <v>2778</v>
      </c>
      <c r="AE326" t="s">
        <v>200</v>
      </c>
      <c r="AG326" t="s">
        <v>175</v>
      </c>
      <c r="AH326" t="s">
        <v>1208</v>
      </c>
    </row>
    <row r="327" spans="30:34" x14ac:dyDescent="0.3">
      <c r="AE327" t="s">
        <v>189</v>
      </c>
      <c r="AG327" t="s">
        <v>175</v>
      </c>
      <c r="AH327" t="s">
        <v>2671</v>
      </c>
    </row>
    <row r="328" spans="30:34" x14ac:dyDescent="0.3">
      <c r="AE328" t="s">
        <v>127</v>
      </c>
      <c r="AG328" t="s">
        <v>175</v>
      </c>
      <c r="AH328" t="s">
        <v>1636</v>
      </c>
    </row>
    <row r="329" spans="30:34" x14ac:dyDescent="0.3">
      <c r="AE329" t="s">
        <v>175</v>
      </c>
      <c r="AG329" t="s">
        <v>175</v>
      </c>
      <c r="AH329" t="s">
        <v>2130</v>
      </c>
    </row>
    <row r="330" spans="30:34" x14ac:dyDescent="0.3">
      <c r="AE330" t="s">
        <v>11</v>
      </c>
      <c r="AG330" t="s">
        <v>175</v>
      </c>
      <c r="AH330" t="s">
        <v>2718</v>
      </c>
    </row>
    <row r="331" spans="30:34" x14ac:dyDescent="0.3">
      <c r="AE331" t="s">
        <v>285</v>
      </c>
      <c r="AG331" t="s">
        <v>175</v>
      </c>
      <c r="AH331" t="s">
        <v>1777</v>
      </c>
    </row>
    <row r="332" spans="30:34" x14ac:dyDescent="0.3">
      <c r="AE332" t="s">
        <v>2396</v>
      </c>
      <c r="AG332" t="s">
        <v>175</v>
      </c>
      <c r="AH332" t="s">
        <v>2131</v>
      </c>
    </row>
    <row r="333" spans="30:34" x14ac:dyDescent="0.3">
      <c r="AE333" t="s">
        <v>153</v>
      </c>
      <c r="AG333" t="s">
        <v>175</v>
      </c>
      <c r="AH333" t="s">
        <v>2132</v>
      </c>
    </row>
    <row r="334" spans="30:34" x14ac:dyDescent="0.3">
      <c r="AD334" t="s">
        <v>4003</v>
      </c>
      <c r="AE334" t="s">
        <v>126</v>
      </c>
      <c r="AG334" t="s">
        <v>175</v>
      </c>
      <c r="AH334" t="s">
        <v>4223</v>
      </c>
    </row>
    <row r="335" spans="30:34" x14ac:dyDescent="0.3">
      <c r="AE335" t="s">
        <v>11</v>
      </c>
      <c r="AG335" t="s">
        <v>175</v>
      </c>
      <c r="AH335" t="s">
        <v>1940</v>
      </c>
    </row>
    <row r="336" spans="30:34" x14ac:dyDescent="0.3">
      <c r="AD336" t="s">
        <v>2789</v>
      </c>
      <c r="AE336" t="s">
        <v>11</v>
      </c>
      <c r="AG336" t="s">
        <v>175</v>
      </c>
      <c r="AH336" t="s">
        <v>1640</v>
      </c>
    </row>
    <row r="337" spans="30:34" x14ac:dyDescent="0.3">
      <c r="AD337" t="s">
        <v>1208</v>
      </c>
      <c r="AE337" t="s">
        <v>175</v>
      </c>
      <c r="AG337" t="s">
        <v>175</v>
      </c>
      <c r="AH337" t="s">
        <v>2677</v>
      </c>
    </row>
    <row r="338" spans="30:34" x14ac:dyDescent="0.3">
      <c r="AD338" t="s">
        <v>3897</v>
      </c>
      <c r="AE338" t="s">
        <v>126</v>
      </c>
      <c r="AG338" t="s">
        <v>175</v>
      </c>
      <c r="AH338" t="s">
        <v>1944</v>
      </c>
    </row>
    <row r="339" spans="30:34" x14ac:dyDescent="0.3">
      <c r="AD339" t="s">
        <v>3022</v>
      </c>
      <c r="AE339" t="s">
        <v>126</v>
      </c>
      <c r="AG339" t="s">
        <v>175</v>
      </c>
      <c r="AH339" t="s">
        <v>4229</v>
      </c>
    </row>
    <row r="340" spans="30:34" x14ac:dyDescent="0.3">
      <c r="AD340" t="s">
        <v>3026</v>
      </c>
      <c r="AE340" t="s">
        <v>11</v>
      </c>
      <c r="AG340" t="s">
        <v>175</v>
      </c>
      <c r="AH340" t="s">
        <v>2056</v>
      </c>
    </row>
    <row r="341" spans="30:34" x14ac:dyDescent="0.3">
      <c r="AD341" t="s">
        <v>3277</v>
      </c>
      <c r="AE341" t="s">
        <v>127</v>
      </c>
      <c r="AG341" t="s">
        <v>175</v>
      </c>
      <c r="AH341" t="s">
        <v>1781</v>
      </c>
    </row>
    <row r="342" spans="30:34" x14ac:dyDescent="0.3">
      <c r="AD342" t="s">
        <v>3028</v>
      </c>
      <c r="AE342" t="s">
        <v>146</v>
      </c>
      <c r="AG342" t="s">
        <v>175</v>
      </c>
      <c r="AH342" t="s">
        <v>3916</v>
      </c>
    </row>
    <row r="343" spans="30:34" x14ac:dyDescent="0.3">
      <c r="AD343" t="s">
        <v>3752</v>
      </c>
      <c r="AE343" t="s">
        <v>11</v>
      </c>
      <c r="AG343" t="s">
        <v>175</v>
      </c>
      <c r="AH343" t="s">
        <v>1688</v>
      </c>
    </row>
    <row r="344" spans="30:34" x14ac:dyDescent="0.3">
      <c r="AD344" t="s">
        <v>3030</v>
      </c>
      <c r="AE344" t="s">
        <v>11</v>
      </c>
      <c r="AG344" t="s">
        <v>175</v>
      </c>
      <c r="AH344" t="s">
        <v>3824</v>
      </c>
    </row>
    <row r="345" spans="30:34" x14ac:dyDescent="0.3">
      <c r="AD345" t="s">
        <v>3031</v>
      </c>
      <c r="AE345" t="s">
        <v>126</v>
      </c>
      <c r="AG345" t="s">
        <v>175</v>
      </c>
      <c r="AH345" t="s">
        <v>2060</v>
      </c>
    </row>
    <row r="346" spans="30:34" x14ac:dyDescent="0.3">
      <c r="AD346" t="s">
        <v>4102</v>
      </c>
      <c r="AE346" t="s">
        <v>2396</v>
      </c>
      <c r="AG346" t="s">
        <v>175</v>
      </c>
      <c r="AH346" t="s">
        <v>1510</v>
      </c>
    </row>
    <row r="347" spans="30:34" x14ac:dyDescent="0.3">
      <c r="AD347" t="s">
        <v>4324</v>
      </c>
      <c r="AE347" t="s">
        <v>146</v>
      </c>
      <c r="AG347" t="s">
        <v>175</v>
      </c>
      <c r="AH347" t="s">
        <v>2137</v>
      </c>
    </row>
    <row r="348" spans="30:34" x14ac:dyDescent="0.3">
      <c r="AD348" t="s">
        <v>446</v>
      </c>
      <c r="AE348" t="s">
        <v>140</v>
      </c>
      <c r="AG348" t="s">
        <v>175</v>
      </c>
      <c r="AH348" t="s">
        <v>2212</v>
      </c>
    </row>
    <row r="349" spans="30:34" x14ac:dyDescent="0.3">
      <c r="AD349" t="s">
        <v>2671</v>
      </c>
      <c r="AE349" t="s">
        <v>175</v>
      </c>
      <c r="AG349" t="s">
        <v>175</v>
      </c>
      <c r="AH349" t="s">
        <v>4232</v>
      </c>
    </row>
    <row r="350" spans="30:34" x14ac:dyDescent="0.3">
      <c r="AD350" t="s">
        <v>4181</v>
      </c>
      <c r="AE350" t="s">
        <v>1002</v>
      </c>
      <c r="AG350" t="s">
        <v>175</v>
      </c>
      <c r="AH350" t="s">
        <v>3483</v>
      </c>
    </row>
    <row r="351" spans="30:34" x14ac:dyDescent="0.3">
      <c r="AD351" t="s">
        <v>1636</v>
      </c>
      <c r="AE351" t="s">
        <v>175</v>
      </c>
      <c r="AG351" t="s">
        <v>175</v>
      </c>
      <c r="AH351" t="s">
        <v>2006</v>
      </c>
    </row>
    <row r="352" spans="30:34" x14ac:dyDescent="0.3">
      <c r="AD352" t="s">
        <v>3526</v>
      </c>
      <c r="AE352" t="s">
        <v>1002</v>
      </c>
      <c r="AG352" t="s">
        <v>175</v>
      </c>
      <c r="AH352" t="s">
        <v>2139</v>
      </c>
    </row>
    <row r="353" spans="30:34" x14ac:dyDescent="0.3">
      <c r="AD353" t="s">
        <v>3279</v>
      </c>
      <c r="AE353" t="s">
        <v>127</v>
      </c>
      <c r="AG353" t="s">
        <v>175</v>
      </c>
      <c r="AH353" t="s">
        <v>1886</v>
      </c>
    </row>
    <row r="354" spans="30:34" x14ac:dyDescent="0.3">
      <c r="AD354" t="s">
        <v>3549</v>
      </c>
      <c r="AE354" t="s">
        <v>948</v>
      </c>
      <c r="AG354" t="s">
        <v>175</v>
      </c>
      <c r="AH354" t="s">
        <v>4238</v>
      </c>
    </row>
    <row r="355" spans="30:34" x14ac:dyDescent="0.3">
      <c r="AD355" t="s">
        <v>4105</v>
      </c>
      <c r="AE355" t="s">
        <v>2396</v>
      </c>
      <c r="AG355" t="s">
        <v>175</v>
      </c>
      <c r="AH355" t="s">
        <v>1728</v>
      </c>
    </row>
    <row r="356" spans="30:34" x14ac:dyDescent="0.3">
      <c r="AD356" t="s">
        <v>3382</v>
      </c>
      <c r="AE356" t="s">
        <v>747</v>
      </c>
      <c r="AG356" t="s">
        <v>175</v>
      </c>
      <c r="AH356" t="s">
        <v>2142</v>
      </c>
    </row>
    <row r="357" spans="30:34" x14ac:dyDescent="0.3">
      <c r="AD357" t="s">
        <v>2084</v>
      </c>
      <c r="AE357" t="s">
        <v>146</v>
      </c>
      <c r="AG357" t="s">
        <v>175</v>
      </c>
      <c r="AH357" t="s">
        <v>1979</v>
      </c>
    </row>
    <row r="358" spans="30:34" x14ac:dyDescent="0.3">
      <c r="AE358" t="s">
        <v>127</v>
      </c>
      <c r="AG358" t="s">
        <v>175</v>
      </c>
      <c r="AH358" t="s">
        <v>1893</v>
      </c>
    </row>
    <row r="359" spans="30:34" x14ac:dyDescent="0.3">
      <c r="AE359" t="s">
        <v>175</v>
      </c>
      <c r="AG359" t="s">
        <v>175</v>
      </c>
      <c r="AH359" t="s">
        <v>2147</v>
      </c>
    </row>
    <row r="360" spans="30:34" x14ac:dyDescent="0.3">
      <c r="AD360" t="s">
        <v>449</v>
      </c>
      <c r="AE360" t="s">
        <v>200</v>
      </c>
      <c r="AG360" t="s">
        <v>175</v>
      </c>
      <c r="AH360" t="s">
        <v>4242</v>
      </c>
    </row>
    <row r="361" spans="30:34" x14ac:dyDescent="0.3">
      <c r="AE361" t="s">
        <v>189</v>
      </c>
      <c r="AG361" t="s">
        <v>175</v>
      </c>
      <c r="AH361" t="s">
        <v>3881</v>
      </c>
    </row>
    <row r="362" spans="30:34" x14ac:dyDescent="0.3">
      <c r="AE362" t="s">
        <v>140</v>
      </c>
      <c r="AG362" t="s">
        <v>1407</v>
      </c>
    </row>
    <row r="363" spans="30:34" x14ac:dyDescent="0.3">
      <c r="AE363" t="s">
        <v>778</v>
      </c>
      <c r="AG363" t="s">
        <v>747</v>
      </c>
      <c r="AH363" t="s">
        <v>3359</v>
      </c>
    </row>
    <row r="364" spans="30:34" x14ac:dyDescent="0.3">
      <c r="AE364" t="s">
        <v>175</v>
      </c>
      <c r="AG364" t="s">
        <v>747</v>
      </c>
      <c r="AH364" t="s">
        <v>3618</v>
      </c>
    </row>
    <row r="365" spans="30:34" x14ac:dyDescent="0.3">
      <c r="AE365" t="s">
        <v>747</v>
      </c>
      <c r="AG365" t="s">
        <v>747</v>
      </c>
      <c r="AH365" t="s">
        <v>3364</v>
      </c>
    </row>
    <row r="366" spans="30:34" x14ac:dyDescent="0.3">
      <c r="AE366" t="s">
        <v>11</v>
      </c>
      <c r="AG366" t="s">
        <v>747</v>
      </c>
      <c r="AH366" t="s">
        <v>3367</v>
      </c>
    </row>
    <row r="367" spans="30:34" x14ac:dyDescent="0.3">
      <c r="AD367" t="s">
        <v>4109</v>
      </c>
      <c r="AE367" t="s">
        <v>2396</v>
      </c>
      <c r="AG367" t="s">
        <v>747</v>
      </c>
      <c r="AH367" t="s">
        <v>3370</v>
      </c>
    </row>
    <row r="368" spans="30:34" x14ac:dyDescent="0.3">
      <c r="AD368" t="s">
        <v>4004</v>
      </c>
      <c r="AE368" t="s">
        <v>126</v>
      </c>
      <c r="AG368" t="s">
        <v>747</v>
      </c>
      <c r="AH368" t="s">
        <v>3373</v>
      </c>
    </row>
    <row r="369" spans="30:34" x14ac:dyDescent="0.3">
      <c r="AD369" t="s">
        <v>4184</v>
      </c>
      <c r="AE369" t="s">
        <v>1002</v>
      </c>
      <c r="AG369" t="s">
        <v>747</v>
      </c>
      <c r="AH369" t="s">
        <v>3382</v>
      </c>
    </row>
    <row r="370" spans="30:34" x14ac:dyDescent="0.3">
      <c r="AD370" t="s">
        <v>4111</v>
      </c>
      <c r="AE370" t="s">
        <v>2396</v>
      </c>
      <c r="AG370" t="s">
        <v>747</v>
      </c>
      <c r="AH370" t="s">
        <v>3385</v>
      </c>
    </row>
    <row r="371" spans="30:34" x14ac:dyDescent="0.3">
      <c r="AD371" t="s">
        <v>3291</v>
      </c>
      <c r="AE371" t="s">
        <v>127</v>
      </c>
      <c r="AG371" t="s">
        <v>747</v>
      </c>
      <c r="AH371" t="s">
        <v>3392</v>
      </c>
    </row>
    <row r="372" spans="30:34" x14ac:dyDescent="0.3">
      <c r="AD372" t="s">
        <v>3164</v>
      </c>
      <c r="AE372" t="s">
        <v>502</v>
      </c>
      <c r="AG372" t="s">
        <v>747</v>
      </c>
      <c r="AH372" t="s">
        <v>3396</v>
      </c>
    </row>
    <row r="373" spans="30:34" x14ac:dyDescent="0.3">
      <c r="AD373" t="s">
        <v>4005</v>
      </c>
      <c r="AE373" t="s">
        <v>126</v>
      </c>
      <c r="AG373" t="s">
        <v>1401</v>
      </c>
    </row>
    <row r="374" spans="30:34" x14ac:dyDescent="0.3">
      <c r="AD374" t="s">
        <v>3165</v>
      </c>
      <c r="AE374" t="s">
        <v>502</v>
      </c>
      <c r="AG374" t="s">
        <v>765</v>
      </c>
      <c r="AH374" t="s">
        <v>3374</v>
      </c>
    </row>
    <row r="375" spans="30:34" x14ac:dyDescent="0.3">
      <c r="AD375" t="s">
        <v>4113</v>
      </c>
      <c r="AE375" t="s">
        <v>2396</v>
      </c>
      <c r="AG375" t="s">
        <v>765</v>
      </c>
      <c r="AH375" t="s">
        <v>2002</v>
      </c>
    </row>
    <row r="376" spans="30:34" x14ac:dyDescent="0.3">
      <c r="AD376" t="s">
        <v>1777</v>
      </c>
      <c r="AE376" t="s">
        <v>175</v>
      </c>
      <c r="AG376" t="s">
        <v>1410</v>
      </c>
    </row>
    <row r="377" spans="30:34" x14ac:dyDescent="0.3">
      <c r="AD377" t="s">
        <v>1539</v>
      </c>
      <c r="AE377" t="s">
        <v>126</v>
      </c>
      <c r="AG377" t="s">
        <v>11</v>
      </c>
      <c r="AH377" t="s">
        <v>2852</v>
      </c>
    </row>
    <row r="378" spans="30:34" x14ac:dyDescent="0.3">
      <c r="AE378" t="s">
        <v>146</v>
      </c>
      <c r="AG378" t="s">
        <v>11</v>
      </c>
      <c r="AH378" t="s">
        <v>2860</v>
      </c>
    </row>
    <row r="379" spans="30:34" x14ac:dyDescent="0.3">
      <c r="AE379" t="s">
        <v>200</v>
      </c>
      <c r="AG379" t="s">
        <v>11</v>
      </c>
      <c r="AH379" t="s">
        <v>1418</v>
      </c>
    </row>
    <row r="380" spans="30:34" x14ac:dyDescent="0.3">
      <c r="AE380" t="s">
        <v>778</v>
      </c>
      <c r="AG380" t="s">
        <v>11</v>
      </c>
      <c r="AH380" t="s">
        <v>3449</v>
      </c>
    </row>
    <row r="381" spans="30:34" x14ac:dyDescent="0.3">
      <c r="AE381" t="s">
        <v>127</v>
      </c>
      <c r="AG381" t="s">
        <v>11</v>
      </c>
      <c r="AH381" t="s">
        <v>2725</v>
      </c>
    </row>
    <row r="382" spans="30:34" x14ac:dyDescent="0.3">
      <c r="AE382" t="s">
        <v>175</v>
      </c>
      <c r="AG382" t="s">
        <v>11</v>
      </c>
      <c r="AH382" t="s">
        <v>2887</v>
      </c>
    </row>
    <row r="383" spans="30:34" x14ac:dyDescent="0.3">
      <c r="AE383" t="s">
        <v>747</v>
      </c>
      <c r="AG383" t="s">
        <v>11</v>
      </c>
      <c r="AH383" t="s">
        <v>2104</v>
      </c>
    </row>
    <row r="384" spans="30:34" x14ac:dyDescent="0.3">
      <c r="AE384" t="s">
        <v>765</v>
      </c>
      <c r="AG384" t="s">
        <v>11</v>
      </c>
      <c r="AH384" t="s">
        <v>21</v>
      </c>
    </row>
    <row r="385" spans="30:34" x14ac:dyDescent="0.3">
      <c r="AE385" t="s">
        <v>11</v>
      </c>
      <c r="AG385" t="s">
        <v>11</v>
      </c>
      <c r="AH385" t="s">
        <v>2068</v>
      </c>
    </row>
    <row r="386" spans="30:34" x14ac:dyDescent="0.3">
      <c r="AE386" t="s">
        <v>1268</v>
      </c>
      <c r="AG386" t="s">
        <v>11</v>
      </c>
      <c r="AH386" t="s">
        <v>2732</v>
      </c>
    </row>
    <row r="387" spans="30:34" x14ac:dyDescent="0.3">
      <c r="AE387" t="s">
        <v>1006</v>
      </c>
      <c r="AG387" t="s">
        <v>11</v>
      </c>
      <c r="AH387" t="s">
        <v>2934</v>
      </c>
    </row>
    <row r="388" spans="30:34" x14ac:dyDescent="0.3">
      <c r="AD388" t="s">
        <v>4006</v>
      </c>
      <c r="AE388" t="s">
        <v>126</v>
      </c>
      <c r="AG388" t="s">
        <v>11</v>
      </c>
      <c r="AH388" t="s">
        <v>2736</v>
      </c>
    </row>
    <row r="389" spans="30:34" x14ac:dyDescent="0.3">
      <c r="AD389" t="s">
        <v>3168</v>
      </c>
      <c r="AE389" t="s">
        <v>502</v>
      </c>
      <c r="AG389" t="s">
        <v>11</v>
      </c>
      <c r="AH389" t="s">
        <v>2940</v>
      </c>
    </row>
    <row r="390" spans="30:34" x14ac:dyDescent="0.3">
      <c r="AD390" t="s">
        <v>3468</v>
      </c>
      <c r="AE390" t="s">
        <v>11</v>
      </c>
      <c r="AG390" t="s">
        <v>11</v>
      </c>
      <c r="AH390" t="s">
        <v>3910</v>
      </c>
    </row>
    <row r="391" spans="30:34" x14ac:dyDescent="0.3">
      <c r="AD391" t="s">
        <v>2834</v>
      </c>
      <c r="AE391" t="s">
        <v>11</v>
      </c>
      <c r="AG391" t="s">
        <v>11</v>
      </c>
      <c r="AH391" t="s">
        <v>3669</v>
      </c>
    </row>
    <row r="392" spans="30:34" x14ac:dyDescent="0.3">
      <c r="AD392" t="s">
        <v>3310</v>
      </c>
      <c r="AE392" t="s">
        <v>127</v>
      </c>
      <c r="AG392" t="s">
        <v>11</v>
      </c>
      <c r="AH392" t="s">
        <v>2950</v>
      </c>
    </row>
    <row r="393" spans="30:34" x14ac:dyDescent="0.3">
      <c r="AD393" t="s">
        <v>419</v>
      </c>
      <c r="AE393" t="s">
        <v>189</v>
      </c>
      <c r="AG393" t="s">
        <v>11</v>
      </c>
      <c r="AH393" t="s">
        <v>2740</v>
      </c>
    </row>
    <row r="394" spans="30:34" x14ac:dyDescent="0.3">
      <c r="AD394" t="s">
        <v>1481</v>
      </c>
      <c r="AE394" t="s">
        <v>1268</v>
      </c>
      <c r="AG394" t="s">
        <v>11</v>
      </c>
      <c r="AH394" t="s">
        <v>2745</v>
      </c>
    </row>
    <row r="395" spans="30:34" x14ac:dyDescent="0.3">
      <c r="AD395" t="s">
        <v>360</v>
      </c>
      <c r="AE395" t="s">
        <v>126</v>
      </c>
      <c r="AG395" t="s">
        <v>11</v>
      </c>
      <c r="AH395" t="s">
        <v>864</v>
      </c>
    </row>
    <row r="396" spans="30:34" x14ac:dyDescent="0.3">
      <c r="AD396" t="s">
        <v>4007</v>
      </c>
      <c r="AE396" t="s">
        <v>126</v>
      </c>
      <c r="AG396" t="s">
        <v>11</v>
      </c>
      <c r="AH396" t="s">
        <v>1766</v>
      </c>
    </row>
    <row r="397" spans="30:34" x14ac:dyDescent="0.3">
      <c r="AD397" t="s">
        <v>452</v>
      </c>
      <c r="AE397" t="s">
        <v>140</v>
      </c>
      <c r="AG397" t="s">
        <v>11</v>
      </c>
      <c r="AH397" t="s">
        <v>3914</v>
      </c>
    </row>
    <row r="398" spans="30:34" x14ac:dyDescent="0.3">
      <c r="AD398" t="s">
        <v>455</v>
      </c>
      <c r="AE398" t="s">
        <v>140</v>
      </c>
      <c r="AG398" t="s">
        <v>11</v>
      </c>
      <c r="AH398" t="s">
        <v>2118</v>
      </c>
    </row>
    <row r="399" spans="30:34" x14ac:dyDescent="0.3">
      <c r="AD399" t="s">
        <v>3036</v>
      </c>
      <c r="AE399" t="s">
        <v>126</v>
      </c>
      <c r="AG399" t="s">
        <v>11</v>
      </c>
      <c r="AH399" t="s">
        <v>2760</v>
      </c>
    </row>
    <row r="400" spans="30:34" x14ac:dyDescent="0.3">
      <c r="AD400" t="s">
        <v>4119</v>
      </c>
      <c r="AE400" t="s">
        <v>2396</v>
      </c>
      <c r="AG400" t="s">
        <v>11</v>
      </c>
      <c r="AH400" t="s">
        <v>2832</v>
      </c>
    </row>
    <row r="401" spans="30:34" x14ac:dyDescent="0.3">
      <c r="AD401" t="s">
        <v>3554</v>
      </c>
      <c r="AE401" t="s">
        <v>948</v>
      </c>
      <c r="AG401" t="s">
        <v>11</v>
      </c>
      <c r="AH401" t="s">
        <v>1738</v>
      </c>
    </row>
    <row r="402" spans="30:34" x14ac:dyDescent="0.3">
      <c r="AD402" t="s">
        <v>3194</v>
      </c>
      <c r="AE402" t="s">
        <v>502</v>
      </c>
      <c r="AG402" t="s">
        <v>11</v>
      </c>
      <c r="AH402" t="s">
        <v>2123</v>
      </c>
    </row>
    <row r="403" spans="30:34" x14ac:dyDescent="0.3">
      <c r="AD403" t="s">
        <v>1824</v>
      </c>
      <c r="AE403" t="s">
        <v>189</v>
      </c>
      <c r="AG403" t="s">
        <v>11</v>
      </c>
      <c r="AH403" t="s">
        <v>3007</v>
      </c>
    </row>
    <row r="404" spans="30:34" x14ac:dyDescent="0.3">
      <c r="AD404" t="s">
        <v>3471</v>
      </c>
      <c r="AE404" t="s">
        <v>11</v>
      </c>
      <c r="AG404" t="s">
        <v>11</v>
      </c>
      <c r="AH404" t="s">
        <v>2124</v>
      </c>
    </row>
    <row r="405" spans="30:34" x14ac:dyDescent="0.3">
      <c r="AD405" t="s">
        <v>3196</v>
      </c>
      <c r="AE405" t="s">
        <v>502</v>
      </c>
      <c r="AG405" t="s">
        <v>11</v>
      </c>
      <c r="AH405" t="s">
        <v>2765</v>
      </c>
    </row>
    <row r="406" spans="30:34" x14ac:dyDescent="0.3">
      <c r="AD406" t="s">
        <v>3312</v>
      </c>
      <c r="AE406" t="s">
        <v>127</v>
      </c>
      <c r="AG406" t="s">
        <v>11</v>
      </c>
      <c r="AH406" t="s">
        <v>3014</v>
      </c>
    </row>
    <row r="407" spans="30:34" x14ac:dyDescent="0.3">
      <c r="AD407" t="s">
        <v>3315</v>
      </c>
      <c r="AE407" t="s">
        <v>127</v>
      </c>
      <c r="AG407" t="s">
        <v>11</v>
      </c>
      <c r="AH407" t="s">
        <v>2768</v>
      </c>
    </row>
    <row r="408" spans="30:34" x14ac:dyDescent="0.3">
      <c r="AD408" t="s">
        <v>4330</v>
      </c>
      <c r="AE408" t="s">
        <v>146</v>
      </c>
      <c r="AG408" t="s">
        <v>11</v>
      </c>
      <c r="AH408" t="s">
        <v>2775</v>
      </c>
    </row>
    <row r="409" spans="30:34" x14ac:dyDescent="0.3">
      <c r="AD409" t="s">
        <v>4121</v>
      </c>
      <c r="AE409" t="s">
        <v>2396</v>
      </c>
      <c r="AG409" t="s">
        <v>11</v>
      </c>
      <c r="AH409" t="s">
        <v>3020</v>
      </c>
    </row>
    <row r="410" spans="30:34" x14ac:dyDescent="0.3">
      <c r="AD410" t="s">
        <v>3348</v>
      </c>
      <c r="AE410" t="s">
        <v>127</v>
      </c>
      <c r="AG410" t="s">
        <v>11</v>
      </c>
      <c r="AH410" t="s">
        <v>2779</v>
      </c>
    </row>
    <row r="411" spans="30:34" x14ac:dyDescent="0.3">
      <c r="AD411" t="s">
        <v>3519</v>
      </c>
      <c r="AE411" t="s">
        <v>200</v>
      </c>
      <c r="AG411" t="s">
        <v>11</v>
      </c>
      <c r="AH411" t="s">
        <v>4246</v>
      </c>
    </row>
    <row r="412" spans="30:34" x14ac:dyDescent="0.3">
      <c r="AD412" t="s">
        <v>4124</v>
      </c>
      <c r="AE412" t="s">
        <v>2396</v>
      </c>
      <c r="AG412" t="s">
        <v>11</v>
      </c>
      <c r="AH412" t="s">
        <v>2789</v>
      </c>
    </row>
    <row r="413" spans="30:34" x14ac:dyDescent="0.3">
      <c r="AD413" t="s">
        <v>3037</v>
      </c>
      <c r="AE413" t="s">
        <v>127</v>
      </c>
      <c r="AG413" t="s">
        <v>11</v>
      </c>
      <c r="AH413" t="s">
        <v>3026</v>
      </c>
    </row>
    <row r="414" spans="30:34" x14ac:dyDescent="0.3">
      <c r="AD414" t="s">
        <v>4008</v>
      </c>
      <c r="AE414" t="s">
        <v>126</v>
      </c>
      <c r="AG414" t="s">
        <v>11</v>
      </c>
      <c r="AH414" t="s">
        <v>3752</v>
      </c>
    </row>
    <row r="415" spans="30:34" x14ac:dyDescent="0.3">
      <c r="AD415" t="s">
        <v>3039</v>
      </c>
      <c r="AE415" t="s">
        <v>126</v>
      </c>
      <c r="AG415" t="s">
        <v>11</v>
      </c>
      <c r="AH415" t="s">
        <v>3030</v>
      </c>
    </row>
    <row r="416" spans="30:34" x14ac:dyDescent="0.3">
      <c r="AD416" t="s">
        <v>1846</v>
      </c>
      <c r="AE416" t="s">
        <v>146</v>
      </c>
      <c r="AG416" t="s">
        <v>11</v>
      </c>
      <c r="AH416" t="s">
        <v>2793</v>
      </c>
    </row>
    <row r="417" spans="30:34" x14ac:dyDescent="0.3">
      <c r="AE417" t="s">
        <v>175</v>
      </c>
      <c r="AG417" t="s">
        <v>11</v>
      </c>
      <c r="AH417" t="s">
        <v>2796</v>
      </c>
    </row>
    <row r="418" spans="30:34" x14ac:dyDescent="0.3">
      <c r="AD418" t="s">
        <v>3198</v>
      </c>
      <c r="AE418" t="s">
        <v>502</v>
      </c>
      <c r="AG418" t="s">
        <v>11</v>
      </c>
      <c r="AH418" t="s">
        <v>3468</v>
      </c>
    </row>
    <row r="419" spans="30:34" x14ac:dyDescent="0.3">
      <c r="AD419" t="s">
        <v>4009</v>
      </c>
      <c r="AE419" t="s">
        <v>126</v>
      </c>
      <c r="AG419" t="s">
        <v>11</v>
      </c>
      <c r="AH419" t="s">
        <v>2834</v>
      </c>
    </row>
    <row r="420" spans="30:34" x14ac:dyDescent="0.3">
      <c r="AD420" t="s">
        <v>2836</v>
      </c>
      <c r="AE420" t="s">
        <v>11</v>
      </c>
      <c r="AG420" t="s">
        <v>11</v>
      </c>
      <c r="AH420" t="s">
        <v>3471</v>
      </c>
    </row>
    <row r="421" spans="30:34" x14ac:dyDescent="0.3">
      <c r="AD421" t="s">
        <v>720</v>
      </c>
      <c r="AE421" t="s">
        <v>127</v>
      </c>
      <c r="AG421" t="s">
        <v>11</v>
      </c>
      <c r="AH421" t="s">
        <v>2837</v>
      </c>
    </row>
    <row r="422" spans="30:34" x14ac:dyDescent="0.3">
      <c r="AD422" t="s">
        <v>3966</v>
      </c>
      <c r="AE422" t="s">
        <v>1006</v>
      </c>
      <c r="AG422" t="s">
        <v>11</v>
      </c>
      <c r="AH422" t="s">
        <v>3473</v>
      </c>
    </row>
    <row r="423" spans="30:34" x14ac:dyDescent="0.3">
      <c r="AD423" t="s">
        <v>2089</v>
      </c>
      <c r="AE423" t="s">
        <v>126</v>
      </c>
      <c r="AG423" t="s">
        <v>11</v>
      </c>
      <c r="AH423" t="s">
        <v>3043</v>
      </c>
    </row>
    <row r="424" spans="30:34" x14ac:dyDescent="0.3">
      <c r="AE424" t="s">
        <v>146</v>
      </c>
      <c r="AG424" t="s">
        <v>11</v>
      </c>
      <c r="AH424" t="s">
        <v>3476</v>
      </c>
    </row>
    <row r="425" spans="30:34" x14ac:dyDescent="0.3">
      <c r="AE425" t="s">
        <v>210</v>
      </c>
      <c r="AG425" t="s">
        <v>11</v>
      </c>
      <c r="AH425" t="s">
        <v>2800</v>
      </c>
    </row>
    <row r="426" spans="30:34" x14ac:dyDescent="0.3">
      <c r="AE426" t="s">
        <v>1268</v>
      </c>
      <c r="AG426" t="s">
        <v>11</v>
      </c>
      <c r="AH426" t="s">
        <v>2803</v>
      </c>
    </row>
    <row r="427" spans="30:34" x14ac:dyDescent="0.3">
      <c r="AE427" t="s">
        <v>1002</v>
      </c>
      <c r="AG427" t="s">
        <v>11</v>
      </c>
      <c r="AH427" t="s">
        <v>2786</v>
      </c>
    </row>
    <row r="428" spans="30:34" x14ac:dyDescent="0.3">
      <c r="AD428" t="s">
        <v>3041</v>
      </c>
      <c r="AE428" t="s">
        <v>200</v>
      </c>
      <c r="AG428" t="s">
        <v>11</v>
      </c>
      <c r="AH428" t="s">
        <v>2581</v>
      </c>
    </row>
    <row r="429" spans="30:34" x14ac:dyDescent="0.3">
      <c r="AD429" t="s">
        <v>433</v>
      </c>
      <c r="AE429" t="s">
        <v>140</v>
      </c>
      <c r="AG429" t="s">
        <v>11</v>
      </c>
      <c r="AH429" t="s">
        <v>2809</v>
      </c>
    </row>
    <row r="430" spans="30:34" x14ac:dyDescent="0.3">
      <c r="AD430" t="s">
        <v>4223</v>
      </c>
      <c r="AE430" t="s">
        <v>175</v>
      </c>
      <c r="AG430" t="s">
        <v>11</v>
      </c>
      <c r="AH430" t="s">
        <v>2812</v>
      </c>
    </row>
    <row r="431" spans="30:34" x14ac:dyDescent="0.3">
      <c r="AD431" t="s">
        <v>4288</v>
      </c>
      <c r="AE431" t="s">
        <v>146</v>
      </c>
      <c r="AG431" t="s">
        <v>11</v>
      </c>
      <c r="AH431" t="s">
        <v>2814</v>
      </c>
    </row>
    <row r="432" spans="30:34" x14ac:dyDescent="0.3">
      <c r="AD432" t="s">
        <v>460</v>
      </c>
      <c r="AE432" t="s">
        <v>140</v>
      </c>
      <c r="AG432" t="s">
        <v>11</v>
      </c>
      <c r="AH432" t="s">
        <v>3457</v>
      </c>
    </row>
    <row r="433" spans="30:34" x14ac:dyDescent="0.3">
      <c r="AD433" t="s">
        <v>1685</v>
      </c>
      <c r="AE433" t="s">
        <v>127</v>
      </c>
      <c r="AG433" t="s">
        <v>1395</v>
      </c>
    </row>
    <row r="434" spans="30:34" x14ac:dyDescent="0.3">
      <c r="AD434" t="s">
        <v>3102</v>
      </c>
      <c r="AE434" t="s">
        <v>210</v>
      </c>
      <c r="AG434" t="s">
        <v>379</v>
      </c>
      <c r="AH434" t="s">
        <v>3047</v>
      </c>
    </row>
    <row r="435" spans="30:34" x14ac:dyDescent="0.3">
      <c r="AD435" t="s">
        <v>4010</v>
      </c>
      <c r="AE435" t="s">
        <v>126</v>
      </c>
      <c r="AG435" t="s">
        <v>1414</v>
      </c>
    </row>
    <row r="436" spans="30:34" x14ac:dyDescent="0.3">
      <c r="AD436" t="s">
        <v>3473</v>
      </c>
      <c r="AE436" t="s">
        <v>11</v>
      </c>
      <c r="AG436" t="s">
        <v>285</v>
      </c>
      <c r="AH436" t="s">
        <v>2968</v>
      </c>
    </row>
    <row r="437" spans="30:34" x14ac:dyDescent="0.3">
      <c r="AD437" t="s">
        <v>1940</v>
      </c>
      <c r="AE437" t="s">
        <v>175</v>
      </c>
      <c r="AG437" t="s">
        <v>285</v>
      </c>
      <c r="AH437" t="s">
        <v>3380</v>
      </c>
    </row>
    <row r="438" spans="30:34" x14ac:dyDescent="0.3">
      <c r="AD438" t="s">
        <v>3043</v>
      </c>
      <c r="AE438" t="s">
        <v>11</v>
      </c>
      <c r="AG438" t="s">
        <v>285</v>
      </c>
      <c r="AH438" t="s">
        <v>3827</v>
      </c>
    </row>
    <row r="439" spans="30:34" x14ac:dyDescent="0.3">
      <c r="AD439" t="s">
        <v>3046</v>
      </c>
      <c r="AE439" t="s">
        <v>200</v>
      </c>
      <c r="AG439" t="s">
        <v>1409</v>
      </c>
    </row>
    <row r="440" spans="30:34" x14ac:dyDescent="0.3">
      <c r="AD440" t="s">
        <v>1640</v>
      </c>
      <c r="AE440" t="s">
        <v>175</v>
      </c>
      <c r="AG440" t="s">
        <v>502</v>
      </c>
      <c r="AH440" t="s">
        <v>3126</v>
      </c>
    </row>
    <row r="441" spans="30:34" x14ac:dyDescent="0.3">
      <c r="AD441" t="s">
        <v>3335</v>
      </c>
      <c r="AE441" t="s">
        <v>127</v>
      </c>
      <c r="AG441" t="s">
        <v>502</v>
      </c>
      <c r="AH441" t="s">
        <v>3128</v>
      </c>
    </row>
    <row r="442" spans="30:34" x14ac:dyDescent="0.3">
      <c r="AD442" t="s">
        <v>4126</v>
      </c>
      <c r="AE442" t="s">
        <v>2396</v>
      </c>
      <c r="AG442" t="s">
        <v>502</v>
      </c>
      <c r="AH442" t="s">
        <v>3130</v>
      </c>
    </row>
    <row r="443" spans="30:34" x14ac:dyDescent="0.3">
      <c r="AD443" t="s">
        <v>4188</v>
      </c>
      <c r="AE443" t="s">
        <v>1002</v>
      </c>
      <c r="AG443" t="s">
        <v>502</v>
      </c>
      <c r="AH443" t="s">
        <v>3132</v>
      </c>
    </row>
    <row r="444" spans="30:34" x14ac:dyDescent="0.3">
      <c r="AD444" t="s">
        <v>3797</v>
      </c>
      <c r="AE444" t="s">
        <v>1002</v>
      </c>
      <c r="AG444" t="s">
        <v>502</v>
      </c>
      <c r="AH444" t="s">
        <v>3134</v>
      </c>
    </row>
    <row r="445" spans="30:34" x14ac:dyDescent="0.3">
      <c r="AD445" t="s">
        <v>3800</v>
      </c>
      <c r="AE445" t="s">
        <v>158</v>
      </c>
      <c r="AG445" t="s">
        <v>502</v>
      </c>
      <c r="AH445" t="s">
        <v>3137</v>
      </c>
    </row>
    <row r="446" spans="30:34" x14ac:dyDescent="0.3">
      <c r="AD446" t="s">
        <v>3476</v>
      </c>
      <c r="AE446" t="s">
        <v>11</v>
      </c>
      <c r="AG446" t="s">
        <v>502</v>
      </c>
      <c r="AH446" t="s">
        <v>3150</v>
      </c>
    </row>
    <row r="447" spans="30:34" x14ac:dyDescent="0.3">
      <c r="AD447" t="s">
        <v>3557</v>
      </c>
      <c r="AE447" t="s">
        <v>948</v>
      </c>
      <c r="AG447" t="s">
        <v>502</v>
      </c>
      <c r="AH447" t="s">
        <v>3151</v>
      </c>
    </row>
    <row r="448" spans="30:34" x14ac:dyDescent="0.3">
      <c r="AD448" t="s">
        <v>3435</v>
      </c>
      <c r="AE448" t="s">
        <v>153</v>
      </c>
      <c r="AG448" t="s">
        <v>502</v>
      </c>
      <c r="AH448" t="s">
        <v>3156</v>
      </c>
    </row>
    <row r="449" spans="30:34" x14ac:dyDescent="0.3">
      <c r="AD449" t="s">
        <v>2677</v>
      </c>
      <c r="AE449" t="s">
        <v>175</v>
      </c>
      <c r="AG449" t="s">
        <v>502</v>
      </c>
      <c r="AH449" t="s">
        <v>3158</v>
      </c>
    </row>
    <row r="450" spans="30:34" x14ac:dyDescent="0.3">
      <c r="AD450" t="s">
        <v>1944</v>
      </c>
      <c r="AE450" t="s">
        <v>175</v>
      </c>
      <c r="AG450" t="s">
        <v>502</v>
      </c>
      <c r="AH450" t="s">
        <v>3161</v>
      </c>
    </row>
    <row r="451" spans="30:34" x14ac:dyDescent="0.3">
      <c r="AD451" t="s">
        <v>3343</v>
      </c>
      <c r="AE451" t="s">
        <v>127</v>
      </c>
      <c r="AG451" t="s">
        <v>502</v>
      </c>
      <c r="AH451" t="s">
        <v>3164</v>
      </c>
    </row>
    <row r="452" spans="30:34" x14ac:dyDescent="0.3">
      <c r="AD452" t="s">
        <v>3814</v>
      </c>
      <c r="AE452" t="s">
        <v>126</v>
      </c>
      <c r="AG452" t="s">
        <v>502</v>
      </c>
      <c r="AH452" t="s">
        <v>3165</v>
      </c>
    </row>
    <row r="453" spans="30:34" x14ac:dyDescent="0.3">
      <c r="AD453" t="s">
        <v>3522</v>
      </c>
      <c r="AE453" t="s">
        <v>200</v>
      </c>
      <c r="AG453" t="s">
        <v>502</v>
      </c>
      <c r="AH453" t="s">
        <v>3168</v>
      </c>
    </row>
    <row r="454" spans="30:34" x14ac:dyDescent="0.3">
      <c r="AD454" t="s">
        <v>3817</v>
      </c>
      <c r="AE454" t="s">
        <v>140</v>
      </c>
      <c r="AG454" t="s">
        <v>502</v>
      </c>
      <c r="AH454" t="s">
        <v>3194</v>
      </c>
    </row>
    <row r="455" spans="30:34" x14ac:dyDescent="0.3">
      <c r="AD455" t="s">
        <v>4229</v>
      </c>
      <c r="AE455" t="s">
        <v>175</v>
      </c>
      <c r="AG455" t="s">
        <v>502</v>
      </c>
      <c r="AH455" t="s">
        <v>3196</v>
      </c>
    </row>
    <row r="456" spans="30:34" x14ac:dyDescent="0.3">
      <c r="AD456" t="s">
        <v>3820</v>
      </c>
      <c r="AE456" t="s">
        <v>127</v>
      </c>
      <c r="AG456" t="s">
        <v>502</v>
      </c>
      <c r="AH456" t="s">
        <v>3198</v>
      </c>
    </row>
    <row r="457" spans="30:34" x14ac:dyDescent="0.3">
      <c r="AD457" t="s">
        <v>425</v>
      </c>
      <c r="AE457" t="s">
        <v>189</v>
      </c>
      <c r="AG457" t="s">
        <v>502</v>
      </c>
      <c r="AH457" t="s">
        <v>3202</v>
      </c>
    </row>
    <row r="458" spans="30:34" x14ac:dyDescent="0.3">
      <c r="AD458" t="s">
        <v>4127</v>
      </c>
      <c r="AE458" t="s">
        <v>2396</v>
      </c>
      <c r="AG458" t="s">
        <v>502</v>
      </c>
      <c r="AH458" t="s">
        <v>3210</v>
      </c>
    </row>
    <row r="459" spans="30:34" x14ac:dyDescent="0.3">
      <c r="AD459" t="s">
        <v>1724</v>
      </c>
      <c r="AE459" t="s">
        <v>126</v>
      </c>
      <c r="AG459" t="s">
        <v>1397</v>
      </c>
    </row>
    <row r="460" spans="30:34" x14ac:dyDescent="0.3">
      <c r="AD460" t="s">
        <v>2056</v>
      </c>
      <c r="AE460" t="s">
        <v>175</v>
      </c>
      <c r="AG460" t="s">
        <v>210</v>
      </c>
      <c r="AH460" t="s">
        <v>3074</v>
      </c>
    </row>
    <row r="461" spans="30:34" x14ac:dyDescent="0.3">
      <c r="AD461" t="s">
        <v>1781</v>
      </c>
      <c r="AE461" t="s">
        <v>175</v>
      </c>
      <c r="AG461" t="s">
        <v>210</v>
      </c>
      <c r="AH461" t="s">
        <v>2073</v>
      </c>
    </row>
    <row r="462" spans="30:34" x14ac:dyDescent="0.3">
      <c r="AD462" t="s">
        <v>3916</v>
      </c>
      <c r="AE462" t="s">
        <v>175</v>
      </c>
      <c r="AG462" t="s">
        <v>210</v>
      </c>
      <c r="AH462" t="s">
        <v>1918</v>
      </c>
    </row>
    <row r="463" spans="30:34" x14ac:dyDescent="0.3">
      <c r="AD463" t="s">
        <v>3047</v>
      </c>
      <c r="AE463" t="s">
        <v>379</v>
      </c>
      <c r="AG463" t="s">
        <v>210</v>
      </c>
      <c r="AH463" t="s">
        <v>2911</v>
      </c>
    </row>
    <row r="464" spans="30:34" x14ac:dyDescent="0.3">
      <c r="AD464" t="s">
        <v>2800</v>
      </c>
      <c r="AE464" t="s">
        <v>11</v>
      </c>
      <c r="AG464" t="s">
        <v>210</v>
      </c>
      <c r="AH464" t="s">
        <v>1581</v>
      </c>
    </row>
    <row r="465" spans="30:34" x14ac:dyDescent="0.3">
      <c r="AD465" t="s">
        <v>1747</v>
      </c>
      <c r="AE465" t="s">
        <v>146</v>
      </c>
      <c r="AG465" t="s">
        <v>210</v>
      </c>
      <c r="AH465" t="s">
        <v>477</v>
      </c>
    </row>
    <row r="466" spans="30:34" x14ac:dyDescent="0.3">
      <c r="AD466" t="s">
        <v>4130</v>
      </c>
      <c r="AE466" t="s">
        <v>2396</v>
      </c>
      <c r="AG466" t="s">
        <v>210</v>
      </c>
      <c r="AH466" t="s">
        <v>1674</v>
      </c>
    </row>
    <row r="467" spans="30:34" x14ac:dyDescent="0.3">
      <c r="AD467" t="s">
        <v>1688</v>
      </c>
      <c r="AE467" t="s">
        <v>175</v>
      </c>
      <c r="AG467" t="s">
        <v>210</v>
      </c>
      <c r="AH467" t="s">
        <v>2947</v>
      </c>
    </row>
    <row r="468" spans="30:34" x14ac:dyDescent="0.3">
      <c r="AD468" t="s">
        <v>3110</v>
      </c>
      <c r="AE468" t="s">
        <v>210</v>
      </c>
      <c r="AG468" t="s">
        <v>210</v>
      </c>
      <c r="AH468" t="s">
        <v>2946</v>
      </c>
    </row>
    <row r="469" spans="30:34" x14ac:dyDescent="0.3">
      <c r="AD469" t="s">
        <v>3824</v>
      </c>
      <c r="AE469" t="s">
        <v>175</v>
      </c>
      <c r="AG469" t="s">
        <v>210</v>
      </c>
      <c r="AH469" t="s">
        <v>3096</v>
      </c>
    </row>
    <row r="470" spans="30:34" x14ac:dyDescent="0.3">
      <c r="AD470" t="s">
        <v>2060</v>
      </c>
      <c r="AE470" t="s">
        <v>175</v>
      </c>
      <c r="AG470" t="s">
        <v>210</v>
      </c>
      <c r="AH470" t="s">
        <v>3689</v>
      </c>
    </row>
    <row r="471" spans="30:34" x14ac:dyDescent="0.3">
      <c r="AD471" t="s">
        <v>1510</v>
      </c>
      <c r="AE471" t="s">
        <v>175</v>
      </c>
      <c r="AG471" t="s">
        <v>210</v>
      </c>
      <c r="AH471" t="s">
        <v>2994</v>
      </c>
    </row>
    <row r="472" spans="30:34" x14ac:dyDescent="0.3">
      <c r="AD472" t="s">
        <v>1947</v>
      </c>
      <c r="AE472" t="s">
        <v>126</v>
      </c>
      <c r="AG472" t="s">
        <v>210</v>
      </c>
      <c r="AH472" t="s">
        <v>3099</v>
      </c>
    </row>
    <row r="473" spans="30:34" x14ac:dyDescent="0.3">
      <c r="AD473" t="s">
        <v>3324</v>
      </c>
      <c r="AE473" t="s">
        <v>127</v>
      </c>
      <c r="AG473" t="s">
        <v>210</v>
      </c>
      <c r="AH473" t="s">
        <v>3102</v>
      </c>
    </row>
    <row r="474" spans="30:34" x14ac:dyDescent="0.3">
      <c r="AD474" t="s">
        <v>3827</v>
      </c>
      <c r="AE474" t="s">
        <v>285</v>
      </c>
      <c r="AG474" t="s">
        <v>210</v>
      </c>
      <c r="AH474" t="s">
        <v>3110</v>
      </c>
    </row>
    <row r="475" spans="30:34" x14ac:dyDescent="0.3">
      <c r="AD475" t="s">
        <v>1949</v>
      </c>
      <c r="AE475" t="s">
        <v>200</v>
      </c>
      <c r="AG475" t="s">
        <v>210</v>
      </c>
      <c r="AH475" t="s">
        <v>3112</v>
      </c>
    </row>
    <row r="476" spans="30:34" x14ac:dyDescent="0.3">
      <c r="AE476" t="s">
        <v>175</v>
      </c>
      <c r="AG476" t="s">
        <v>210</v>
      </c>
      <c r="AH476" t="s">
        <v>3858</v>
      </c>
    </row>
    <row r="477" spans="30:34" x14ac:dyDescent="0.3">
      <c r="AE477" t="s">
        <v>1002</v>
      </c>
      <c r="AG477" t="s">
        <v>210</v>
      </c>
      <c r="AH477" t="s">
        <v>3114</v>
      </c>
    </row>
    <row r="478" spans="30:34" x14ac:dyDescent="0.3">
      <c r="AD478" t="s">
        <v>2803</v>
      </c>
      <c r="AE478" t="s">
        <v>11</v>
      </c>
      <c r="AG478" t="s">
        <v>210</v>
      </c>
      <c r="AH478" t="s">
        <v>2143</v>
      </c>
    </row>
    <row r="479" spans="30:34" x14ac:dyDescent="0.3">
      <c r="AD479" t="s">
        <v>4132</v>
      </c>
      <c r="AE479" t="s">
        <v>2396</v>
      </c>
      <c r="AG479" t="s">
        <v>1398</v>
      </c>
    </row>
    <row r="480" spans="30:34" x14ac:dyDescent="0.3">
      <c r="AD480" t="s">
        <v>4141</v>
      </c>
      <c r="AE480" t="s">
        <v>2396</v>
      </c>
      <c r="AG480" t="s">
        <v>2396</v>
      </c>
      <c r="AH480" t="s">
        <v>2394</v>
      </c>
    </row>
    <row r="481" spans="30:34" x14ac:dyDescent="0.3">
      <c r="AD481" t="s">
        <v>4143</v>
      </c>
      <c r="AE481" t="s">
        <v>2396</v>
      </c>
      <c r="AG481" t="s">
        <v>2396</v>
      </c>
      <c r="AH481" t="s">
        <v>2398</v>
      </c>
    </row>
    <row r="482" spans="30:34" x14ac:dyDescent="0.3">
      <c r="AD482" t="s">
        <v>3599</v>
      </c>
      <c r="AE482" t="s">
        <v>146</v>
      </c>
      <c r="AG482" t="s">
        <v>2396</v>
      </c>
      <c r="AH482" t="s">
        <v>4021</v>
      </c>
    </row>
    <row r="483" spans="30:34" x14ac:dyDescent="0.3">
      <c r="AD483" t="s">
        <v>4011</v>
      </c>
      <c r="AE483" t="s">
        <v>126</v>
      </c>
      <c r="AG483" t="s">
        <v>2396</v>
      </c>
      <c r="AH483" t="s">
        <v>4024</v>
      </c>
    </row>
    <row r="484" spans="30:34" x14ac:dyDescent="0.3">
      <c r="AD484" t="s">
        <v>2211</v>
      </c>
      <c r="AE484" t="s">
        <v>127</v>
      </c>
      <c r="AG484" t="s">
        <v>2396</v>
      </c>
      <c r="AH484" t="s">
        <v>4026</v>
      </c>
    </row>
    <row r="485" spans="30:34" x14ac:dyDescent="0.3">
      <c r="AE485" t="s">
        <v>175</v>
      </c>
      <c r="AG485" t="s">
        <v>2396</v>
      </c>
      <c r="AH485" t="s">
        <v>2408</v>
      </c>
    </row>
    <row r="486" spans="30:34" x14ac:dyDescent="0.3">
      <c r="AE486" t="s">
        <v>747</v>
      </c>
      <c r="AG486" t="s">
        <v>2396</v>
      </c>
      <c r="AH486" t="s">
        <v>4033</v>
      </c>
    </row>
    <row r="487" spans="30:34" x14ac:dyDescent="0.3">
      <c r="AE487" t="s">
        <v>11</v>
      </c>
      <c r="AG487" t="s">
        <v>2396</v>
      </c>
      <c r="AH487" t="s">
        <v>4035</v>
      </c>
    </row>
    <row r="488" spans="30:34" x14ac:dyDescent="0.3">
      <c r="AE488" t="s">
        <v>2396</v>
      </c>
      <c r="AG488" t="s">
        <v>2396</v>
      </c>
      <c r="AH488" t="s">
        <v>4038</v>
      </c>
    </row>
    <row r="489" spans="30:34" x14ac:dyDescent="0.3">
      <c r="AD489" t="s">
        <v>4232</v>
      </c>
      <c r="AE489" t="s">
        <v>175</v>
      </c>
      <c r="AG489" t="s">
        <v>2396</v>
      </c>
      <c r="AH489" t="s">
        <v>4040</v>
      </c>
    </row>
    <row r="490" spans="30:34" x14ac:dyDescent="0.3">
      <c r="AD490" t="s">
        <v>3483</v>
      </c>
      <c r="AE490" t="s">
        <v>175</v>
      </c>
      <c r="AG490" t="s">
        <v>2396</v>
      </c>
      <c r="AH490" t="s">
        <v>4042</v>
      </c>
    </row>
    <row r="491" spans="30:34" x14ac:dyDescent="0.3">
      <c r="AD491" t="s">
        <v>3834</v>
      </c>
      <c r="AE491" t="s">
        <v>127</v>
      </c>
      <c r="AG491" t="s">
        <v>2396</v>
      </c>
      <c r="AH491" t="s">
        <v>2424</v>
      </c>
    </row>
    <row r="492" spans="30:34" x14ac:dyDescent="0.3">
      <c r="AD492" t="s">
        <v>4148</v>
      </c>
      <c r="AE492" t="s">
        <v>2396</v>
      </c>
      <c r="AG492" t="s">
        <v>2396</v>
      </c>
      <c r="AH492" t="s">
        <v>4045</v>
      </c>
    </row>
    <row r="493" spans="30:34" x14ac:dyDescent="0.3">
      <c r="AD493" t="s">
        <v>4012</v>
      </c>
      <c r="AE493" t="s">
        <v>126</v>
      </c>
      <c r="AG493" t="s">
        <v>2396</v>
      </c>
      <c r="AH493" t="s">
        <v>4046</v>
      </c>
    </row>
    <row r="494" spans="30:34" x14ac:dyDescent="0.3">
      <c r="AD494" t="s">
        <v>2581</v>
      </c>
      <c r="AE494" t="s">
        <v>11</v>
      </c>
      <c r="AG494" t="s">
        <v>2396</v>
      </c>
      <c r="AH494" t="s">
        <v>2433</v>
      </c>
    </row>
    <row r="495" spans="30:34" x14ac:dyDescent="0.3">
      <c r="AD495" t="s">
        <v>2006</v>
      </c>
      <c r="AE495" t="s">
        <v>175</v>
      </c>
      <c r="AG495" t="s">
        <v>2396</v>
      </c>
      <c r="AH495" t="s">
        <v>4048</v>
      </c>
    </row>
    <row r="496" spans="30:34" x14ac:dyDescent="0.3">
      <c r="AD496" t="s">
        <v>3838</v>
      </c>
      <c r="AE496" t="s">
        <v>140</v>
      </c>
      <c r="AG496" t="s">
        <v>2396</v>
      </c>
      <c r="AH496" t="s">
        <v>4050</v>
      </c>
    </row>
    <row r="497" spans="30:34" x14ac:dyDescent="0.3">
      <c r="AD497" t="s">
        <v>1487</v>
      </c>
      <c r="AE497" t="s">
        <v>1268</v>
      </c>
      <c r="AG497" t="s">
        <v>2396</v>
      </c>
      <c r="AH497" t="s">
        <v>4055</v>
      </c>
    </row>
    <row r="498" spans="30:34" x14ac:dyDescent="0.3">
      <c r="AD498" t="s">
        <v>4150</v>
      </c>
      <c r="AE498" t="s">
        <v>2396</v>
      </c>
      <c r="AG498" t="s">
        <v>2396</v>
      </c>
      <c r="AH498" t="s">
        <v>4057</v>
      </c>
    </row>
    <row r="499" spans="30:34" x14ac:dyDescent="0.3">
      <c r="AD499" t="s">
        <v>1788</v>
      </c>
      <c r="AE499" t="s">
        <v>146</v>
      </c>
      <c r="AG499" t="s">
        <v>2396</v>
      </c>
      <c r="AH499" t="s">
        <v>4061</v>
      </c>
    </row>
    <row r="500" spans="30:34" x14ac:dyDescent="0.3">
      <c r="AE500" t="s">
        <v>175</v>
      </c>
      <c r="AG500" t="s">
        <v>2396</v>
      </c>
      <c r="AH500" t="s">
        <v>4062</v>
      </c>
    </row>
    <row r="501" spans="30:34" x14ac:dyDescent="0.3">
      <c r="AD501" t="s">
        <v>3844</v>
      </c>
      <c r="AE501" t="s">
        <v>127</v>
      </c>
      <c r="AG501" t="s">
        <v>2396</v>
      </c>
      <c r="AH501" t="s">
        <v>4066</v>
      </c>
    </row>
    <row r="502" spans="30:34" x14ac:dyDescent="0.3">
      <c r="AD502" t="s">
        <v>4151</v>
      </c>
      <c r="AE502" t="s">
        <v>2396</v>
      </c>
      <c r="AG502" t="s">
        <v>2396</v>
      </c>
      <c r="AH502" t="s">
        <v>4068</v>
      </c>
    </row>
    <row r="503" spans="30:34" x14ac:dyDescent="0.3">
      <c r="AD503" t="s">
        <v>4192</v>
      </c>
      <c r="AE503" t="s">
        <v>1002</v>
      </c>
      <c r="AG503" t="s">
        <v>2396</v>
      </c>
      <c r="AH503" t="s">
        <v>4070</v>
      </c>
    </row>
    <row r="504" spans="30:34" x14ac:dyDescent="0.3">
      <c r="AD504" t="s">
        <v>3049</v>
      </c>
      <c r="AE504" t="s">
        <v>126</v>
      </c>
      <c r="AG504" t="s">
        <v>2396</v>
      </c>
      <c r="AH504" t="s">
        <v>4074</v>
      </c>
    </row>
    <row r="505" spans="30:34" x14ac:dyDescent="0.3">
      <c r="AD505" t="s">
        <v>1886</v>
      </c>
      <c r="AE505" t="s">
        <v>175</v>
      </c>
      <c r="AG505" t="s">
        <v>2396</v>
      </c>
      <c r="AH505" t="s">
        <v>4078</v>
      </c>
    </row>
    <row r="506" spans="30:34" x14ac:dyDescent="0.3">
      <c r="AD506" t="s">
        <v>4238</v>
      </c>
      <c r="AE506" t="s">
        <v>175</v>
      </c>
      <c r="AG506" t="s">
        <v>2396</v>
      </c>
      <c r="AH506" t="s">
        <v>4080</v>
      </c>
    </row>
    <row r="507" spans="30:34" x14ac:dyDescent="0.3">
      <c r="AD507" t="s">
        <v>3050</v>
      </c>
      <c r="AE507" t="s">
        <v>158</v>
      </c>
      <c r="AG507" t="s">
        <v>2396</v>
      </c>
      <c r="AH507" t="s">
        <v>4082</v>
      </c>
    </row>
    <row r="508" spans="30:34" x14ac:dyDescent="0.3">
      <c r="AD508" t="s">
        <v>1728</v>
      </c>
      <c r="AE508" t="s">
        <v>175</v>
      </c>
      <c r="AG508" t="s">
        <v>2396</v>
      </c>
      <c r="AH508" t="s">
        <v>2475</v>
      </c>
    </row>
    <row r="509" spans="30:34" x14ac:dyDescent="0.3">
      <c r="AD509" t="s">
        <v>4336</v>
      </c>
      <c r="AE509" t="s">
        <v>146</v>
      </c>
      <c r="AG509" t="s">
        <v>2396</v>
      </c>
      <c r="AH509" t="s">
        <v>4088</v>
      </c>
    </row>
    <row r="510" spans="30:34" x14ac:dyDescent="0.3">
      <c r="AD510" t="s">
        <v>3112</v>
      </c>
      <c r="AE510" t="s">
        <v>210</v>
      </c>
      <c r="AG510" t="s">
        <v>2396</v>
      </c>
      <c r="AH510" t="s">
        <v>4090</v>
      </c>
    </row>
    <row r="511" spans="30:34" x14ac:dyDescent="0.3">
      <c r="AD511" t="s">
        <v>3052</v>
      </c>
      <c r="AE511" t="s">
        <v>200</v>
      </c>
      <c r="AG511" t="s">
        <v>2396</v>
      </c>
      <c r="AH511" t="s">
        <v>4093</v>
      </c>
    </row>
    <row r="512" spans="30:34" x14ac:dyDescent="0.3">
      <c r="AD512" t="s">
        <v>3856</v>
      </c>
      <c r="AE512" t="s">
        <v>140</v>
      </c>
      <c r="AG512" t="s">
        <v>2396</v>
      </c>
      <c r="AH512" t="s">
        <v>4095</v>
      </c>
    </row>
    <row r="513" spans="30:34" x14ac:dyDescent="0.3">
      <c r="AD513" t="s">
        <v>3917</v>
      </c>
      <c r="AE513" t="s">
        <v>127</v>
      </c>
      <c r="AG513" t="s">
        <v>2396</v>
      </c>
      <c r="AH513" t="s">
        <v>4097</v>
      </c>
    </row>
    <row r="514" spans="30:34" x14ac:dyDescent="0.3">
      <c r="AD514" t="s">
        <v>4155</v>
      </c>
      <c r="AE514" t="s">
        <v>2396</v>
      </c>
      <c r="AG514" t="s">
        <v>2396</v>
      </c>
      <c r="AH514" t="s">
        <v>4099</v>
      </c>
    </row>
    <row r="515" spans="30:34" x14ac:dyDescent="0.3">
      <c r="AD515" t="s">
        <v>3858</v>
      </c>
      <c r="AE515" t="s">
        <v>210</v>
      </c>
      <c r="AG515" t="s">
        <v>2396</v>
      </c>
      <c r="AH515" t="s">
        <v>4102</v>
      </c>
    </row>
    <row r="516" spans="30:34" x14ac:dyDescent="0.3">
      <c r="AD516" t="s">
        <v>3114</v>
      </c>
      <c r="AE516" t="s">
        <v>210</v>
      </c>
      <c r="AG516" t="s">
        <v>2396</v>
      </c>
      <c r="AH516" t="s">
        <v>4105</v>
      </c>
    </row>
    <row r="517" spans="30:34" x14ac:dyDescent="0.3">
      <c r="AD517" t="s">
        <v>1349</v>
      </c>
      <c r="AE517" t="s">
        <v>127</v>
      </c>
      <c r="AG517" t="s">
        <v>2396</v>
      </c>
      <c r="AH517" t="s">
        <v>4109</v>
      </c>
    </row>
    <row r="518" spans="30:34" x14ac:dyDescent="0.3">
      <c r="AD518" t="s">
        <v>2808</v>
      </c>
      <c r="AE518" t="s">
        <v>11</v>
      </c>
      <c r="AG518" t="s">
        <v>2396</v>
      </c>
      <c r="AH518" t="s">
        <v>4111</v>
      </c>
    </row>
    <row r="519" spans="30:34" x14ac:dyDescent="0.3">
      <c r="AD519" t="s">
        <v>4013</v>
      </c>
      <c r="AE519" t="s">
        <v>126</v>
      </c>
      <c r="AG519" t="s">
        <v>2396</v>
      </c>
      <c r="AH519" t="s">
        <v>4113</v>
      </c>
    </row>
    <row r="520" spans="30:34" x14ac:dyDescent="0.3">
      <c r="AD520" t="s">
        <v>2812</v>
      </c>
      <c r="AE520" t="s">
        <v>11</v>
      </c>
      <c r="AG520" t="s">
        <v>2396</v>
      </c>
      <c r="AH520" t="s">
        <v>4119</v>
      </c>
    </row>
    <row r="521" spans="30:34" x14ac:dyDescent="0.3">
      <c r="AD521" t="s">
        <v>3202</v>
      </c>
      <c r="AE521" t="s">
        <v>502</v>
      </c>
      <c r="AG521" t="s">
        <v>2396</v>
      </c>
      <c r="AH521" t="s">
        <v>4121</v>
      </c>
    </row>
    <row r="522" spans="30:34" x14ac:dyDescent="0.3">
      <c r="AD522" t="s">
        <v>1443</v>
      </c>
      <c r="AE522" t="s">
        <v>126</v>
      </c>
      <c r="AG522" t="s">
        <v>2396</v>
      </c>
      <c r="AH522" t="s">
        <v>4124</v>
      </c>
    </row>
    <row r="523" spans="30:34" x14ac:dyDescent="0.3">
      <c r="AE523" t="s">
        <v>146</v>
      </c>
      <c r="AG523" t="s">
        <v>2396</v>
      </c>
      <c r="AH523" t="s">
        <v>4126</v>
      </c>
    </row>
    <row r="524" spans="30:34" x14ac:dyDescent="0.3">
      <c r="AE524" t="s">
        <v>200</v>
      </c>
      <c r="AG524" t="s">
        <v>2396</v>
      </c>
      <c r="AH524" t="s">
        <v>4127</v>
      </c>
    </row>
    <row r="525" spans="30:34" x14ac:dyDescent="0.3">
      <c r="AE525" t="s">
        <v>127</v>
      </c>
      <c r="AG525" t="s">
        <v>2396</v>
      </c>
      <c r="AH525" t="s">
        <v>4130</v>
      </c>
    </row>
    <row r="526" spans="30:34" x14ac:dyDescent="0.3">
      <c r="AE526" t="s">
        <v>175</v>
      </c>
      <c r="AG526" t="s">
        <v>2396</v>
      </c>
      <c r="AH526" t="s">
        <v>4132</v>
      </c>
    </row>
    <row r="527" spans="30:34" x14ac:dyDescent="0.3">
      <c r="AE527" t="s">
        <v>11</v>
      </c>
      <c r="AG527" t="s">
        <v>2396</v>
      </c>
      <c r="AH527" t="s">
        <v>4141</v>
      </c>
    </row>
    <row r="528" spans="30:34" x14ac:dyDescent="0.3">
      <c r="AE528" t="s">
        <v>210</v>
      </c>
      <c r="AG528" t="s">
        <v>2396</v>
      </c>
      <c r="AH528" t="s">
        <v>4143</v>
      </c>
    </row>
    <row r="529" spans="30:34" x14ac:dyDescent="0.3">
      <c r="AE529" t="s">
        <v>2396</v>
      </c>
      <c r="AG529" t="s">
        <v>2396</v>
      </c>
      <c r="AH529" t="s">
        <v>4148</v>
      </c>
    </row>
    <row r="530" spans="30:34" x14ac:dyDescent="0.3">
      <c r="AE530" t="s">
        <v>153</v>
      </c>
      <c r="AG530" t="s">
        <v>2396</v>
      </c>
      <c r="AH530" t="s">
        <v>4150</v>
      </c>
    </row>
    <row r="531" spans="30:34" x14ac:dyDescent="0.3">
      <c r="AE531" t="s">
        <v>1006</v>
      </c>
      <c r="AG531" t="s">
        <v>2396</v>
      </c>
      <c r="AH531" t="s">
        <v>4151</v>
      </c>
    </row>
    <row r="532" spans="30:34" x14ac:dyDescent="0.3">
      <c r="AD532" t="s">
        <v>3345</v>
      </c>
      <c r="AE532" t="s">
        <v>127</v>
      </c>
      <c r="AG532" t="s">
        <v>2396</v>
      </c>
      <c r="AH532" t="s">
        <v>4155</v>
      </c>
    </row>
    <row r="533" spans="30:34" x14ac:dyDescent="0.3">
      <c r="AD533" t="s">
        <v>1673</v>
      </c>
      <c r="AE533" t="s">
        <v>948</v>
      </c>
      <c r="AG533" t="s">
        <v>2396</v>
      </c>
      <c r="AH533" t="s">
        <v>4158</v>
      </c>
    </row>
    <row r="534" spans="30:34" x14ac:dyDescent="0.3">
      <c r="AE534" t="s">
        <v>140</v>
      </c>
      <c r="AG534" t="s">
        <v>2396</v>
      </c>
      <c r="AH534" t="s">
        <v>4167</v>
      </c>
    </row>
    <row r="535" spans="30:34" x14ac:dyDescent="0.3">
      <c r="AD535" t="s">
        <v>4014</v>
      </c>
      <c r="AE535" t="s">
        <v>126</v>
      </c>
      <c r="AG535" t="s">
        <v>2396</v>
      </c>
      <c r="AH535" t="s">
        <v>4169</v>
      </c>
    </row>
    <row r="536" spans="30:34" x14ac:dyDescent="0.3">
      <c r="AD536" t="s">
        <v>3873</v>
      </c>
      <c r="AE536" t="s">
        <v>146</v>
      </c>
      <c r="AG536" t="s">
        <v>2396</v>
      </c>
      <c r="AH536" t="s">
        <v>4171</v>
      </c>
    </row>
    <row r="537" spans="30:34" x14ac:dyDescent="0.3">
      <c r="AD537" t="s">
        <v>1979</v>
      </c>
      <c r="AE537" t="s">
        <v>175</v>
      </c>
      <c r="AG537" t="s">
        <v>2585</v>
      </c>
    </row>
    <row r="538" spans="30:34" x14ac:dyDescent="0.3">
      <c r="AD538" t="s">
        <v>1893</v>
      </c>
      <c r="AE538" t="s">
        <v>175</v>
      </c>
      <c r="AG538" t="s">
        <v>153</v>
      </c>
      <c r="AH538" t="s">
        <v>2863</v>
      </c>
    </row>
    <row r="539" spans="30:34" x14ac:dyDescent="0.3">
      <c r="AE539" t="s">
        <v>11</v>
      </c>
      <c r="AG539" t="s">
        <v>153</v>
      </c>
      <c r="AH539" t="s">
        <v>3401</v>
      </c>
    </row>
    <row r="540" spans="30:34" x14ac:dyDescent="0.3">
      <c r="AD540" t="s">
        <v>1544</v>
      </c>
      <c r="AE540" t="s">
        <v>146</v>
      </c>
      <c r="AG540" t="s">
        <v>153</v>
      </c>
      <c r="AH540" t="s">
        <v>2099</v>
      </c>
    </row>
    <row r="541" spans="30:34" x14ac:dyDescent="0.3">
      <c r="AE541" t="s">
        <v>175</v>
      </c>
      <c r="AG541" t="s">
        <v>153</v>
      </c>
      <c r="AH541" t="s">
        <v>3406</v>
      </c>
    </row>
    <row r="542" spans="30:34" x14ac:dyDescent="0.3">
      <c r="AD542" t="s">
        <v>3210</v>
      </c>
      <c r="AE542" t="s">
        <v>502</v>
      </c>
      <c r="AG542" t="s">
        <v>153</v>
      </c>
      <c r="AH542" t="s">
        <v>3419</v>
      </c>
    </row>
    <row r="543" spans="30:34" x14ac:dyDescent="0.3">
      <c r="AE543" t="s">
        <v>1006</v>
      </c>
      <c r="AG543" t="s">
        <v>153</v>
      </c>
      <c r="AH543" t="s">
        <v>3424</v>
      </c>
    </row>
    <row r="544" spans="30:34" x14ac:dyDescent="0.3">
      <c r="AD544" t="s">
        <v>4167</v>
      </c>
      <c r="AE544" t="s">
        <v>2396</v>
      </c>
      <c r="AG544" t="s">
        <v>153</v>
      </c>
      <c r="AH544" t="s">
        <v>828</v>
      </c>
    </row>
    <row r="545" spans="30:34" x14ac:dyDescent="0.3">
      <c r="AD545" t="s">
        <v>3876</v>
      </c>
      <c r="AE545" t="s">
        <v>146</v>
      </c>
      <c r="AG545" t="s">
        <v>153</v>
      </c>
      <c r="AH545" t="s">
        <v>3430</v>
      </c>
    </row>
    <row r="546" spans="30:34" x14ac:dyDescent="0.3">
      <c r="AD546" t="s">
        <v>465</v>
      </c>
      <c r="AE546" t="s">
        <v>140</v>
      </c>
      <c r="AG546" t="s">
        <v>153</v>
      </c>
      <c r="AH546" t="s">
        <v>3435</v>
      </c>
    </row>
    <row r="547" spans="30:34" x14ac:dyDescent="0.3">
      <c r="AD547" t="s">
        <v>4169</v>
      </c>
      <c r="AE547" t="s">
        <v>2396</v>
      </c>
      <c r="AG547" t="s">
        <v>153</v>
      </c>
      <c r="AH547" t="s">
        <v>3438</v>
      </c>
    </row>
    <row r="548" spans="30:34" x14ac:dyDescent="0.3">
      <c r="AD548" t="s">
        <v>4016</v>
      </c>
      <c r="AE548" t="s">
        <v>126</v>
      </c>
      <c r="AG548" t="s">
        <v>153</v>
      </c>
      <c r="AH548" t="s">
        <v>3398</v>
      </c>
    </row>
    <row r="549" spans="30:34" x14ac:dyDescent="0.3">
      <c r="AE549" t="s">
        <v>146</v>
      </c>
      <c r="AG549" t="s">
        <v>1405</v>
      </c>
    </row>
    <row r="550" spans="30:34" x14ac:dyDescent="0.3">
      <c r="AE550" t="s">
        <v>200</v>
      </c>
      <c r="AG550" t="s">
        <v>1268</v>
      </c>
      <c r="AH550" t="s">
        <v>1473</v>
      </c>
    </row>
    <row r="551" spans="30:34" x14ac:dyDescent="0.3">
      <c r="AE551" t="s">
        <v>189</v>
      </c>
      <c r="AG551" t="s">
        <v>1268</v>
      </c>
      <c r="AH551" t="s">
        <v>1476</v>
      </c>
    </row>
    <row r="552" spans="30:34" x14ac:dyDescent="0.3">
      <c r="AD552" t="s">
        <v>4171</v>
      </c>
      <c r="AE552" t="s">
        <v>2396</v>
      </c>
      <c r="AG552" t="s">
        <v>1268</v>
      </c>
      <c r="AH552" t="s">
        <v>1481</v>
      </c>
    </row>
    <row r="553" spans="30:34" x14ac:dyDescent="0.3">
      <c r="AD553" t="s">
        <v>3056</v>
      </c>
      <c r="AE553" t="s">
        <v>126</v>
      </c>
      <c r="AG553" t="s">
        <v>1268</v>
      </c>
      <c r="AH553" t="s">
        <v>1485</v>
      </c>
    </row>
    <row r="554" spans="30:34" x14ac:dyDescent="0.3">
      <c r="AD554" t="s">
        <v>4242</v>
      </c>
      <c r="AE554" t="s">
        <v>175</v>
      </c>
      <c r="AG554" t="s">
        <v>1268</v>
      </c>
      <c r="AH554" t="s">
        <v>1487</v>
      </c>
    </row>
    <row r="555" spans="30:34" x14ac:dyDescent="0.3">
      <c r="AD555" t="s">
        <v>4194</v>
      </c>
      <c r="AE555" t="s">
        <v>1002</v>
      </c>
      <c r="AG555" t="s">
        <v>1411</v>
      </c>
    </row>
    <row r="556" spans="30:34" x14ac:dyDescent="0.3">
      <c r="AD556" t="s">
        <v>3881</v>
      </c>
      <c r="AE556" t="s">
        <v>175</v>
      </c>
      <c r="AG556" t="s">
        <v>1006</v>
      </c>
      <c r="AH556" t="s">
        <v>3575</v>
      </c>
    </row>
    <row r="557" spans="30:34" x14ac:dyDescent="0.3">
      <c r="AD557" t="s">
        <v>1373</v>
      </c>
      <c r="AG557" t="s">
        <v>1006</v>
      </c>
      <c r="AH557" t="s">
        <v>3604</v>
      </c>
    </row>
    <row r="558" spans="30:34" x14ac:dyDescent="0.3">
      <c r="AG558" t="s">
        <v>1006</v>
      </c>
      <c r="AH558" t="s">
        <v>2199</v>
      </c>
    </row>
    <row r="559" spans="30:34" x14ac:dyDescent="0.3">
      <c r="AG559" t="s">
        <v>1006</v>
      </c>
      <c r="AH559" t="s">
        <v>2153</v>
      </c>
    </row>
    <row r="560" spans="30:34" x14ac:dyDescent="0.3">
      <c r="AG560" t="s">
        <v>1006</v>
      </c>
      <c r="AH560" t="s">
        <v>3948</v>
      </c>
    </row>
    <row r="561" spans="33:34" x14ac:dyDescent="0.3">
      <c r="AG561" t="s">
        <v>1006</v>
      </c>
      <c r="AH561" t="s">
        <v>3958</v>
      </c>
    </row>
    <row r="562" spans="33:34" x14ac:dyDescent="0.3">
      <c r="AG562" t="s">
        <v>1006</v>
      </c>
      <c r="AH562" t="s">
        <v>3967</v>
      </c>
    </row>
    <row r="563" spans="33:34" x14ac:dyDescent="0.3">
      <c r="AG563" t="s">
        <v>1006</v>
      </c>
      <c r="AH563" t="s">
        <v>2200</v>
      </c>
    </row>
    <row r="564" spans="33:34" x14ac:dyDescent="0.3">
      <c r="AG564" t="s">
        <v>1006</v>
      </c>
      <c r="AH564" t="s">
        <v>3210</v>
      </c>
    </row>
    <row r="565" spans="33:34" x14ac:dyDescent="0.3">
      <c r="AG565" t="s">
        <v>1412</v>
      </c>
    </row>
    <row r="566" spans="33:34" x14ac:dyDescent="0.3">
      <c r="AG566" t="s">
        <v>1002</v>
      </c>
      <c r="AH566" t="s">
        <v>3572</v>
      </c>
    </row>
    <row r="567" spans="33:34" x14ac:dyDescent="0.3">
      <c r="AG567" t="s">
        <v>1002</v>
      </c>
      <c r="AH567" t="s">
        <v>4176</v>
      </c>
    </row>
    <row r="568" spans="33:34" x14ac:dyDescent="0.3">
      <c r="AG568" t="s">
        <v>1002</v>
      </c>
      <c r="AH568" t="s">
        <v>3625</v>
      </c>
    </row>
    <row r="569" spans="33:34" x14ac:dyDescent="0.3">
      <c r="AG569" t="s">
        <v>1002</v>
      </c>
      <c r="AH569" t="s">
        <v>4196</v>
      </c>
    </row>
    <row r="570" spans="33:34" x14ac:dyDescent="0.3">
      <c r="AG570" t="s">
        <v>1002</v>
      </c>
      <c r="AH570" t="s">
        <v>2604</v>
      </c>
    </row>
    <row r="571" spans="33:34" x14ac:dyDescent="0.3">
      <c r="AG571" t="s">
        <v>1002</v>
      </c>
      <c r="AH571" t="s">
        <v>4179</v>
      </c>
    </row>
    <row r="572" spans="33:34" x14ac:dyDescent="0.3">
      <c r="AG572" t="s">
        <v>1002</v>
      </c>
      <c r="AH572" t="s">
        <v>2628</v>
      </c>
    </row>
    <row r="573" spans="33:34" x14ac:dyDescent="0.3">
      <c r="AG573" t="s">
        <v>1002</v>
      </c>
      <c r="AH573" t="s">
        <v>4199</v>
      </c>
    </row>
    <row r="574" spans="33:34" x14ac:dyDescent="0.3">
      <c r="AG574" t="s">
        <v>1002</v>
      </c>
      <c r="AH574" t="s">
        <v>4181</v>
      </c>
    </row>
    <row r="575" spans="33:34" x14ac:dyDescent="0.3">
      <c r="AG575" t="s">
        <v>1002</v>
      </c>
      <c r="AH575" t="s">
        <v>3526</v>
      </c>
    </row>
    <row r="576" spans="33:34" x14ac:dyDescent="0.3">
      <c r="AG576" t="s">
        <v>1002</v>
      </c>
      <c r="AH576" t="s">
        <v>4184</v>
      </c>
    </row>
    <row r="577" spans="33:34" x14ac:dyDescent="0.3">
      <c r="AG577" t="s">
        <v>1002</v>
      </c>
      <c r="AH577" t="s">
        <v>4186</v>
      </c>
    </row>
    <row r="578" spans="33:34" x14ac:dyDescent="0.3">
      <c r="AG578" t="s">
        <v>1002</v>
      </c>
      <c r="AH578" t="s">
        <v>4188</v>
      </c>
    </row>
    <row r="579" spans="33:34" x14ac:dyDescent="0.3">
      <c r="AG579" t="s">
        <v>1002</v>
      </c>
      <c r="AH579" t="s">
        <v>3797</v>
      </c>
    </row>
    <row r="580" spans="33:34" x14ac:dyDescent="0.3">
      <c r="AG580" t="s">
        <v>1002</v>
      </c>
      <c r="AH580" t="s">
        <v>4190</v>
      </c>
    </row>
    <row r="581" spans="33:34" x14ac:dyDescent="0.3">
      <c r="AG581" t="s">
        <v>1002</v>
      </c>
      <c r="AH581" t="s">
        <v>4192</v>
      </c>
    </row>
    <row r="582" spans="33:34" x14ac:dyDescent="0.3">
      <c r="AG582" t="s">
        <v>1002</v>
      </c>
      <c r="AH582" t="s">
        <v>4194</v>
      </c>
    </row>
    <row r="583" spans="33:34" x14ac:dyDescent="0.3">
      <c r="AG583" t="s">
        <v>1413</v>
      </c>
    </row>
    <row r="584" spans="33:34" x14ac:dyDescent="0.3">
      <c r="AG584" t="s">
        <v>1373</v>
      </c>
    </row>
  </sheetData>
  <sheetProtection algorithmName="SHA-512" hashValue="j95E0ScoWmyrtp/t4F0GMcW2zvKjsYiLIn1TYXp8AP5dRGGLW4aj7tJdKs8Xu3j4ZHLSjR7LhBKg0HF/pDDpgA==" saltValue="4LNpF34gcvjFR+85PLHS8g==" spinCount="100000" sheet="1" objects="1" scenarios="1" selectLockedCells="1"/>
  <mergeCells count="6">
    <mergeCell ref="AG3:AH3"/>
    <mergeCell ref="A22:B22"/>
    <mergeCell ref="AD3:AE3"/>
    <mergeCell ref="A3:B3"/>
    <mergeCell ref="P3:R3"/>
    <mergeCell ref="W3:Y3"/>
  </mergeCells>
  <pageMargins left="0.7" right="0.7" top="0.75" bottom="0.75" header="0.3" footer="0.3"/>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F14D-4984-475A-AB2A-CE4BF9F8549A}">
  <sheetPr>
    <tabColor theme="3" tint="0.249977111117893"/>
  </sheetPr>
  <dimension ref="A1:T593"/>
  <sheetViews>
    <sheetView showGridLines="0" topLeftCell="A3" zoomScale="85" zoomScaleNormal="85" workbookViewId="0">
      <selection activeCell="G25" sqref="G25"/>
    </sheetView>
  </sheetViews>
  <sheetFormatPr baseColWidth="10" defaultRowHeight="13.8" x14ac:dyDescent="0.3"/>
  <cols>
    <col min="1" max="1" width="25.33203125" style="23" bestFit="1" customWidth="1"/>
    <col min="2" max="2" width="43.77734375" bestFit="1" customWidth="1"/>
    <col min="3" max="3" width="12.6640625" customWidth="1"/>
    <col min="4" max="4" width="12" customWidth="1"/>
    <col min="5" max="5" width="13.21875" customWidth="1"/>
    <col min="6" max="6" width="15.21875" customWidth="1"/>
    <col min="7" max="7" width="13.21875" customWidth="1"/>
    <col min="11" max="11" width="13.44140625" customWidth="1"/>
    <col min="12" max="12" width="15.44140625" customWidth="1"/>
    <col min="13" max="13" width="19.6640625" customWidth="1"/>
    <col min="14" max="14" width="20.6640625" customWidth="1"/>
    <col min="15" max="15" width="21.77734375" customWidth="1"/>
    <col min="16" max="16" width="13.44140625" customWidth="1"/>
    <col min="17" max="17" width="14.6640625" customWidth="1"/>
    <col min="18" max="18" width="16.6640625" customWidth="1"/>
    <col min="19" max="19" width="15.6640625" customWidth="1"/>
    <col min="20" max="20" width="15.109375" customWidth="1"/>
  </cols>
  <sheetData>
    <row r="1" spans="1:20" ht="93" customHeight="1" x14ac:dyDescent="0.3"/>
    <row r="2" spans="1:20" ht="13.95" customHeight="1" x14ac:dyDescent="0.3"/>
    <row r="3" spans="1:20" ht="20.399999999999999" customHeight="1" x14ac:dyDescent="0.3"/>
    <row r="4" spans="1:20" ht="80.400000000000006" customHeight="1" x14ac:dyDescent="0.3"/>
    <row r="5" spans="1:20" ht="80.400000000000006" customHeight="1" x14ac:dyDescent="0.3"/>
    <row r="6" spans="1:20" ht="80.400000000000006" customHeight="1" x14ac:dyDescent="0.3"/>
    <row r="11" spans="1:20" ht="23.4" x14ac:dyDescent="0.45">
      <c r="A11" s="47" t="s">
        <v>1446</v>
      </c>
      <c r="B11" s="47"/>
      <c r="C11" s="47"/>
      <c r="D11" s="47"/>
      <c r="E11" s="47"/>
      <c r="F11" s="47"/>
      <c r="G11" s="47"/>
      <c r="H11" s="47"/>
      <c r="I11" s="47"/>
      <c r="J11" s="47"/>
      <c r="K11" s="47"/>
      <c r="L11" s="47"/>
      <c r="M11" s="47"/>
      <c r="N11" s="47"/>
      <c r="O11" s="47"/>
      <c r="P11" s="47"/>
      <c r="Q11" s="47"/>
      <c r="R11" s="47"/>
      <c r="S11" s="47"/>
      <c r="T11" s="47"/>
    </row>
    <row r="12" spans="1:20" ht="21" x14ac:dyDescent="0.4">
      <c r="C12" s="48" t="s">
        <v>1</v>
      </c>
      <c r="D12" s="48"/>
      <c r="E12" s="48"/>
      <c r="F12" s="48"/>
      <c r="G12" s="49" t="s">
        <v>2643</v>
      </c>
      <c r="H12" s="49"/>
      <c r="I12" s="49"/>
      <c r="J12" s="49"/>
      <c r="K12" s="49"/>
      <c r="L12" s="49"/>
      <c r="M12" s="50" t="s">
        <v>2644</v>
      </c>
      <c r="N12" s="50"/>
      <c r="O12" s="50"/>
      <c r="P12" s="50"/>
      <c r="Q12" s="50"/>
      <c r="R12" s="50"/>
      <c r="S12" s="51" t="s">
        <v>2632</v>
      </c>
      <c r="T12" s="51"/>
    </row>
    <row r="13" spans="1:20" ht="15.6" x14ac:dyDescent="0.3">
      <c r="A13" s="24" t="s">
        <v>7</v>
      </c>
      <c r="B13" s="25" t="s">
        <v>1498</v>
      </c>
      <c r="C13" s="25" t="s">
        <v>2586</v>
      </c>
      <c r="D13" s="25" t="s">
        <v>2587</v>
      </c>
      <c r="E13" s="25" t="s">
        <v>2588</v>
      </c>
      <c r="F13" s="25" t="s">
        <v>2589</v>
      </c>
      <c r="G13" s="25" t="s">
        <v>2590</v>
      </c>
      <c r="H13" s="25" t="s">
        <v>2651</v>
      </c>
      <c r="I13" s="25" t="s">
        <v>2591</v>
      </c>
      <c r="J13" s="25" t="s">
        <v>2592</v>
      </c>
      <c r="K13" s="25" t="s">
        <v>2593</v>
      </c>
      <c r="L13" s="25" t="s">
        <v>2594</v>
      </c>
      <c r="M13" s="25" t="s">
        <v>2595</v>
      </c>
      <c r="N13" s="25" t="s">
        <v>2596</v>
      </c>
      <c r="O13" s="25" t="s">
        <v>2597</v>
      </c>
      <c r="P13" s="25" t="s">
        <v>2598</v>
      </c>
      <c r="Q13" s="25" t="s">
        <v>2599</v>
      </c>
      <c r="R13" s="25" t="s">
        <v>2600</v>
      </c>
      <c r="S13" s="25" t="s">
        <v>2701</v>
      </c>
      <c r="T13" s="24" t="s">
        <v>2601</v>
      </c>
    </row>
    <row r="14" spans="1:20" x14ac:dyDescent="0.3">
      <c r="A14" t="s">
        <v>126</v>
      </c>
      <c r="B14" t="s">
        <v>2849</v>
      </c>
      <c r="F14">
        <v>1</v>
      </c>
      <c r="S14">
        <v>1</v>
      </c>
      <c r="T14">
        <v>3</v>
      </c>
    </row>
    <row r="15" spans="1:20" x14ac:dyDescent="0.3">
      <c r="A15" t="s">
        <v>126</v>
      </c>
      <c r="B15" t="s">
        <v>2851</v>
      </c>
      <c r="F15">
        <v>1</v>
      </c>
      <c r="S15">
        <v>1</v>
      </c>
      <c r="T15">
        <v>3</v>
      </c>
    </row>
    <row r="16" spans="1:20" x14ac:dyDescent="0.3">
      <c r="A16" t="s">
        <v>126</v>
      </c>
      <c r="B16" t="s">
        <v>3983</v>
      </c>
      <c r="E16">
        <v>1</v>
      </c>
      <c r="S16">
        <v>1</v>
      </c>
      <c r="T16">
        <v>7</v>
      </c>
    </row>
    <row r="17" spans="1:20" x14ac:dyDescent="0.3">
      <c r="A17" t="s">
        <v>126</v>
      </c>
      <c r="B17" t="s">
        <v>3984</v>
      </c>
      <c r="D17">
        <v>3</v>
      </c>
      <c r="E17">
        <v>6</v>
      </c>
      <c r="F17">
        <v>8</v>
      </c>
      <c r="S17">
        <v>17</v>
      </c>
      <c r="T17">
        <v>111</v>
      </c>
    </row>
    <row r="18" spans="1:20" x14ac:dyDescent="0.3">
      <c r="A18" t="s">
        <v>126</v>
      </c>
      <c r="B18" t="s">
        <v>3985</v>
      </c>
      <c r="F18">
        <v>1</v>
      </c>
      <c r="S18">
        <v>1</v>
      </c>
      <c r="T18">
        <v>3</v>
      </c>
    </row>
    <row r="19" spans="1:20" x14ac:dyDescent="0.3">
      <c r="A19" t="s">
        <v>126</v>
      </c>
      <c r="B19" t="s">
        <v>2873</v>
      </c>
      <c r="D19">
        <v>1</v>
      </c>
      <c r="E19">
        <v>4</v>
      </c>
      <c r="F19">
        <v>12</v>
      </c>
      <c r="S19">
        <v>17</v>
      </c>
      <c r="T19">
        <v>79</v>
      </c>
    </row>
    <row r="20" spans="1:20" x14ac:dyDescent="0.3">
      <c r="A20" t="s">
        <v>126</v>
      </c>
      <c r="B20" t="s">
        <v>3986</v>
      </c>
      <c r="D20">
        <v>2</v>
      </c>
      <c r="E20">
        <v>3</v>
      </c>
      <c r="F20">
        <v>6</v>
      </c>
      <c r="S20">
        <v>11</v>
      </c>
      <c r="T20">
        <v>69</v>
      </c>
    </row>
    <row r="21" spans="1:20" x14ac:dyDescent="0.3">
      <c r="A21" t="s">
        <v>126</v>
      </c>
      <c r="B21" t="s">
        <v>3988</v>
      </c>
      <c r="F21">
        <v>1</v>
      </c>
      <c r="S21">
        <v>1</v>
      </c>
      <c r="T21">
        <v>3</v>
      </c>
    </row>
    <row r="22" spans="1:20" x14ac:dyDescent="0.3">
      <c r="A22" t="s">
        <v>126</v>
      </c>
      <c r="B22" t="s">
        <v>2885</v>
      </c>
      <c r="E22">
        <v>1</v>
      </c>
      <c r="S22">
        <v>1</v>
      </c>
      <c r="T22">
        <v>7</v>
      </c>
    </row>
    <row r="23" spans="1:20" x14ac:dyDescent="0.3">
      <c r="A23" t="s">
        <v>126</v>
      </c>
      <c r="B23" t="s">
        <v>2890</v>
      </c>
      <c r="E23">
        <v>3</v>
      </c>
      <c r="F23">
        <v>2</v>
      </c>
      <c r="S23">
        <v>5</v>
      </c>
      <c r="T23">
        <v>27</v>
      </c>
    </row>
    <row r="24" spans="1:20" x14ac:dyDescent="0.3">
      <c r="A24" t="s">
        <v>126</v>
      </c>
      <c r="B24" t="s">
        <v>2900</v>
      </c>
      <c r="F24">
        <v>1</v>
      </c>
      <c r="S24">
        <v>1</v>
      </c>
      <c r="T24">
        <v>3</v>
      </c>
    </row>
    <row r="25" spans="1:20" x14ac:dyDescent="0.3">
      <c r="A25" t="s">
        <v>126</v>
      </c>
      <c r="B25" t="s">
        <v>2907</v>
      </c>
      <c r="E25">
        <v>1</v>
      </c>
      <c r="F25">
        <v>2</v>
      </c>
      <c r="S25">
        <v>3</v>
      </c>
      <c r="T25">
        <v>13</v>
      </c>
    </row>
    <row r="26" spans="1:20" x14ac:dyDescent="0.3">
      <c r="A26" t="s">
        <v>126</v>
      </c>
      <c r="B26" t="s">
        <v>2913</v>
      </c>
      <c r="E26">
        <v>2</v>
      </c>
      <c r="F26">
        <v>1</v>
      </c>
      <c r="S26">
        <v>3</v>
      </c>
      <c r="T26">
        <v>17</v>
      </c>
    </row>
    <row r="27" spans="1:20" x14ac:dyDescent="0.3">
      <c r="A27" t="s">
        <v>126</v>
      </c>
      <c r="B27" t="s">
        <v>2917</v>
      </c>
      <c r="D27">
        <v>1</v>
      </c>
      <c r="E27">
        <v>1</v>
      </c>
      <c r="F27">
        <v>8</v>
      </c>
      <c r="S27">
        <v>10</v>
      </c>
      <c r="T27">
        <v>46</v>
      </c>
    </row>
    <row r="28" spans="1:20" x14ac:dyDescent="0.3">
      <c r="A28" t="s">
        <v>126</v>
      </c>
      <c r="B28" t="s">
        <v>2918</v>
      </c>
      <c r="D28">
        <v>1</v>
      </c>
      <c r="E28">
        <v>7</v>
      </c>
      <c r="F28">
        <v>6</v>
      </c>
      <c r="S28">
        <v>14</v>
      </c>
      <c r="T28">
        <v>82</v>
      </c>
    </row>
    <row r="29" spans="1:20" x14ac:dyDescent="0.3">
      <c r="A29" t="s">
        <v>126</v>
      </c>
      <c r="B29" t="s">
        <v>2925</v>
      </c>
      <c r="E29">
        <v>1</v>
      </c>
      <c r="F29">
        <v>1</v>
      </c>
      <c r="S29">
        <v>2</v>
      </c>
      <c r="T29">
        <v>10</v>
      </c>
    </row>
    <row r="30" spans="1:20" x14ac:dyDescent="0.3">
      <c r="A30" t="s">
        <v>126</v>
      </c>
      <c r="B30" t="s">
        <v>2928</v>
      </c>
      <c r="E30">
        <v>5</v>
      </c>
      <c r="F30">
        <v>1</v>
      </c>
      <c r="S30">
        <v>6</v>
      </c>
      <c r="T30">
        <v>38</v>
      </c>
    </row>
    <row r="31" spans="1:20" x14ac:dyDescent="0.3">
      <c r="A31" t="s">
        <v>126</v>
      </c>
      <c r="B31" t="s">
        <v>2108</v>
      </c>
      <c r="D31">
        <v>1</v>
      </c>
      <c r="F31">
        <v>5</v>
      </c>
      <c r="R31">
        <v>1</v>
      </c>
      <c r="S31">
        <v>7</v>
      </c>
      <c r="T31">
        <v>33</v>
      </c>
    </row>
    <row r="32" spans="1:20" x14ac:dyDescent="0.3">
      <c r="A32" t="s">
        <v>126</v>
      </c>
      <c r="B32" t="s">
        <v>3990</v>
      </c>
      <c r="D32">
        <v>3</v>
      </c>
      <c r="E32">
        <v>3</v>
      </c>
      <c r="S32">
        <v>6</v>
      </c>
      <c r="T32">
        <v>66</v>
      </c>
    </row>
    <row r="33" spans="1:20" x14ac:dyDescent="0.3">
      <c r="A33" t="s">
        <v>126</v>
      </c>
      <c r="B33" t="s">
        <v>3991</v>
      </c>
      <c r="E33">
        <v>2</v>
      </c>
      <c r="F33">
        <v>4</v>
      </c>
      <c r="S33">
        <v>6</v>
      </c>
      <c r="T33">
        <v>26</v>
      </c>
    </row>
    <row r="34" spans="1:20" x14ac:dyDescent="0.3">
      <c r="A34" t="s">
        <v>126</v>
      </c>
      <c r="B34" t="s">
        <v>2930</v>
      </c>
      <c r="C34">
        <v>1</v>
      </c>
      <c r="D34">
        <v>2</v>
      </c>
      <c r="E34">
        <v>3</v>
      </c>
      <c r="F34">
        <v>5</v>
      </c>
      <c r="S34">
        <v>11</v>
      </c>
      <c r="T34">
        <v>96</v>
      </c>
    </row>
    <row r="35" spans="1:20" x14ac:dyDescent="0.3">
      <c r="A35" t="s">
        <v>126</v>
      </c>
      <c r="B35" t="s">
        <v>3992</v>
      </c>
      <c r="D35">
        <v>5</v>
      </c>
      <c r="E35">
        <v>8</v>
      </c>
      <c r="F35">
        <v>11</v>
      </c>
      <c r="S35">
        <v>24</v>
      </c>
      <c r="T35">
        <v>164</v>
      </c>
    </row>
    <row r="36" spans="1:20" x14ac:dyDescent="0.3">
      <c r="A36" t="s">
        <v>126</v>
      </c>
      <c r="B36" t="s">
        <v>2942</v>
      </c>
      <c r="D36">
        <v>1</v>
      </c>
      <c r="E36">
        <v>3</v>
      </c>
      <c r="S36">
        <v>4</v>
      </c>
      <c r="T36">
        <v>36</v>
      </c>
    </row>
    <row r="37" spans="1:20" x14ac:dyDescent="0.3">
      <c r="A37" t="s">
        <v>126</v>
      </c>
      <c r="B37" t="s">
        <v>2945</v>
      </c>
      <c r="E37">
        <v>1</v>
      </c>
      <c r="F37">
        <v>1</v>
      </c>
      <c r="S37">
        <v>2</v>
      </c>
      <c r="T37">
        <v>10</v>
      </c>
    </row>
    <row r="38" spans="1:20" x14ac:dyDescent="0.3">
      <c r="A38" t="s">
        <v>126</v>
      </c>
      <c r="B38" t="s">
        <v>2949</v>
      </c>
      <c r="D38">
        <v>1</v>
      </c>
      <c r="E38">
        <v>5</v>
      </c>
      <c r="F38">
        <v>7</v>
      </c>
      <c r="S38">
        <v>13</v>
      </c>
      <c r="T38">
        <v>71</v>
      </c>
    </row>
    <row r="39" spans="1:20" x14ac:dyDescent="0.3">
      <c r="A39" t="s">
        <v>126</v>
      </c>
      <c r="B39" t="s">
        <v>3672</v>
      </c>
      <c r="K39">
        <v>1</v>
      </c>
      <c r="L39">
        <v>1</v>
      </c>
      <c r="S39">
        <v>2</v>
      </c>
      <c r="T39">
        <v>4</v>
      </c>
    </row>
    <row r="40" spans="1:20" x14ac:dyDescent="0.3">
      <c r="A40" t="s">
        <v>126</v>
      </c>
      <c r="B40" t="s">
        <v>3150</v>
      </c>
      <c r="D40">
        <v>3</v>
      </c>
      <c r="E40">
        <v>3</v>
      </c>
      <c r="F40">
        <v>2</v>
      </c>
      <c r="S40">
        <v>8</v>
      </c>
      <c r="T40">
        <v>72</v>
      </c>
    </row>
    <row r="41" spans="1:20" x14ac:dyDescent="0.3">
      <c r="A41" t="s">
        <v>126</v>
      </c>
      <c r="B41" t="s">
        <v>3993</v>
      </c>
      <c r="D41">
        <v>1</v>
      </c>
      <c r="S41">
        <v>1</v>
      </c>
      <c r="T41">
        <v>15</v>
      </c>
    </row>
    <row r="42" spans="1:20" x14ac:dyDescent="0.3">
      <c r="A42" t="s">
        <v>126</v>
      </c>
      <c r="B42" t="s">
        <v>3887</v>
      </c>
      <c r="C42">
        <v>1</v>
      </c>
      <c r="D42">
        <v>8</v>
      </c>
      <c r="E42">
        <v>12</v>
      </c>
      <c r="F42">
        <v>12</v>
      </c>
      <c r="P42">
        <v>1</v>
      </c>
      <c r="R42">
        <v>1</v>
      </c>
      <c r="S42">
        <v>35</v>
      </c>
      <c r="T42">
        <v>288</v>
      </c>
    </row>
    <row r="43" spans="1:20" x14ac:dyDescent="0.3">
      <c r="A43" t="s">
        <v>126</v>
      </c>
      <c r="B43" t="s">
        <v>3994</v>
      </c>
      <c r="D43">
        <v>5</v>
      </c>
      <c r="E43">
        <v>4</v>
      </c>
      <c r="F43">
        <v>2</v>
      </c>
      <c r="S43">
        <v>11</v>
      </c>
      <c r="T43">
        <v>109</v>
      </c>
    </row>
    <row r="44" spans="1:20" x14ac:dyDescent="0.3">
      <c r="A44" t="s">
        <v>126</v>
      </c>
      <c r="B44" t="s">
        <v>2952</v>
      </c>
      <c r="D44">
        <v>6</v>
      </c>
      <c r="E44">
        <v>8</v>
      </c>
      <c r="F44">
        <v>14</v>
      </c>
      <c r="S44">
        <v>28</v>
      </c>
      <c r="T44">
        <v>188</v>
      </c>
    </row>
    <row r="45" spans="1:20" x14ac:dyDescent="0.3">
      <c r="A45" t="s">
        <v>126</v>
      </c>
      <c r="B45" t="s">
        <v>3996</v>
      </c>
      <c r="D45">
        <v>2</v>
      </c>
      <c r="E45">
        <v>2</v>
      </c>
      <c r="F45">
        <v>3</v>
      </c>
      <c r="S45">
        <v>7</v>
      </c>
      <c r="T45">
        <v>53</v>
      </c>
    </row>
    <row r="46" spans="1:20" x14ac:dyDescent="0.3">
      <c r="A46" t="s">
        <v>126</v>
      </c>
      <c r="B46" t="s">
        <v>3997</v>
      </c>
      <c r="F46">
        <v>1</v>
      </c>
      <c r="S46">
        <v>1</v>
      </c>
      <c r="T46">
        <v>3</v>
      </c>
    </row>
    <row r="47" spans="1:20" x14ac:dyDescent="0.3">
      <c r="A47" t="s">
        <v>126</v>
      </c>
      <c r="B47" t="s">
        <v>1766</v>
      </c>
      <c r="D47">
        <v>4</v>
      </c>
      <c r="E47">
        <v>1</v>
      </c>
      <c r="F47">
        <v>2</v>
      </c>
      <c r="S47">
        <v>7</v>
      </c>
      <c r="T47">
        <v>73</v>
      </c>
    </row>
    <row r="48" spans="1:20" x14ac:dyDescent="0.3">
      <c r="A48" t="s">
        <v>126</v>
      </c>
      <c r="B48" t="s">
        <v>2120</v>
      </c>
      <c r="E48">
        <v>4</v>
      </c>
      <c r="F48">
        <v>3</v>
      </c>
      <c r="Q48">
        <v>1</v>
      </c>
      <c r="S48">
        <v>8</v>
      </c>
      <c r="T48">
        <v>44</v>
      </c>
    </row>
    <row r="49" spans="1:20" x14ac:dyDescent="0.3">
      <c r="A49" t="s">
        <v>126</v>
      </c>
      <c r="B49" t="s">
        <v>3998</v>
      </c>
      <c r="D49">
        <v>1</v>
      </c>
      <c r="E49">
        <v>1</v>
      </c>
      <c r="S49">
        <v>2</v>
      </c>
      <c r="T49">
        <v>22</v>
      </c>
    </row>
    <row r="50" spans="1:20" x14ac:dyDescent="0.3">
      <c r="A50" t="s">
        <v>126</v>
      </c>
      <c r="B50" t="s">
        <v>3999</v>
      </c>
      <c r="E50">
        <v>2</v>
      </c>
      <c r="F50">
        <v>1</v>
      </c>
      <c r="S50">
        <v>3</v>
      </c>
      <c r="T50">
        <v>17</v>
      </c>
    </row>
    <row r="51" spans="1:20" x14ac:dyDescent="0.3">
      <c r="A51" t="s">
        <v>126</v>
      </c>
      <c r="B51" t="s">
        <v>4000</v>
      </c>
      <c r="E51">
        <v>1</v>
      </c>
      <c r="S51">
        <v>1</v>
      </c>
      <c r="T51">
        <v>7</v>
      </c>
    </row>
    <row r="52" spans="1:20" x14ac:dyDescent="0.3">
      <c r="A52" t="s">
        <v>126</v>
      </c>
      <c r="B52" t="s">
        <v>2980</v>
      </c>
      <c r="D52">
        <v>4</v>
      </c>
      <c r="E52">
        <v>12</v>
      </c>
      <c r="F52">
        <v>8</v>
      </c>
      <c r="I52">
        <v>1</v>
      </c>
      <c r="J52">
        <v>1</v>
      </c>
      <c r="K52">
        <v>2</v>
      </c>
      <c r="S52">
        <v>28</v>
      </c>
      <c r="T52">
        <v>196</v>
      </c>
    </row>
    <row r="53" spans="1:20" x14ac:dyDescent="0.3">
      <c r="A53" t="s">
        <v>126</v>
      </c>
      <c r="B53" t="s">
        <v>1738</v>
      </c>
      <c r="D53">
        <v>1</v>
      </c>
      <c r="E53">
        <v>6</v>
      </c>
      <c r="F53">
        <v>3</v>
      </c>
      <c r="S53">
        <v>10</v>
      </c>
      <c r="T53">
        <v>66</v>
      </c>
    </row>
    <row r="54" spans="1:20" x14ac:dyDescent="0.3">
      <c r="A54" t="s">
        <v>126</v>
      </c>
      <c r="B54" t="s">
        <v>3995</v>
      </c>
      <c r="D54">
        <v>5</v>
      </c>
      <c r="E54">
        <v>5</v>
      </c>
      <c r="F54">
        <v>3</v>
      </c>
      <c r="S54">
        <v>13</v>
      </c>
      <c r="T54">
        <v>119</v>
      </c>
    </row>
    <row r="55" spans="1:20" x14ac:dyDescent="0.3">
      <c r="A55" t="s">
        <v>126</v>
      </c>
      <c r="B55" t="s">
        <v>2998</v>
      </c>
      <c r="D55">
        <v>2</v>
      </c>
      <c r="E55">
        <v>5</v>
      </c>
      <c r="F55">
        <v>1</v>
      </c>
      <c r="S55">
        <v>8</v>
      </c>
      <c r="T55">
        <v>68</v>
      </c>
    </row>
    <row r="56" spans="1:20" x14ac:dyDescent="0.3">
      <c r="A56" t="s">
        <v>126</v>
      </c>
      <c r="B56" t="s">
        <v>3000</v>
      </c>
      <c r="E56">
        <v>1</v>
      </c>
      <c r="F56">
        <v>1</v>
      </c>
      <c r="S56">
        <v>2</v>
      </c>
      <c r="T56">
        <v>10</v>
      </c>
    </row>
    <row r="57" spans="1:20" x14ac:dyDescent="0.3">
      <c r="A57" t="s">
        <v>126</v>
      </c>
      <c r="B57" t="s">
        <v>4001</v>
      </c>
      <c r="D57">
        <v>2</v>
      </c>
      <c r="E57">
        <v>1</v>
      </c>
      <c r="F57">
        <v>1</v>
      </c>
      <c r="S57">
        <v>4</v>
      </c>
      <c r="T57">
        <v>40</v>
      </c>
    </row>
    <row r="58" spans="1:20" x14ac:dyDescent="0.3">
      <c r="A58" t="s">
        <v>126</v>
      </c>
      <c r="B58" t="s">
        <v>3017</v>
      </c>
      <c r="E58">
        <v>1</v>
      </c>
      <c r="S58">
        <v>1</v>
      </c>
      <c r="T58">
        <v>7</v>
      </c>
    </row>
    <row r="59" spans="1:20" x14ac:dyDescent="0.3">
      <c r="A59" t="s">
        <v>126</v>
      </c>
      <c r="B59" t="s">
        <v>4002</v>
      </c>
      <c r="D59">
        <v>1</v>
      </c>
      <c r="S59">
        <v>1</v>
      </c>
      <c r="T59">
        <v>15</v>
      </c>
    </row>
    <row r="60" spans="1:20" x14ac:dyDescent="0.3">
      <c r="A60" t="s">
        <v>126</v>
      </c>
      <c r="B60" t="s">
        <v>3019</v>
      </c>
      <c r="E60">
        <v>1</v>
      </c>
      <c r="F60">
        <v>2</v>
      </c>
      <c r="S60">
        <v>3</v>
      </c>
      <c r="T60">
        <v>13</v>
      </c>
    </row>
    <row r="61" spans="1:20" x14ac:dyDescent="0.3">
      <c r="A61" t="s">
        <v>126</v>
      </c>
      <c r="B61" t="s">
        <v>2126</v>
      </c>
      <c r="P61">
        <v>1</v>
      </c>
      <c r="R61">
        <v>1</v>
      </c>
      <c r="S61">
        <v>2</v>
      </c>
      <c r="T61">
        <v>18</v>
      </c>
    </row>
    <row r="62" spans="1:20" x14ac:dyDescent="0.3">
      <c r="A62" t="s">
        <v>126</v>
      </c>
      <c r="B62" t="s">
        <v>4003</v>
      </c>
      <c r="D62">
        <v>2</v>
      </c>
      <c r="E62">
        <v>3</v>
      </c>
      <c r="F62">
        <v>4</v>
      </c>
      <c r="S62">
        <v>9</v>
      </c>
      <c r="T62">
        <v>63</v>
      </c>
    </row>
    <row r="63" spans="1:20" x14ac:dyDescent="0.3">
      <c r="A63" t="s">
        <v>126</v>
      </c>
      <c r="B63" t="s">
        <v>4247</v>
      </c>
      <c r="L63">
        <v>2</v>
      </c>
      <c r="S63">
        <v>2</v>
      </c>
      <c r="T63">
        <v>2</v>
      </c>
    </row>
    <row r="64" spans="1:20" x14ac:dyDescent="0.3">
      <c r="A64" t="s">
        <v>126</v>
      </c>
      <c r="B64" t="s">
        <v>3897</v>
      </c>
      <c r="D64">
        <v>1</v>
      </c>
      <c r="E64">
        <v>5</v>
      </c>
      <c r="F64">
        <v>1</v>
      </c>
      <c r="R64">
        <v>3</v>
      </c>
      <c r="S64">
        <v>10</v>
      </c>
      <c r="T64">
        <v>62</v>
      </c>
    </row>
    <row r="65" spans="1:20" x14ac:dyDescent="0.3">
      <c r="A65" t="s">
        <v>126</v>
      </c>
      <c r="B65" t="s">
        <v>3022</v>
      </c>
      <c r="E65">
        <v>1</v>
      </c>
      <c r="F65">
        <v>2</v>
      </c>
      <c r="S65">
        <v>3</v>
      </c>
      <c r="T65">
        <v>13</v>
      </c>
    </row>
    <row r="66" spans="1:20" x14ac:dyDescent="0.3">
      <c r="A66" t="s">
        <v>126</v>
      </c>
      <c r="B66" t="s">
        <v>3031</v>
      </c>
      <c r="E66">
        <v>2</v>
      </c>
      <c r="S66">
        <v>2</v>
      </c>
      <c r="T66">
        <v>14</v>
      </c>
    </row>
    <row r="67" spans="1:20" x14ac:dyDescent="0.3">
      <c r="A67" t="s">
        <v>126</v>
      </c>
      <c r="B67" t="s">
        <v>4004</v>
      </c>
      <c r="D67">
        <v>1</v>
      </c>
      <c r="S67">
        <v>1</v>
      </c>
      <c r="T67">
        <v>15</v>
      </c>
    </row>
    <row r="68" spans="1:20" x14ac:dyDescent="0.3">
      <c r="A68" t="s">
        <v>126</v>
      </c>
      <c r="B68" t="s">
        <v>4005</v>
      </c>
      <c r="E68">
        <v>3</v>
      </c>
      <c r="F68">
        <v>3</v>
      </c>
      <c r="S68">
        <v>6</v>
      </c>
      <c r="T68">
        <v>30</v>
      </c>
    </row>
    <row r="69" spans="1:20" x14ac:dyDescent="0.3">
      <c r="A69" t="s">
        <v>126</v>
      </c>
      <c r="B69" t="s">
        <v>4006</v>
      </c>
      <c r="E69">
        <v>1</v>
      </c>
      <c r="F69">
        <v>1</v>
      </c>
      <c r="S69">
        <v>2</v>
      </c>
      <c r="T69">
        <v>10</v>
      </c>
    </row>
    <row r="70" spans="1:20" x14ac:dyDescent="0.3">
      <c r="A70" t="s">
        <v>126</v>
      </c>
      <c r="B70" t="s">
        <v>1998</v>
      </c>
      <c r="Q70">
        <v>1</v>
      </c>
      <c r="S70">
        <v>1</v>
      </c>
      <c r="T70">
        <v>7</v>
      </c>
    </row>
    <row r="71" spans="1:20" x14ac:dyDescent="0.3">
      <c r="A71" t="s">
        <v>126</v>
      </c>
      <c r="B71" t="s">
        <v>360</v>
      </c>
      <c r="D71">
        <v>1</v>
      </c>
      <c r="E71">
        <v>5</v>
      </c>
      <c r="F71">
        <v>4</v>
      </c>
      <c r="S71">
        <v>10</v>
      </c>
      <c r="T71">
        <v>62</v>
      </c>
    </row>
    <row r="72" spans="1:20" x14ac:dyDescent="0.3">
      <c r="A72" t="s">
        <v>126</v>
      </c>
      <c r="B72" t="s">
        <v>4007</v>
      </c>
      <c r="F72">
        <v>2</v>
      </c>
      <c r="S72">
        <v>2</v>
      </c>
      <c r="T72">
        <v>6</v>
      </c>
    </row>
    <row r="73" spans="1:20" x14ac:dyDescent="0.3">
      <c r="A73" t="s">
        <v>126</v>
      </c>
      <c r="B73" t="s">
        <v>3036</v>
      </c>
      <c r="E73">
        <v>1</v>
      </c>
      <c r="F73">
        <v>1</v>
      </c>
      <c r="S73">
        <v>2</v>
      </c>
      <c r="T73">
        <v>10</v>
      </c>
    </row>
    <row r="74" spans="1:20" x14ac:dyDescent="0.3">
      <c r="A74" t="s">
        <v>126</v>
      </c>
      <c r="B74" t="s">
        <v>4008</v>
      </c>
      <c r="E74">
        <v>1</v>
      </c>
      <c r="S74">
        <v>1</v>
      </c>
      <c r="T74">
        <v>7</v>
      </c>
    </row>
    <row r="75" spans="1:20" x14ac:dyDescent="0.3">
      <c r="A75" t="s">
        <v>126</v>
      </c>
      <c r="B75" t="s">
        <v>3039</v>
      </c>
      <c r="F75">
        <v>1</v>
      </c>
      <c r="S75">
        <v>1</v>
      </c>
      <c r="T75">
        <v>3</v>
      </c>
    </row>
    <row r="76" spans="1:20" x14ac:dyDescent="0.3">
      <c r="A76" t="s">
        <v>126</v>
      </c>
      <c r="B76" t="s">
        <v>4009</v>
      </c>
      <c r="D76">
        <v>8</v>
      </c>
      <c r="E76">
        <v>11</v>
      </c>
      <c r="F76">
        <v>8</v>
      </c>
      <c r="S76">
        <v>27</v>
      </c>
      <c r="T76">
        <v>221</v>
      </c>
    </row>
    <row r="77" spans="1:20" x14ac:dyDescent="0.3">
      <c r="A77" t="s">
        <v>126</v>
      </c>
      <c r="B77" t="s">
        <v>2135</v>
      </c>
      <c r="D77">
        <v>1</v>
      </c>
      <c r="E77">
        <v>3</v>
      </c>
      <c r="F77">
        <v>3</v>
      </c>
      <c r="R77">
        <v>2</v>
      </c>
      <c r="S77">
        <v>9</v>
      </c>
      <c r="T77">
        <v>51</v>
      </c>
    </row>
    <row r="78" spans="1:20" x14ac:dyDescent="0.3">
      <c r="A78" t="s">
        <v>126</v>
      </c>
      <c r="B78" t="s">
        <v>4010</v>
      </c>
      <c r="D78">
        <v>1</v>
      </c>
      <c r="F78">
        <v>2</v>
      </c>
      <c r="S78">
        <v>3</v>
      </c>
      <c r="T78">
        <v>21</v>
      </c>
    </row>
    <row r="79" spans="1:20" x14ac:dyDescent="0.3">
      <c r="A79" t="s">
        <v>126</v>
      </c>
      <c r="B79" t="s">
        <v>3814</v>
      </c>
      <c r="L79">
        <v>1</v>
      </c>
      <c r="S79">
        <v>1</v>
      </c>
      <c r="T79">
        <v>1</v>
      </c>
    </row>
    <row r="80" spans="1:20" x14ac:dyDescent="0.3">
      <c r="A80" t="s">
        <v>126</v>
      </c>
      <c r="B80" t="s">
        <v>1724</v>
      </c>
      <c r="Q80">
        <v>3</v>
      </c>
      <c r="R80">
        <v>3</v>
      </c>
      <c r="S80">
        <v>6</v>
      </c>
      <c r="T80">
        <v>30</v>
      </c>
    </row>
    <row r="81" spans="1:20" x14ac:dyDescent="0.3">
      <c r="A81" t="s">
        <v>126</v>
      </c>
      <c r="B81" t="s">
        <v>1947</v>
      </c>
      <c r="R81">
        <v>1</v>
      </c>
      <c r="S81">
        <v>1</v>
      </c>
      <c r="T81">
        <v>3</v>
      </c>
    </row>
    <row r="82" spans="1:20" x14ac:dyDescent="0.3">
      <c r="A82" t="s">
        <v>126</v>
      </c>
      <c r="B82" t="s">
        <v>4011</v>
      </c>
      <c r="D82">
        <v>2</v>
      </c>
      <c r="E82">
        <v>3</v>
      </c>
      <c r="S82">
        <v>5</v>
      </c>
      <c r="T82">
        <v>51</v>
      </c>
    </row>
    <row r="83" spans="1:20" x14ac:dyDescent="0.3">
      <c r="A83" t="s">
        <v>126</v>
      </c>
      <c r="B83" t="s">
        <v>4012</v>
      </c>
      <c r="D83">
        <v>1</v>
      </c>
      <c r="E83">
        <v>3</v>
      </c>
      <c r="F83">
        <v>4</v>
      </c>
      <c r="S83">
        <v>8</v>
      </c>
      <c r="T83">
        <v>48</v>
      </c>
    </row>
    <row r="84" spans="1:20" x14ac:dyDescent="0.3">
      <c r="A84" t="s">
        <v>126</v>
      </c>
      <c r="B84" t="s">
        <v>3049</v>
      </c>
      <c r="F84">
        <v>4</v>
      </c>
      <c r="S84">
        <v>4</v>
      </c>
      <c r="T84">
        <v>12</v>
      </c>
    </row>
    <row r="85" spans="1:20" x14ac:dyDescent="0.3">
      <c r="A85" t="s">
        <v>126</v>
      </c>
      <c r="B85" t="s">
        <v>4013</v>
      </c>
      <c r="D85">
        <v>4</v>
      </c>
      <c r="F85">
        <v>2</v>
      </c>
      <c r="S85">
        <v>6</v>
      </c>
      <c r="T85">
        <v>66</v>
      </c>
    </row>
    <row r="86" spans="1:20" x14ac:dyDescent="0.3">
      <c r="A86" t="s">
        <v>126</v>
      </c>
      <c r="B86" t="s">
        <v>3867</v>
      </c>
      <c r="D86">
        <v>1</v>
      </c>
      <c r="E86">
        <v>8</v>
      </c>
      <c r="F86">
        <v>8</v>
      </c>
      <c r="H86">
        <v>1</v>
      </c>
      <c r="I86">
        <v>3</v>
      </c>
      <c r="J86">
        <v>6</v>
      </c>
      <c r="L86">
        <v>1</v>
      </c>
      <c r="P86">
        <v>1</v>
      </c>
      <c r="Q86">
        <v>2</v>
      </c>
      <c r="R86">
        <v>1</v>
      </c>
      <c r="S86">
        <v>32</v>
      </c>
      <c r="T86">
        <v>245</v>
      </c>
    </row>
    <row r="87" spans="1:20" x14ac:dyDescent="0.3">
      <c r="A87" t="s">
        <v>126</v>
      </c>
      <c r="B87" t="s">
        <v>4015</v>
      </c>
      <c r="E87">
        <v>1</v>
      </c>
      <c r="F87">
        <v>2</v>
      </c>
      <c r="S87">
        <v>3</v>
      </c>
      <c r="T87">
        <v>13</v>
      </c>
    </row>
    <row r="88" spans="1:20" x14ac:dyDescent="0.3">
      <c r="A88" t="s">
        <v>126</v>
      </c>
      <c r="B88" t="s">
        <v>4016</v>
      </c>
      <c r="E88">
        <v>6</v>
      </c>
      <c r="F88">
        <v>2</v>
      </c>
      <c r="S88">
        <v>8</v>
      </c>
      <c r="T88">
        <v>48</v>
      </c>
    </row>
    <row r="89" spans="1:20" x14ac:dyDescent="0.3">
      <c r="A89" t="s">
        <v>126</v>
      </c>
      <c r="B89" t="s">
        <v>3056</v>
      </c>
      <c r="E89">
        <v>1</v>
      </c>
      <c r="S89">
        <v>1</v>
      </c>
      <c r="T89">
        <v>7</v>
      </c>
    </row>
    <row r="90" spans="1:20" x14ac:dyDescent="0.3">
      <c r="A90" s="34" t="s">
        <v>1394</v>
      </c>
      <c r="B90" s="34"/>
      <c r="C90" s="34">
        <v>2</v>
      </c>
      <c r="D90" s="34">
        <v>89</v>
      </c>
      <c r="E90" s="34">
        <v>188</v>
      </c>
      <c r="F90" s="34">
        <v>198</v>
      </c>
      <c r="G90" s="34"/>
      <c r="H90" s="34">
        <v>1</v>
      </c>
      <c r="I90" s="34">
        <v>4</v>
      </c>
      <c r="J90" s="34">
        <v>7</v>
      </c>
      <c r="K90" s="34">
        <v>3</v>
      </c>
      <c r="L90" s="34">
        <v>5</v>
      </c>
      <c r="M90" s="34"/>
      <c r="N90" s="34"/>
      <c r="O90" s="34"/>
      <c r="P90" s="34">
        <v>3</v>
      </c>
      <c r="Q90" s="34">
        <v>7</v>
      </c>
      <c r="R90" s="34">
        <v>13</v>
      </c>
      <c r="S90" s="34">
        <v>520</v>
      </c>
      <c r="T90" s="34">
        <v>3591</v>
      </c>
    </row>
    <row r="91" spans="1:20" x14ac:dyDescent="0.3">
      <c r="A91" t="s">
        <v>158</v>
      </c>
      <c r="B91" t="s">
        <v>977</v>
      </c>
      <c r="L91">
        <v>2</v>
      </c>
      <c r="S91">
        <v>2</v>
      </c>
      <c r="T91">
        <v>2</v>
      </c>
    </row>
    <row r="92" spans="1:20" x14ac:dyDescent="0.3">
      <c r="A92" t="s">
        <v>158</v>
      </c>
      <c r="B92" t="s">
        <v>2867</v>
      </c>
      <c r="C92">
        <v>1</v>
      </c>
      <c r="D92">
        <v>3</v>
      </c>
      <c r="E92">
        <v>3</v>
      </c>
      <c r="F92">
        <v>4</v>
      </c>
      <c r="S92">
        <v>11</v>
      </c>
      <c r="T92">
        <v>108</v>
      </c>
    </row>
    <row r="93" spans="1:20" x14ac:dyDescent="0.3">
      <c r="A93" t="s">
        <v>158</v>
      </c>
      <c r="B93" t="s">
        <v>2926</v>
      </c>
      <c r="F93">
        <v>1</v>
      </c>
      <c r="S93">
        <v>1</v>
      </c>
      <c r="T93">
        <v>3</v>
      </c>
    </row>
    <row r="94" spans="1:20" x14ac:dyDescent="0.3">
      <c r="A94" t="s">
        <v>158</v>
      </c>
      <c r="B94" t="s">
        <v>3800</v>
      </c>
      <c r="K94">
        <v>1</v>
      </c>
      <c r="L94">
        <v>1</v>
      </c>
      <c r="S94">
        <v>2</v>
      </c>
      <c r="T94">
        <v>4</v>
      </c>
    </row>
    <row r="95" spans="1:20" x14ac:dyDescent="0.3">
      <c r="A95" t="s">
        <v>158</v>
      </c>
      <c r="B95" t="s">
        <v>3050</v>
      </c>
      <c r="D95">
        <v>1</v>
      </c>
      <c r="E95">
        <v>3</v>
      </c>
      <c r="S95">
        <v>4</v>
      </c>
      <c r="T95">
        <v>36</v>
      </c>
    </row>
    <row r="96" spans="1:20" x14ac:dyDescent="0.3">
      <c r="A96" s="34" t="s">
        <v>1406</v>
      </c>
      <c r="B96" s="34"/>
      <c r="C96" s="34">
        <v>1</v>
      </c>
      <c r="D96" s="34">
        <v>4</v>
      </c>
      <c r="E96" s="34">
        <v>6</v>
      </c>
      <c r="F96" s="34">
        <v>5</v>
      </c>
      <c r="G96" s="34"/>
      <c r="H96" s="34"/>
      <c r="I96" s="34"/>
      <c r="J96" s="34"/>
      <c r="K96" s="34">
        <v>1</v>
      </c>
      <c r="L96" s="34">
        <v>3</v>
      </c>
      <c r="M96" s="34"/>
      <c r="N96" s="34"/>
      <c r="O96" s="34"/>
      <c r="P96" s="34"/>
      <c r="Q96" s="34"/>
      <c r="R96" s="34"/>
      <c r="S96" s="34">
        <v>20</v>
      </c>
      <c r="T96" s="34">
        <v>153</v>
      </c>
    </row>
    <row r="97" spans="1:20" x14ac:dyDescent="0.3">
      <c r="A97" t="s">
        <v>146</v>
      </c>
      <c r="B97" t="s">
        <v>1955</v>
      </c>
      <c r="Q97">
        <v>1</v>
      </c>
      <c r="R97">
        <v>1</v>
      </c>
      <c r="S97">
        <v>2</v>
      </c>
      <c r="T97">
        <v>10</v>
      </c>
    </row>
    <row r="98" spans="1:20" x14ac:dyDescent="0.3">
      <c r="A98" t="s">
        <v>146</v>
      </c>
      <c r="B98" t="s">
        <v>1665</v>
      </c>
      <c r="R98">
        <v>3</v>
      </c>
      <c r="S98">
        <v>3</v>
      </c>
      <c r="T98">
        <v>9</v>
      </c>
    </row>
    <row r="99" spans="1:20" x14ac:dyDescent="0.3">
      <c r="A99" t="s">
        <v>146</v>
      </c>
      <c r="B99" t="s">
        <v>1606</v>
      </c>
      <c r="P99">
        <v>1</v>
      </c>
      <c r="Q99">
        <v>4</v>
      </c>
      <c r="R99">
        <v>4</v>
      </c>
      <c r="S99">
        <v>9</v>
      </c>
      <c r="T99">
        <v>55</v>
      </c>
    </row>
    <row r="100" spans="1:20" x14ac:dyDescent="0.3">
      <c r="A100" t="s">
        <v>146</v>
      </c>
      <c r="B100" t="s">
        <v>2857</v>
      </c>
      <c r="D100">
        <v>1</v>
      </c>
      <c r="E100">
        <v>2</v>
      </c>
      <c r="S100">
        <v>3</v>
      </c>
      <c r="T100">
        <v>29</v>
      </c>
    </row>
    <row r="101" spans="1:20" x14ac:dyDescent="0.3">
      <c r="A101" t="s">
        <v>146</v>
      </c>
      <c r="B101" t="s">
        <v>1562</v>
      </c>
      <c r="D101">
        <v>2</v>
      </c>
      <c r="E101">
        <v>4</v>
      </c>
      <c r="I101">
        <v>7</v>
      </c>
      <c r="J101">
        <v>3</v>
      </c>
      <c r="K101">
        <v>1</v>
      </c>
      <c r="M101">
        <v>1</v>
      </c>
      <c r="P101">
        <v>2</v>
      </c>
      <c r="Q101">
        <v>3</v>
      </c>
      <c r="R101">
        <v>10</v>
      </c>
      <c r="S101">
        <v>33</v>
      </c>
      <c r="T101">
        <v>298</v>
      </c>
    </row>
    <row r="102" spans="1:20" x14ac:dyDescent="0.3">
      <c r="A102" t="s">
        <v>146</v>
      </c>
      <c r="B102" t="s">
        <v>1565</v>
      </c>
      <c r="Q102">
        <v>1</v>
      </c>
      <c r="S102">
        <v>1</v>
      </c>
      <c r="T102">
        <v>7</v>
      </c>
    </row>
    <row r="103" spans="1:20" s="23" customFormat="1" x14ac:dyDescent="0.3">
      <c r="A103" t="s">
        <v>146</v>
      </c>
      <c r="B103" t="s">
        <v>4344</v>
      </c>
      <c r="C103"/>
      <c r="D103"/>
      <c r="E103">
        <v>1</v>
      </c>
      <c r="F103">
        <v>1</v>
      </c>
      <c r="G103"/>
      <c r="H103"/>
      <c r="I103"/>
      <c r="J103"/>
      <c r="K103"/>
      <c r="L103"/>
      <c r="M103"/>
      <c r="N103"/>
      <c r="O103"/>
      <c r="P103"/>
      <c r="Q103"/>
      <c r="R103"/>
      <c r="S103">
        <v>2</v>
      </c>
      <c r="T103">
        <v>10</v>
      </c>
    </row>
    <row r="104" spans="1:20" x14ac:dyDescent="0.3">
      <c r="A104" t="s">
        <v>146</v>
      </c>
      <c r="B104" t="s">
        <v>2107</v>
      </c>
      <c r="Q104">
        <v>2</v>
      </c>
      <c r="S104">
        <v>2</v>
      </c>
      <c r="T104">
        <v>14</v>
      </c>
    </row>
    <row r="105" spans="1:20" x14ac:dyDescent="0.3">
      <c r="A105" t="s">
        <v>146</v>
      </c>
      <c r="B105" t="s">
        <v>1505</v>
      </c>
      <c r="P105">
        <v>5</v>
      </c>
      <c r="Q105">
        <v>5</v>
      </c>
      <c r="R105">
        <v>5</v>
      </c>
      <c r="S105">
        <v>15</v>
      </c>
      <c r="T105">
        <v>125</v>
      </c>
    </row>
    <row r="106" spans="1:20" x14ac:dyDescent="0.3">
      <c r="A106" t="s">
        <v>146</v>
      </c>
      <c r="B106" t="s">
        <v>3640</v>
      </c>
      <c r="L106">
        <v>1</v>
      </c>
      <c r="S106">
        <v>1</v>
      </c>
      <c r="T106">
        <v>1</v>
      </c>
    </row>
    <row r="107" spans="1:20" x14ac:dyDescent="0.3">
      <c r="A107" t="s">
        <v>146</v>
      </c>
      <c r="B107" t="s">
        <v>4300</v>
      </c>
      <c r="C107">
        <v>1</v>
      </c>
      <c r="D107">
        <v>2</v>
      </c>
      <c r="E107">
        <v>1</v>
      </c>
      <c r="F107">
        <v>4</v>
      </c>
      <c r="S107">
        <v>8</v>
      </c>
      <c r="T107">
        <v>79</v>
      </c>
    </row>
    <row r="108" spans="1:20" x14ac:dyDescent="0.3">
      <c r="A108" t="s">
        <v>146</v>
      </c>
      <c r="B108" t="s">
        <v>2943</v>
      </c>
      <c r="D108">
        <v>1</v>
      </c>
      <c r="E108">
        <v>2</v>
      </c>
      <c r="S108">
        <v>3</v>
      </c>
      <c r="T108">
        <v>29</v>
      </c>
    </row>
    <row r="109" spans="1:20" s="23" customFormat="1" x14ac:dyDescent="0.3">
      <c r="A109" t="s">
        <v>146</v>
      </c>
      <c r="B109" t="s">
        <v>2046</v>
      </c>
      <c r="C109"/>
      <c r="D109"/>
      <c r="E109"/>
      <c r="F109"/>
      <c r="G109"/>
      <c r="H109"/>
      <c r="I109"/>
      <c r="J109"/>
      <c r="K109"/>
      <c r="L109"/>
      <c r="M109"/>
      <c r="N109"/>
      <c r="O109"/>
      <c r="P109"/>
      <c r="Q109"/>
      <c r="R109">
        <v>1</v>
      </c>
      <c r="S109">
        <v>1</v>
      </c>
      <c r="T109">
        <v>3</v>
      </c>
    </row>
    <row r="110" spans="1:20" x14ac:dyDescent="0.3">
      <c r="A110" t="s">
        <v>146</v>
      </c>
      <c r="B110" t="s">
        <v>1715</v>
      </c>
      <c r="L110">
        <v>1</v>
      </c>
      <c r="R110">
        <v>2</v>
      </c>
      <c r="S110">
        <v>3</v>
      </c>
      <c r="T110">
        <v>7</v>
      </c>
    </row>
    <row r="111" spans="1:20" x14ac:dyDescent="0.3">
      <c r="A111" t="s">
        <v>146</v>
      </c>
      <c r="B111" t="s">
        <v>4303</v>
      </c>
      <c r="F111">
        <v>3</v>
      </c>
      <c r="S111">
        <v>3</v>
      </c>
      <c r="T111">
        <v>9</v>
      </c>
    </row>
    <row r="112" spans="1:20" x14ac:dyDescent="0.3">
      <c r="A112" t="s">
        <v>146</v>
      </c>
      <c r="B112" t="s">
        <v>3666</v>
      </c>
      <c r="L112">
        <v>1</v>
      </c>
      <c r="S112">
        <v>1</v>
      </c>
      <c r="T112">
        <v>1</v>
      </c>
    </row>
    <row r="113" spans="1:20" x14ac:dyDescent="0.3">
      <c r="A113" t="s">
        <v>146</v>
      </c>
      <c r="B113" t="s">
        <v>2112</v>
      </c>
      <c r="Q113">
        <v>1</v>
      </c>
      <c r="S113">
        <v>1</v>
      </c>
      <c r="T113">
        <v>7</v>
      </c>
    </row>
    <row r="114" spans="1:20" x14ac:dyDescent="0.3">
      <c r="A114" t="s">
        <v>146</v>
      </c>
      <c r="B114" t="s">
        <v>2114</v>
      </c>
      <c r="F114">
        <v>4</v>
      </c>
      <c r="M114">
        <v>1</v>
      </c>
      <c r="Q114">
        <v>7</v>
      </c>
      <c r="R114">
        <v>4</v>
      </c>
      <c r="S114">
        <v>16</v>
      </c>
      <c r="T114">
        <v>103</v>
      </c>
    </row>
    <row r="115" spans="1:20" x14ac:dyDescent="0.3">
      <c r="A115" t="s">
        <v>146</v>
      </c>
      <c r="B115" t="s">
        <v>2115</v>
      </c>
      <c r="I115">
        <v>4</v>
      </c>
      <c r="J115">
        <v>2</v>
      </c>
      <c r="K115">
        <v>2</v>
      </c>
      <c r="L115">
        <v>2</v>
      </c>
      <c r="R115">
        <v>3</v>
      </c>
      <c r="S115">
        <v>13</v>
      </c>
      <c r="T115">
        <v>91</v>
      </c>
    </row>
    <row r="116" spans="1:20" x14ac:dyDescent="0.3">
      <c r="A116" t="s">
        <v>146</v>
      </c>
      <c r="B116" t="s">
        <v>4264</v>
      </c>
      <c r="D116">
        <v>1</v>
      </c>
      <c r="S116">
        <v>1</v>
      </c>
      <c r="T116">
        <v>15</v>
      </c>
    </row>
    <row r="117" spans="1:20" x14ac:dyDescent="0.3">
      <c r="A117" t="s">
        <v>146</v>
      </c>
      <c r="B117" t="s">
        <v>2119</v>
      </c>
      <c r="R117">
        <v>3</v>
      </c>
      <c r="S117">
        <v>3</v>
      </c>
      <c r="T117">
        <v>9</v>
      </c>
    </row>
    <row r="118" spans="1:20" x14ac:dyDescent="0.3">
      <c r="A118" t="s">
        <v>146</v>
      </c>
      <c r="B118" t="s">
        <v>4310</v>
      </c>
      <c r="D118">
        <v>1</v>
      </c>
      <c r="S118">
        <v>1</v>
      </c>
      <c r="T118">
        <v>15</v>
      </c>
    </row>
    <row r="119" spans="1:20" x14ac:dyDescent="0.3">
      <c r="A119" t="s">
        <v>146</v>
      </c>
      <c r="B119" t="s">
        <v>4313</v>
      </c>
      <c r="D119">
        <v>2</v>
      </c>
      <c r="E119">
        <v>4</v>
      </c>
      <c r="S119">
        <v>6</v>
      </c>
      <c r="T119">
        <v>58</v>
      </c>
    </row>
    <row r="120" spans="1:20" x14ac:dyDescent="0.3">
      <c r="A120" t="s">
        <v>146</v>
      </c>
      <c r="B120" t="s">
        <v>4321</v>
      </c>
      <c r="F120">
        <v>2</v>
      </c>
      <c r="S120">
        <v>2</v>
      </c>
      <c r="T120">
        <v>6</v>
      </c>
    </row>
    <row r="121" spans="1:20" x14ac:dyDescent="0.3">
      <c r="A121" t="s">
        <v>146</v>
      </c>
      <c r="B121" t="s">
        <v>1659</v>
      </c>
      <c r="Q121">
        <v>3</v>
      </c>
      <c r="R121">
        <v>2</v>
      </c>
      <c r="S121">
        <v>5</v>
      </c>
      <c r="T121">
        <v>27</v>
      </c>
    </row>
    <row r="122" spans="1:20" x14ac:dyDescent="0.3">
      <c r="A122" t="s">
        <v>146</v>
      </c>
      <c r="B122" t="s">
        <v>1932</v>
      </c>
      <c r="P122">
        <v>1</v>
      </c>
      <c r="Q122">
        <v>1</v>
      </c>
      <c r="S122">
        <v>2</v>
      </c>
      <c r="T122">
        <v>22</v>
      </c>
    </row>
    <row r="123" spans="1:20" x14ac:dyDescent="0.3">
      <c r="A123" t="s">
        <v>146</v>
      </c>
      <c r="B123" t="s">
        <v>3721</v>
      </c>
      <c r="J123">
        <v>3</v>
      </c>
      <c r="K123">
        <v>1</v>
      </c>
      <c r="L123">
        <v>2</v>
      </c>
      <c r="S123">
        <v>6</v>
      </c>
      <c r="T123">
        <v>26</v>
      </c>
    </row>
    <row r="124" spans="1:20" x14ac:dyDescent="0.3">
      <c r="A124" t="s">
        <v>146</v>
      </c>
      <c r="B124" t="s">
        <v>2127</v>
      </c>
      <c r="P124">
        <v>1</v>
      </c>
      <c r="R124">
        <v>1</v>
      </c>
      <c r="S124">
        <v>2</v>
      </c>
      <c r="T124">
        <v>18</v>
      </c>
    </row>
    <row r="125" spans="1:20" x14ac:dyDescent="0.3">
      <c r="A125" t="s">
        <v>146</v>
      </c>
      <c r="B125" t="s">
        <v>3028</v>
      </c>
      <c r="F125">
        <v>1</v>
      </c>
      <c r="S125">
        <v>1</v>
      </c>
      <c r="T125">
        <v>3</v>
      </c>
    </row>
    <row r="126" spans="1:20" x14ac:dyDescent="0.3">
      <c r="A126" t="s">
        <v>146</v>
      </c>
      <c r="B126" t="s">
        <v>4324</v>
      </c>
      <c r="E126">
        <v>1</v>
      </c>
      <c r="S126">
        <v>1</v>
      </c>
      <c r="T126">
        <v>7</v>
      </c>
    </row>
    <row r="127" spans="1:20" x14ac:dyDescent="0.3">
      <c r="A127" t="s">
        <v>146</v>
      </c>
      <c r="B127" t="s">
        <v>2129</v>
      </c>
      <c r="P127">
        <v>2</v>
      </c>
      <c r="S127">
        <v>2</v>
      </c>
      <c r="T127">
        <v>30</v>
      </c>
    </row>
    <row r="128" spans="1:20" x14ac:dyDescent="0.3">
      <c r="A128" t="s">
        <v>146</v>
      </c>
      <c r="B128" t="s">
        <v>4326</v>
      </c>
      <c r="D128">
        <v>3</v>
      </c>
      <c r="E128">
        <v>1</v>
      </c>
      <c r="F128">
        <v>1</v>
      </c>
      <c r="S128">
        <v>5</v>
      </c>
      <c r="T128">
        <v>55</v>
      </c>
    </row>
    <row r="129" spans="1:20" x14ac:dyDescent="0.3">
      <c r="A129" t="s">
        <v>146</v>
      </c>
      <c r="B129" t="s">
        <v>4330</v>
      </c>
      <c r="F129">
        <v>1</v>
      </c>
      <c r="S129">
        <v>1</v>
      </c>
      <c r="T129">
        <v>3</v>
      </c>
    </row>
    <row r="130" spans="1:20" x14ac:dyDescent="0.3">
      <c r="A130" t="s">
        <v>146</v>
      </c>
      <c r="B130" t="s">
        <v>2133</v>
      </c>
      <c r="R130">
        <v>1</v>
      </c>
      <c r="S130">
        <v>1</v>
      </c>
      <c r="T130">
        <v>3</v>
      </c>
    </row>
    <row r="131" spans="1:20" x14ac:dyDescent="0.3">
      <c r="A131" t="s">
        <v>146</v>
      </c>
      <c r="B131" t="s">
        <v>4332</v>
      </c>
      <c r="E131">
        <v>1</v>
      </c>
      <c r="S131">
        <v>1</v>
      </c>
      <c r="T131">
        <v>7</v>
      </c>
    </row>
    <row r="132" spans="1:20" x14ac:dyDescent="0.3">
      <c r="A132" t="s">
        <v>146</v>
      </c>
      <c r="B132" t="s">
        <v>4288</v>
      </c>
      <c r="E132">
        <v>1</v>
      </c>
      <c r="S132">
        <v>1</v>
      </c>
      <c r="T132">
        <v>7</v>
      </c>
    </row>
    <row r="133" spans="1:20" x14ac:dyDescent="0.3">
      <c r="A133" t="s">
        <v>146</v>
      </c>
      <c r="B133" t="s">
        <v>1747</v>
      </c>
      <c r="E133">
        <v>1</v>
      </c>
      <c r="R133">
        <v>3</v>
      </c>
      <c r="S133">
        <v>4</v>
      </c>
      <c r="T133">
        <v>16</v>
      </c>
    </row>
    <row r="134" spans="1:20" x14ac:dyDescent="0.3">
      <c r="A134" t="s">
        <v>146</v>
      </c>
      <c r="B134" t="s">
        <v>3599</v>
      </c>
      <c r="I134">
        <v>2</v>
      </c>
      <c r="S134">
        <v>2</v>
      </c>
      <c r="T134">
        <v>30</v>
      </c>
    </row>
    <row r="135" spans="1:20" x14ac:dyDescent="0.3">
      <c r="A135" t="s">
        <v>146</v>
      </c>
      <c r="B135" t="s">
        <v>2138</v>
      </c>
      <c r="P135">
        <v>1</v>
      </c>
      <c r="R135">
        <v>1</v>
      </c>
      <c r="S135">
        <v>2</v>
      </c>
      <c r="T135">
        <v>18</v>
      </c>
    </row>
    <row r="136" spans="1:20" x14ac:dyDescent="0.3">
      <c r="A136" t="s">
        <v>146</v>
      </c>
      <c r="B136" t="s">
        <v>4336</v>
      </c>
      <c r="D136">
        <v>1</v>
      </c>
      <c r="S136">
        <v>1</v>
      </c>
      <c r="T136">
        <v>15</v>
      </c>
    </row>
    <row r="137" spans="1:20" x14ac:dyDescent="0.3">
      <c r="A137" t="s">
        <v>146</v>
      </c>
      <c r="B137" t="s">
        <v>2140</v>
      </c>
      <c r="P137">
        <v>3</v>
      </c>
      <c r="Q137">
        <v>4</v>
      </c>
      <c r="R137">
        <v>1</v>
      </c>
      <c r="S137">
        <v>8</v>
      </c>
      <c r="T137">
        <v>76</v>
      </c>
    </row>
    <row r="138" spans="1:20" x14ac:dyDescent="0.3">
      <c r="A138" t="s">
        <v>146</v>
      </c>
      <c r="B138" t="s">
        <v>3873</v>
      </c>
      <c r="J138">
        <v>1</v>
      </c>
      <c r="K138">
        <v>1</v>
      </c>
      <c r="S138">
        <v>2</v>
      </c>
      <c r="T138">
        <v>10</v>
      </c>
    </row>
    <row r="139" spans="1:20" x14ac:dyDescent="0.3">
      <c r="A139" t="s">
        <v>146</v>
      </c>
      <c r="B139" t="s">
        <v>2146</v>
      </c>
      <c r="Q139">
        <v>1</v>
      </c>
      <c r="S139">
        <v>1</v>
      </c>
      <c r="T139">
        <v>7</v>
      </c>
    </row>
    <row r="140" spans="1:20" x14ac:dyDescent="0.3">
      <c r="A140" t="s">
        <v>146</v>
      </c>
      <c r="B140" t="s">
        <v>3876</v>
      </c>
      <c r="D140">
        <v>1</v>
      </c>
      <c r="K140">
        <v>1</v>
      </c>
      <c r="L140">
        <v>1</v>
      </c>
      <c r="R140">
        <v>1</v>
      </c>
      <c r="S140">
        <v>4</v>
      </c>
      <c r="T140">
        <v>22</v>
      </c>
    </row>
    <row r="141" spans="1:20" x14ac:dyDescent="0.3">
      <c r="A141" t="s">
        <v>146</v>
      </c>
      <c r="B141" t="s">
        <v>4339</v>
      </c>
      <c r="C141">
        <v>1</v>
      </c>
      <c r="D141">
        <v>3</v>
      </c>
      <c r="S141">
        <v>4</v>
      </c>
      <c r="T141">
        <v>75</v>
      </c>
    </row>
    <row r="142" spans="1:20" x14ac:dyDescent="0.3">
      <c r="A142" s="34" t="s">
        <v>1403</v>
      </c>
      <c r="B142" s="34"/>
      <c r="C142" s="34">
        <v>2</v>
      </c>
      <c r="D142" s="34">
        <v>18</v>
      </c>
      <c r="E142" s="34">
        <v>19</v>
      </c>
      <c r="F142" s="34">
        <v>17</v>
      </c>
      <c r="G142" s="34"/>
      <c r="H142" s="34"/>
      <c r="I142" s="34">
        <v>13</v>
      </c>
      <c r="J142" s="34">
        <v>9</v>
      </c>
      <c r="K142" s="34">
        <v>6</v>
      </c>
      <c r="L142" s="34">
        <v>8</v>
      </c>
      <c r="M142" s="34">
        <v>2</v>
      </c>
      <c r="N142" s="34"/>
      <c r="O142" s="34"/>
      <c r="P142" s="34">
        <v>16</v>
      </c>
      <c r="Q142" s="34">
        <v>33</v>
      </c>
      <c r="R142" s="34">
        <v>46</v>
      </c>
      <c r="S142" s="34">
        <v>189</v>
      </c>
      <c r="T142" s="34">
        <v>1467</v>
      </c>
    </row>
    <row r="143" spans="1:20" s="23" customFormat="1" x14ac:dyDescent="0.3">
      <c r="A143" t="s">
        <v>948</v>
      </c>
      <c r="B143" t="s">
        <v>3589</v>
      </c>
      <c r="C143"/>
      <c r="D143"/>
      <c r="E143"/>
      <c r="F143"/>
      <c r="G143"/>
      <c r="H143"/>
      <c r="I143"/>
      <c r="J143"/>
      <c r="K143"/>
      <c r="L143">
        <v>1</v>
      </c>
      <c r="M143"/>
      <c r="N143"/>
      <c r="O143"/>
      <c r="P143"/>
      <c r="Q143"/>
      <c r="R143"/>
      <c r="S143">
        <v>1</v>
      </c>
      <c r="T143">
        <v>1</v>
      </c>
    </row>
    <row r="144" spans="1:20" x14ac:dyDescent="0.3">
      <c r="A144" t="s">
        <v>948</v>
      </c>
      <c r="B144" t="s">
        <v>3906</v>
      </c>
      <c r="R144">
        <v>1</v>
      </c>
      <c r="S144">
        <v>1</v>
      </c>
      <c r="T144">
        <v>3</v>
      </c>
    </row>
    <row r="145" spans="1:20" x14ac:dyDescent="0.3">
      <c r="A145" t="s">
        <v>948</v>
      </c>
      <c r="B145" t="s">
        <v>3533</v>
      </c>
      <c r="D145">
        <v>1</v>
      </c>
      <c r="E145">
        <v>1</v>
      </c>
      <c r="L145">
        <v>1</v>
      </c>
      <c r="S145">
        <v>3</v>
      </c>
      <c r="T145">
        <v>23</v>
      </c>
    </row>
    <row r="146" spans="1:20" x14ac:dyDescent="0.3">
      <c r="A146" t="s">
        <v>948</v>
      </c>
      <c r="B146" t="s">
        <v>3535</v>
      </c>
      <c r="D146">
        <v>1</v>
      </c>
      <c r="S146">
        <v>1</v>
      </c>
      <c r="T146">
        <v>15</v>
      </c>
    </row>
    <row r="147" spans="1:20" x14ac:dyDescent="0.3">
      <c r="A147" t="s">
        <v>948</v>
      </c>
      <c r="B147" t="s">
        <v>3537</v>
      </c>
      <c r="D147">
        <v>3</v>
      </c>
      <c r="F147">
        <v>1</v>
      </c>
      <c r="S147">
        <v>4</v>
      </c>
      <c r="T147">
        <v>48</v>
      </c>
    </row>
    <row r="148" spans="1:20" x14ac:dyDescent="0.3">
      <c r="A148" t="s">
        <v>948</v>
      </c>
      <c r="B148" t="s">
        <v>3542</v>
      </c>
      <c r="E148">
        <v>1</v>
      </c>
      <c r="L148">
        <v>1</v>
      </c>
      <c r="S148">
        <v>2</v>
      </c>
      <c r="T148">
        <v>8</v>
      </c>
    </row>
    <row r="149" spans="1:20" x14ac:dyDescent="0.3">
      <c r="A149" t="s">
        <v>948</v>
      </c>
      <c r="B149" t="s">
        <v>3544</v>
      </c>
      <c r="E149">
        <v>1</v>
      </c>
      <c r="F149">
        <v>2</v>
      </c>
      <c r="S149">
        <v>3</v>
      </c>
      <c r="T149">
        <v>13</v>
      </c>
    </row>
    <row r="150" spans="1:20" x14ac:dyDescent="0.3">
      <c r="A150" t="s">
        <v>948</v>
      </c>
      <c r="B150" t="s">
        <v>3549</v>
      </c>
      <c r="F150">
        <v>2</v>
      </c>
      <c r="K150">
        <v>1</v>
      </c>
      <c r="L150">
        <v>1</v>
      </c>
      <c r="S150">
        <v>4</v>
      </c>
      <c r="T150">
        <v>10</v>
      </c>
    </row>
    <row r="151" spans="1:20" x14ac:dyDescent="0.3">
      <c r="A151" t="s">
        <v>948</v>
      </c>
      <c r="B151" t="s">
        <v>3554</v>
      </c>
      <c r="F151">
        <v>1</v>
      </c>
      <c r="S151">
        <v>1</v>
      </c>
      <c r="T151">
        <v>3</v>
      </c>
    </row>
    <row r="152" spans="1:20" x14ac:dyDescent="0.3">
      <c r="A152" t="s">
        <v>948</v>
      </c>
      <c r="B152" t="s">
        <v>3558</v>
      </c>
      <c r="F152">
        <v>1</v>
      </c>
      <c r="L152">
        <v>1</v>
      </c>
      <c r="S152">
        <v>2</v>
      </c>
      <c r="T152">
        <v>4</v>
      </c>
    </row>
    <row r="153" spans="1:20" x14ac:dyDescent="0.3">
      <c r="A153" t="s">
        <v>948</v>
      </c>
      <c r="B153" t="s">
        <v>2145</v>
      </c>
      <c r="R153">
        <v>1</v>
      </c>
      <c r="S153">
        <v>1</v>
      </c>
      <c r="T153">
        <v>3</v>
      </c>
    </row>
    <row r="154" spans="1:20" x14ac:dyDescent="0.3">
      <c r="A154" s="34" t="s">
        <v>1408</v>
      </c>
      <c r="B154" s="34"/>
      <c r="C154" s="34"/>
      <c r="D154" s="34">
        <v>5</v>
      </c>
      <c r="E154" s="34">
        <v>3</v>
      </c>
      <c r="F154" s="34">
        <v>7</v>
      </c>
      <c r="G154" s="34"/>
      <c r="H154" s="34"/>
      <c r="I154" s="34"/>
      <c r="J154" s="34"/>
      <c r="K154" s="34">
        <v>1</v>
      </c>
      <c r="L154" s="34">
        <v>5</v>
      </c>
      <c r="M154" s="34"/>
      <c r="N154" s="34"/>
      <c r="O154" s="34"/>
      <c r="P154" s="34"/>
      <c r="Q154" s="34"/>
      <c r="R154" s="34">
        <v>2</v>
      </c>
      <c r="S154" s="34">
        <v>23</v>
      </c>
      <c r="T154" s="34">
        <v>131</v>
      </c>
    </row>
    <row r="155" spans="1:20" x14ac:dyDescent="0.3">
      <c r="A155" t="s">
        <v>200</v>
      </c>
      <c r="B155" t="s">
        <v>3481</v>
      </c>
      <c r="F155">
        <v>1</v>
      </c>
      <c r="S155">
        <v>1</v>
      </c>
      <c r="T155">
        <v>3</v>
      </c>
    </row>
    <row r="156" spans="1:20" s="23" customFormat="1" x14ac:dyDescent="0.3">
      <c r="A156" t="s">
        <v>200</v>
      </c>
      <c r="B156" t="s">
        <v>1991</v>
      </c>
      <c r="C156"/>
      <c r="D156"/>
      <c r="E156"/>
      <c r="F156"/>
      <c r="G156"/>
      <c r="H156"/>
      <c r="I156"/>
      <c r="J156"/>
      <c r="K156"/>
      <c r="L156"/>
      <c r="M156"/>
      <c r="N156"/>
      <c r="O156"/>
      <c r="P156"/>
      <c r="Q156"/>
      <c r="R156">
        <v>1</v>
      </c>
      <c r="S156">
        <v>1</v>
      </c>
      <c r="T156">
        <v>3</v>
      </c>
    </row>
    <row r="157" spans="1:20" x14ac:dyDescent="0.3">
      <c r="A157" t="s">
        <v>200</v>
      </c>
      <c r="B157" t="s">
        <v>3905</v>
      </c>
      <c r="R157">
        <v>1</v>
      </c>
      <c r="S157">
        <v>1</v>
      </c>
      <c r="T157">
        <v>3</v>
      </c>
    </row>
    <row r="158" spans="1:20" x14ac:dyDescent="0.3">
      <c r="A158" t="s">
        <v>200</v>
      </c>
      <c r="B158" t="s">
        <v>2905</v>
      </c>
      <c r="D158">
        <v>1</v>
      </c>
      <c r="E158">
        <v>1</v>
      </c>
      <c r="I158">
        <v>1</v>
      </c>
      <c r="L158">
        <v>5</v>
      </c>
      <c r="Q158">
        <v>1</v>
      </c>
      <c r="R158">
        <v>4</v>
      </c>
      <c r="S158">
        <v>13</v>
      </c>
      <c r="T158">
        <v>61</v>
      </c>
    </row>
    <row r="159" spans="1:20" x14ac:dyDescent="0.3">
      <c r="A159" t="s">
        <v>200</v>
      </c>
      <c r="B159" t="s">
        <v>2110</v>
      </c>
      <c r="Q159">
        <v>2</v>
      </c>
      <c r="S159">
        <v>2</v>
      </c>
      <c r="T159">
        <v>14</v>
      </c>
    </row>
    <row r="160" spans="1:20" x14ac:dyDescent="0.3">
      <c r="A160" t="s">
        <v>200</v>
      </c>
      <c r="B160" t="s">
        <v>2929</v>
      </c>
      <c r="E160">
        <v>1</v>
      </c>
      <c r="S160">
        <v>1</v>
      </c>
      <c r="T160">
        <v>7</v>
      </c>
    </row>
    <row r="161" spans="1:20" x14ac:dyDescent="0.3">
      <c r="A161" t="s">
        <v>200</v>
      </c>
      <c r="B161" t="s">
        <v>3484</v>
      </c>
      <c r="D161">
        <v>1</v>
      </c>
      <c r="S161">
        <v>1</v>
      </c>
      <c r="T161">
        <v>15</v>
      </c>
    </row>
    <row r="162" spans="1:20" x14ac:dyDescent="0.3">
      <c r="A162" t="s">
        <v>200</v>
      </c>
      <c r="B162" t="s">
        <v>3638</v>
      </c>
      <c r="K162">
        <v>1</v>
      </c>
      <c r="S162">
        <v>1</v>
      </c>
      <c r="T162">
        <v>3</v>
      </c>
    </row>
    <row r="163" spans="1:20" x14ac:dyDescent="0.3">
      <c r="A163" t="s">
        <v>200</v>
      </c>
      <c r="B163" t="s">
        <v>2936</v>
      </c>
      <c r="F163">
        <v>1</v>
      </c>
      <c r="S163">
        <v>1</v>
      </c>
      <c r="T163">
        <v>3</v>
      </c>
    </row>
    <row r="164" spans="1:20" x14ac:dyDescent="0.3">
      <c r="A164" t="s">
        <v>200</v>
      </c>
      <c r="B164" t="s">
        <v>2938</v>
      </c>
      <c r="F164">
        <v>1</v>
      </c>
      <c r="S164">
        <v>1</v>
      </c>
      <c r="T164">
        <v>3</v>
      </c>
    </row>
    <row r="165" spans="1:20" x14ac:dyDescent="0.3">
      <c r="A165" t="s">
        <v>200</v>
      </c>
      <c r="B165" t="s">
        <v>3486</v>
      </c>
      <c r="E165">
        <v>1</v>
      </c>
      <c r="S165">
        <v>1</v>
      </c>
      <c r="T165">
        <v>7</v>
      </c>
    </row>
    <row r="166" spans="1:20" x14ac:dyDescent="0.3">
      <c r="A166" t="s">
        <v>200</v>
      </c>
      <c r="B166" t="s">
        <v>2974</v>
      </c>
      <c r="F166">
        <v>3</v>
      </c>
      <c r="S166">
        <v>3</v>
      </c>
      <c r="T166">
        <v>9</v>
      </c>
    </row>
    <row r="167" spans="1:20" x14ac:dyDescent="0.3">
      <c r="A167" t="s">
        <v>200</v>
      </c>
      <c r="B167" t="s">
        <v>2979</v>
      </c>
      <c r="E167">
        <v>1</v>
      </c>
      <c r="S167">
        <v>1</v>
      </c>
      <c r="T167">
        <v>7</v>
      </c>
    </row>
    <row r="168" spans="1:20" x14ac:dyDescent="0.3">
      <c r="A168" t="s">
        <v>200</v>
      </c>
      <c r="B168" t="s">
        <v>2121</v>
      </c>
      <c r="D168">
        <v>1</v>
      </c>
      <c r="E168">
        <v>5</v>
      </c>
      <c r="F168">
        <v>1</v>
      </c>
      <c r="S168">
        <v>7</v>
      </c>
      <c r="T168">
        <v>53</v>
      </c>
    </row>
    <row r="169" spans="1:20" x14ac:dyDescent="0.3">
      <c r="A169" t="s">
        <v>200</v>
      </c>
      <c r="B169" t="s">
        <v>3499</v>
      </c>
      <c r="E169">
        <v>2</v>
      </c>
      <c r="S169">
        <v>2</v>
      </c>
      <c r="T169">
        <v>14</v>
      </c>
    </row>
    <row r="170" spans="1:20" x14ac:dyDescent="0.3">
      <c r="A170" t="s">
        <v>200</v>
      </c>
      <c r="B170" t="s">
        <v>3503</v>
      </c>
      <c r="D170">
        <v>7</v>
      </c>
      <c r="E170">
        <v>3</v>
      </c>
      <c r="F170">
        <v>5</v>
      </c>
      <c r="S170">
        <v>15</v>
      </c>
      <c r="T170">
        <v>141</v>
      </c>
    </row>
    <row r="171" spans="1:20" x14ac:dyDescent="0.3">
      <c r="A171" t="s">
        <v>200</v>
      </c>
      <c r="B171" t="s">
        <v>1882</v>
      </c>
      <c r="P171">
        <v>1</v>
      </c>
      <c r="R171">
        <v>1</v>
      </c>
      <c r="S171">
        <v>2</v>
      </c>
      <c r="T171">
        <v>18</v>
      </c>
    </row>
    <row r="172" spans="1:20" x14ac:dyDescent="0.3">
      <c r="A172" t="s">
        <v>200</v>
      </c>
      <c r="B172" t="s">
        <v>3519</v>
      </c>
      <c r="F172">
        <v>1</v>
      </c>
      <c r="S172">
        <v>1</v>
      </c>
      <c r="T172">
        <v>3</v>
      </c>
    </row>
    <row r="173" spans="1:20" x14ac:dyDescent="0.3">
      <c r="A173" t="s">
        <v>200</v>
      </c>
      <c r="B173" t="s">
        <v>3041</v>
      </c>
      <c r="E173">
        <v>1</v>
      </c>
      <c r="S173">
        <v>1</v>
      </c>
      <c r="T173">
        <v>7</v>
      </c>
    </row>
    <row r="174" spans="1:20" x14ac:dyDescent="0.3">
      <c r="A174" t="s">
        <v>200</v>
      </c>
      <c r="B174" t="s">
        <v>3046</v>
      </c>
      <c r="E174">
        <v>1</v>
      </c>
      <c r="S174">
        <v>1</v>
      </c>
      <c r="T174">
        <v>7</v>
      </c>
    </row>
    <row r="175" spans="1:20" x14ac:dyDescent="0.3">
      <c r="A175" t="s">
        <v>200</v>
      </c>
      <c r="B175" t="s">
        <v>3522</v>
      </c>
      <c r="D175">
        <v>1</v>
      </c>
      <c r="E175">
        <v>1</v>
      </c>
      <c r="S175">
        <v>2</v>
      </c>
      <c r="T175">
        <v>22</v>
      </c>
    </row>
    <row r="176" spans="1:20" x14ac:dyDescent="0.3">
      <c r="A176" t="s">
        <v>200</v>
      </c>
      <c r="B176" t="s">
        <v>2136</v>
      </c>
      <c r="E176">
        <v>1</v>
      </c>
      <c r="S176">
        <v>1</v>
      </c>
      <c r="T176">
        <v>7</v>
      </c>
    </row>
    <row r="177" spans="1:20" x14ac:dyDescent="0.3">
      <c r="A177" t="s">
        <v>200</v>
      </c>
      <c r="B177" t="s">
        <v>3052</v>
      </c>
      <c r="D177">
        <v>1</v>
      </c>
      <c r="E177">
        <v>2</v>
      </c>
      <c r="F177">
        <v>2</v>
      </c>
      <c r="S177">
        <v>5</v>
      </c>
      <c r="T177">
        <v>35</v>
      </c>
    </row>
    <row r="178" spans="1:20" x14ac:dyDescent="0.3">
      <c r="A178" t="s">
        <v>200</v>
      </c>
      <c r="B178" t="s">
        <v>2201</v>
      </c>
      <c r="E178">
        <v>2</v>
      </c>
      <c r="R178">
        <v>1</v>
      </c>
      <c r="S178">
        <v>3</v>
      </c>
      <c r="T178">
        <v>17</v>
      </c>
    </row>
    <row r="179" spans="1:20" x14ac:dyDescent="0.3">
      <c r="A179" t="s">
        <v>200</v>
      </c>
      <c r="B179" t="s">
        <v>3529</v>
      </c>
      <c r="D179">
        <v>1</v>
      </c>
      <c r="S179">
        <v>1</v>
      </c>
      <c r="T179">
        <v>15</v>
      </c>
    </row>
    <row r="180" spans="1:20" x14ac:dyDescent="0.3">
      <c r="A180" s="34" t="s">
        <v>1402</v>
      </c>
      <c r="B180" s="34"/>
      <c r="C180" s="34"/>
      <c r="D180" s="34">
        <v>13</v>
      </c>
      <c r="E180" s="34">
        <v>22</v>
      </c>
      <c r="F180" s="34">
        <v>15</v>
      </c>
      <c r="G180" s="34"/>
      <c r="H180" s="34"/>
      <c r="I180" s="34">
        <v>1</v>
      </c>
      <c r="J180" s="34"/>
      <c r="K180" s="34">
        <v>1</v>
      </c>
      <c r="L180" s="34">
        <v>5</v>
      </c>
      <c r="M180" s="34"/>
      <c r="N180" s="34"/>
      <c r="O180" s="34"/>
      <c r="P180" s="34">
        <v>1</v>
      </c>
      <c r="Q180" s="34">
        <v>3</v>
      </c>
      <c r="R180" s="34">
        <v>8</v>
      </c>
      <c r="S180" s="34">
        <v>69</v>
      </c>
      <c r="T180" s="34">
        <v>477</v>
      </c>
    </row>
    <row r="181" spans="1:20" x14ac:dyDescent="0.3">
      <c r="A181" t="s">
        <v>189</v>
      </c>
      <c r="B181" t="s">
        <v>2896</v>
      </c>
      <c r="C181">
        <v>1</v>
      </c>
      <c r="D181">
        <v>5</v>
      </c>
      <c r="E181">
        <v>1</v>
      </c>
      <c r="F181">
        <v>2</v>
      </c>
      <c r="S181">
        <v>9</v>
      </c>
      <c r="T181">
        <v>118</v>
      </c>
    </row>
    <row r="182" spans="1:20" x14ac:dyDescent="0.3">
      <c r="A182" t="s">
        <v>189</v>
      </c>
      <c r="B182" t="s">
        <v>2908</v>
      </c>
      <c r="F182">
        <v>3</v>
      </c>
      <c r="S182">
        <v>3</v>
      </c>
      <c r="T182">
        <v>9</v>
      </c>
    </row>
    <row r="183" spans="1:20" s="23" customFormat="1" x14ac:dyDescent="0.3">
      <c r="A183" t="s">
        <v>189</v>
      </c>
      <c r="B183" t="s">
        <v>2111</v>
      </c>
      <c r="C183"/>
      <c r="D183">
        <v>2</v>
      </c>
      <c r="E183">
        <v>3</v>
      </c>
      <c r="F183">
        <v>3</v>
      </c>
      <c r="G183"/>
      <c r="H183"/>
      <c r="I183"/>
      <c r="J183"/>
      <c r="K183"/>
      <c r="L183"/>
      <c r="M183"/>
      <c r="N183"/>
      <c r="O183"/>
      <c r="P183"/>
      <c r="Q183"/>
      <c r="R183"/>
      <c r="S183">
        <v>8</v>
      </c>
      <c r="T183">
        <v>60</v>
      </c>
    </row>
    <row r="184" spans="1:20" x14ac:dyDescent="0.3">
      <c r="A184" t="s">
        <v>189</v>
      </c>
      <c r="B184" t="s">
        <v>398</v>
      </c>
      <c r="D184">
        <v>6</v>
      </c>
      <c r="E184">
        <v>6</v>
      </c>
      <c r="F184">
        <v>2</v>
      </c>
      <c r="S184">
        <v>14</v>
      </c>
      <c r="T184">
        <v>138</v>
      </c>
    </row>
    <row r="185" spans="1:20" x14ac:dyDescent="0.3">
      <c r="A185" t="s">
        <v>189</v>
      </c>
      <c r="B185" t="s">
        <v>2020</v>
      </c>
      <c r="R185">
        <v>2</v>
      </c>
      <c r="S185">
        <v>2</v>
      </c>
      <c r="T185">
        <v>6</v>
      </c>
    </row>
    <row r="186" spans="1:20" x14ac:dyDescent="0.3">
      <c r="A186" t="s">
        <v>189</v>
      </c>
      <c r="B186" t="s">
        <v>409</v>
      </c>
      <c r="F186">
        <v>3</v>
      </c>
      <c r="S186">
        <v>3</v>
      </c>
      <c r="T186">
        <v>9</v>
      </c>
    </row>
    <row r="187" spans="1:20" x14ac:dyDescent="0.3">
      <c r="A187" t="s">
        <v>189</v>
      </c>
      <c r="B187" t="s">
        <v>411</v>
      </c>
      <c r="D187">
        <v>1</v>
      </c>
      <c r="E187">
        <v>1</v>
      </c>
      <c r="F187">
        <v>1</v>
      </c>
      <c r="S187">
        <v>3</v>
      </c>
      <c r="T187">
        <v>25</v>
      </c>
    </row>
    <row r="188" spans="1:20" x14ac:dyDescent="0.3">
      <c r="A188" t="s">
        <v>189</v>
      </c>
      <c r="B188" t="s">
        <v>2972</v>
      </c>
      <c r="D188">
        <v>6</v>
      </c>
      <c r="E188">
        <v>15</v>
      </c>
      <c r="F188">
        <v>3</v>
      </c>
      <c r="I188">
        <v>1</v>
      </c>
      <c r="J188">
        <v>6</v>
      </c>
      <c r="K188">
        <v>1</v>
      </c>
      <c r="L188">
        <v>3</v>
      </c>
      <c r="S188">
        <v>35</v>
      </c>
      <c r="T188">
        <v>267</v>
      </c>
    </row>
    <row r="189" spans="1:20" x14ac:dyDescent="0.3">
      <c r="A189" t="s">
        <v>189</v>
      </c>
      <c r="B189" t="s">
        <v>3066</v>
      </c>
      <c r="D189">
        <v>1</v>
      </c>
      <c r="E189">
        <v>4</v>
      </c>
      <c r="F189">
        <v>1</v>
      </c>
      <c r="J189">
        <v>1</v>
      </c>
      <c r="K189">
        <v>1</v>
      </c>
      <c r="L189">
        <v>4</v>
      </c>
      <c r="S189">
        <v>12</v>
      </c>
      <c r="T189">
        <v>60</v>
      </c>
    </row>
    <row r="190" spans="1:20" x14ac:dyDescent="0.3">
      <c r="A190" t="s">
        <v>189</v>
      </c>
      <c r="B190" t="s">
        <v>419</v>
      </c>
      <c r="D190">
        <v>2</v>
      </c>
      <c r="E190">
        <v>2</v>
      </c>
      <c r="F190">
        <v>4</v>
      </c>
      <c r="S190">
        <v>8</v>
      </c>
      <c r="T190">
        <v>56</v>
      </c>
    </row>
    <row r="191" spans="1:20" x14ac:dyDescent="0.3">
      <c r="A191" t="s">
        <v>189</v>
      </c>
      <c r="B191" t="s">
        <v>1824</v>
      </c>
      <c r="Q191">
        <v>1</v>
      </c>
      <c r="R191">
        <v>1</v>
      </c>
      <c r="S191">
        <v>2</v>
      </c>
      <c r="T191">
        <v>10</v>
      </c>
    </row>
    <row r="192" spans="1:20" x14ac:dyDescent="0.3">
      <c r="A192" t="s">
        <v>189</v>
      </c>
      <c r="B192" t="s">
        <v>3069</v>
      </c>
      <c r="D192">
        <v>3</v>
      </c>
      <c r="E192">
        <v>1</v>
      </c>
      <c r="F192">
        <v>5</v>
      </c>
      <c r="S192">
        <v>9</v>
      </c>
      <c r="T192">
        <v>67</v>
      </c>
    </row>
    <row r="193" spans="1:20" x14ac:dyDescent="0.3">
      <c r="A193" t="s">
        <v>189</v>
      </c>
      <c r="B193" t="s">
        <v>425</v>
      </c>
      <c r="D193">
        <v>1</v>
      </c>
      <c r="S193">
        <v>1</v>
      </c>
      <c r="T193">
        <v>15</v>
      </c>
    </row>
    <row r="194" spans="1:20" x14ac:dyDescent="0.3">
      <c r="A194" t="s">
        <v>189</v>
      </c>
      <c r="B194" t="s">
        <v>428</v>
      </c>
      <c r="E194">
        <v>1</v>
      </c>
      <c r="S194">
        <v>1</v>
      </c>
      <c r="T194">
        <v>7</v>
      </c>
    </row>
    <row r="195" spans="1:20" x14ac:dyDescent="0.3">
      <c r="A195" s="34" t="s">
        <v>1396</v>
      </c>
      <c r="B195" s="34"/>
      <c r="C195" s="34">
        <v>1</v>
      </c>
      <c r="D195" s="34">
        <v>27</v>
      </c>
      <c r="E195" s="34">
        <v>34</v>
      </c>
      <c r="F195" s="34">
        <v>27</v>
      </c>
      <c r="G195" s="34"/>
      <c r="H195" s="34"/>
      <c r="I195" s="34">
        <v>1</v>
      </c>
      <c r="J195" s="34">
        <v>7</v>
      </c>
      <c r="K195" s="34">
        <v>2</v>
      </c>
      <c r="L195" s="34">
        <v>7</v>
      </c>
      <c r="M195" s="34"/>
      <c r="N195" s="34"/>
      <c r="O195" s="34"/>
      <c r="P195" s="34"/>
      <c r="Q195" s="34">
        <v>1</v>
      </c>
      <c r="R195" s="34">
        <v>3</v>
      </c>
      <c r="S195" s="34">
        <v>110</v>
      </c>
      <c r="T195" s="34">
        <v>847</v>
      </c>
    </row>
    <row r="196" spans="1:20" x14ac:dyDescent="0.3">
      <c r="A196" t="s">
        <v>140</v>
      </c>
      <c r="B196" t="s">
        <v>2853</v>
      </c>
      <c r="D196">
        <v>1</v>
      </c>
      <c r="E196">
        <v>3</v>
      </c>
      <c r="F196">
        <v>2</v>
      </c>
      <c r="S196">
        <v>6</v>
      </c>
      <c r="T196">
        <v>42</v>
      </c>
    </row>
    <row r="197" spans="1:20" x14ac:dyDescent="0.3">
      <c r="A197" t="s">
        <v>140</v>
      </c>
      <c r="B197" t="s">
        <v>3579</v>
      </c>
      <c r="J197">
        <v>1</v>
      </c>
      <c r="L197">
        <v>2</v>
      </c>
      <c r="S197">
        <v>3</v>
      </c>
      <c r="T197">
        <v>9</v>
      </c>
    </row>
    <row r="198" spans="1:20" s="23" customFormat="1" x14ac:dyDescent="0.3">
      <c r="A198" t="s">
        <v>140</v>
      </c>
      <c r="B198" t="s">
        <v>3601</v>
      </c>
      <c r="C198"/>
      <c r="D198"/>
      <c r="E198"/>
      <c r="F198"/>
      <c r="G198"/>
      <c r="H198"/>
      <c r="I198"/>
      <c r="J198"/>
      <c r="K198"/>
      <c r="L198">
        <v>1</v>
      </c>
      <c r="M198"/>
      <c r="N198"/>
      <c r="O198"/>
      <c r="P198"/>
      <c r="Q198"/>
      <c r="R198"/>
      <c r="S198">
        <v>1</v>
      </c>
      <c r="T198">
        <v>1</v>
      </c>
    </row>
    <row r="199" spans="1:20" x14ac:dyDescent="0.3">
      <c r="A199" t="s">
        <v>140</v>
      </c>
      <c r="B199" t="s">
        <v>2909</v>
      </c>
      <c r="D199">
        <v>1</v>
      </c>
      <c r="E199">
        <v>2</v>
      </c>
      <c r="S199">
        <v>3</v>
      </c>
      <c r="T199">
        <v>29</v>
      </c>
    </row>
    <row r="200" spans="1:20" x14ac:dyDescent="0.3">
      <c r="A200" t="s">
        <v>140</v>
      </c>
      <c r="B200" t="s">
        <v>2203</v>
      </c>
      <c r="F200">
        <v>1</v>
      </c>
      <c r="S200">
        <v>1</v>
      </c>
      <c r="T200">
        <v>3</v>
      </c>
    </row>
    <row r="201" spans="1:20" x14ac:dyDescent="0.3">
      <c r="A201" t="s">
        <v>140</v>
      </c>
      <c r="B201" t="s">
        <v>434</v>
      </c>
      <c r="D201">
        <v>1</v>
      </c>
      <c r="S201">
        <v>1</v>
      </c>
      <c r="T201">
        <v>15</v>
      </c>
    </row>
    <row r="202" spans="1:20" x14ac:dyDescent="0.3">
      <c r="A202" t="s">
        <v>140</v>
      </c>
      <c r="B202" t="s">
        <v>437</v>
      </c>
      <c r="F202">
        <v>1</v>
      </c>
      <c r="L202">
        <v>2</v>
      </c>
      <c r="S202">
        <v>3</v>
      </c>
      <c r="T202">
        <v>5</v>
      </c>
    </row>
    <row r="203" spans="1:20" x14ac:dyDescent="0.3">
      <c r="A203" t="s">
        <v>140</v>
      </c>
      <c r="B203" t="s">
        <v>440</v>
      </c>
      <c r="F203">
        <v>1</v>
      </c>
      <c r="S203">
        <v>1</v>
      </c>
      <c r="T203">
        <v>3</v>
      </c>
    </row>
    <row r="204" spans="1:20" x14ac:dyDescent="0.3">
      <c r="A204" t="s">
        <v>140</v>
      </c>
      <c r="B204" t="s">
        <v>3003</v>
      </c>
      <c r="D204">
        <v>2</v>
      </c>
      <c r="E204">
        <v>3</v>
      </c>
      <c r="S204">
        <v>5</v>
      </c>
      <c r="T204">
        <v>51</v>
      </c>
    </row>
    <row r="205" spans="1:20" x14ac:dyDescent="0.3">
      <c r="A205" t="s">
        <v>140</v>
      </c>
      <c r="B205" t="s">
        <v>443</v>
      </c>
      <c r="F205">
        <v>1</v>
      </c>
      <c r="S205">
        <v>1</v>
      </c>
      <c r="T205">
        <v>3</v>
      </c>
    </row>
    <row r="206" spans="1:20" x14ac:dyDescent="0.3">
      <c r="A206" t="s">
        <v>140</v>
      </c>
      <c r="B206" t="s">
        <v>2128</v>
      </c>
      <c r="P206">
        <v>1</v>
      </c>
      <c r="R206">
        <v>1</v>
      </c>
      <c r="S206">
        <v>2</v>
      </c>
      <c r="T206">
        <v>18</v>
      </c>
    </row>
    <row r="207" spans="1:20" x14ac:dyDescent="0.3">
      <c r="A207" t="s">
        <v>140</v>
      </c>
      <c r="B207" t="s">
        <v>446</v>
      </c>
      <c r="F207">
        <v>4</v>
      </c>
      <c r="S207">
        <v>4</v>
      </c>
      <c r="T207">
        <v>12</v>
      </c>
    </row>
    <row r="208" spans="1:20" x14ac:dyDescent="0.3">
      <c r="A208" t="s">
        <v>140</v>
      </c>
      <c r="B208" t="s">
        <v>3072</v>
      </c>
      <c r="F208">
        <v>4</v>
      </c>
      <c r="J208">
        <v>6</v>
      </c>
      <c r="K208">
        <v>11</v>
      </c>
      <c r="L208">
        <v>10</v>
      </c>
      <c r="S208">
        <v>31</v>
      </c>
      <c r="T208">
        <v>97</v>
      </c>
    </row>
    <row r="209" spans="1:20" x14ac:dyDescent="0.3">
      <c r="A209" t="s">
        <v>140</v>
      </c>
      <c r="B209" t="s">
        <v>452</v>
      </c>
      <c r="F209">
        <v>1</v>
      </c>
      <c r="S209">
        <v>1</v>
      </c>
      <c r="T209">
        <v>3</v>
      </c>
    </row>
    <row r="210" spans="1:20" x14ac:dyDescent="0.3">
      <c r="A210" t="s">
        <v>140</v>
      </c>
      <c r="B210" t="s">
        <v>455</v>
      </c>
      <c r="D210">
        <v>4</v>
      </c>
      <c r="E210">
        <v>1</v>
      </c>
      <c r="I210">
        <v>1</v>
      </c>
      <c r="K210">
        <v>1</v>
      </c>
      <c r="P210">
        <v>1</v>
      </c>
      <c r="Q210">
        <v>3</v>
      </c>
      <c r="S210">
        <v>11</v>
      </c>
      <c r="T210">
        <v>121</v>
      </c>
    </row>
    <row r="211" spans="1:20" x14ac:dyDescent="0.3">
      <c r="A211" t="s">
        <v>140</v>
      </c>
      <c r="B211" t="s">
        <v>2204</v>
      </c>
      <c r="C211">
        <v>1</v>
      </c>
      <c r="S211">
        <v>1</v>
      </c>
      <c r="T211">
        <v>30</v>
      </c>
    </row>
    <row r="212" spans="1:20" x14ac:dyDescent="0.3">
      <c r="A212" t="s">
        <v>140</v>
      </c>
      <c r="B212" t="s">
        <v>460</v>
      </c>
      <c r="E212">
        <v>4</v>
      </c>
      <c r="F212">
        <v>4</v>
      </c>
      <c r="S212">
        <v>8</v>
      </c>
      <c r="T212">
        <v>40</v>
      </c>
    </row>
    <row r="213" spans="1:20" x14ac:dyDescent="0.3">
      <c r="A213" t="s">
        <v>140</v>
      </c>
      <c r="B213" t="s">
        <v>3817</v>
      </c>
      <c r="L213">
        <v>1</v>
      </c>
      <c r="S213">
        <v>1</v>
      </c>
      <c r="T213">
        <v>1</v>
      </c>
    </row>
    <row r="214" spans="1:20" x14ac:dyDescent="0.3">
      <c r="A214" t="s">
        <v>140</v>
      </c>
      <c r="B214" t="s">
        <v>3838</v>
      </c>
      <c r="I214">
        <v>1</v>
      </c>
      <c r="K214">
        <v>1</v>
      </c>
      <c r="S214">
        <v>2</v>
      </c>
      <c r="T214">
        <v>18</v>
      </c>
    </row>
    <row r="215" spans="1:20" x14ac:dyDescent="0.3">
      <c r="A215" t="s">
        <v>140</v>
      </c>
      <c r="B215" t="s">
        <v>3856</v>
      </c>
      <c r="I215">
        <v>1</v>
      </c>
      <c r="K215">
        <v>1</v>
      </c>
      <c r="S215">
        <v>2</v>
      </c>
      <c r="T215">
        <v>18</v>
      </c>
    </row>
    <row r="216" spans="1:20" x14ac:dyDescent="0.3">
      <c r="A216" t="s">
        <v>140</v>
      </c>
      <c r="B216" t="s">
        <v>2144</v>
      </c>
      <c r="R216">
        <v>1</v>
      </c>
      <c r="S216">
        <v>1</v>
      </c>
      <c r="T216">
        <v>3</v>
      </c>
    </row>
    <row r="217" spans="1:20" x14ac:dyDescent="0.3">
      <c r="A217" t="s">
        <v>140</v>
      </c>
      <c r="B217" t="s">
        <v>465</v>
      </c>
      <c r="E217">
        <v>4</v>
      </c>
      <c r="S217">
        <v>4</v>
      </c>
      <c r="T217">
        <v>28</v>
      </c>
    </row>
    <row r="218" spans="1:20" x14ac:dyDescent="0.3">
      <c r="A218" s="34" t="s">
        <v>1400</v>
      </c>
      <c r="B218" s="34"/>
      <c r="C218" s="34">
        <v>1</v>
      </c>
      <c r="D218" s="34">
        <v>9</v>
      </c>
      <c r="E218" s="34">
        <v>17</v>
      </c>
      <c r="F218" s="34">
        <v>19</v>
      </c>
      <c r="G218" s="34"/>
      <c r="H218" s="34"/>
      <c r="I218" s="34">
        <v>3</v>
      </c>
      <c r="J218" s="34">
        <v>7</v>
      </c>
      <c r="K218" s="34">
        <v>14</v>
      </c>
      <c r="L218" s="34">
        <v>16</v>
      </c>
      <c r="M218" s="34"/>
      <c r="N218" s="34"/>
      <c r="O218" s="34"/>
      <c r="P218" s="34">
        <v>2</v>
      </c>
      <c r="Q218" s="34">
        <v>3</v>
      </c>
      <c r="R218" s="34">
        <v>2</v>
      </c>
      <c r="S218" s="34">
        <v>93</v>
      </c>
      <c r="T218" s="34">
        <v>550</v>
      </c>
    </row>
    <row r="219" spans="1:20" x14ac:dyDescent="0.3">
      <c r="A219" t="s">
        <v>778</v>
      </c>
      <c r="B219" t="s">
        <v>3383</v>
      </c>
      <c r="C219">
        <v>1</v>
      </c>
      <c r="D219">
        <v>1</v>
      </c>
      <c r="S219">
        <v>2</v>
      </c>
      <c r="T219">
        <v>45</v>
      </c>
    </row>
    <row r="220" spans="1:20" x14ac:dyDescent="0.3">
      <c r="A220" t="s">
        <v>778</v>
      </c>
      <c r="B220" t="s">
        <v>3391</v>
      </c>
      <c r="D220">
        <v>6</v>
      </c>
      <c r="E220">
        <v>1</v>
      </c>
      <c r="F220">
        <v>1</v>
      </c>
      <c r="J220">
        <v>1</v>
      </c>
      <c r="K220">
        <v>4</v>
      </c>
      <c r="L220">
        <v>5</v>
      </c>
      <c r="S220">
        <v>18</v>
      </c>
      <c r="T220">
        <v>124</v>
      </c>
    </row>
    <row r="221" spans="1:20" s="23" customFormat="1" x14ac:dyDescent="0.3">
      <c r="A221" s="34" t="s">
        <v>1404</v>
      </c>
      <c r="B221" s="34"/>
      <c r="C221" s="34">
        <v>1</v>
      </c>
      <c r="D221" s="34">
        <v>7</v>
      </c>
      <c r="E221" s="34">
        <v>1</v>
      </c>
      <c r="F221" s="34">
        <v>1</v>
      </c>
      <c r="G221" s="34"/>
      <c r="H221" s="34"/>
      <c r="I221" s="34"/>
      <c r="J221" s="34">
        <v>1</v>
      </c>
      <c r="K221" s="34">
        <v>4</v>
      </c>
      <c r="L221" s="34">
        <v>5</v>
      </c>
      <c r="M221" s="34"/>
      <c r="N221" s="34"/>
      <c r="O221" s="34"/>
      <c r="P221" s="34"/>
      <c r="Q221" s="34"/>
      <c r="R221" s="34"/>
      <c r="S221" s="34">
        <v>20</v>
      </c>
      <c r="T221" s="34">
        <v>169</v>
      </c>
    </row>
    <row r="222" spans="1:20" x14ac:dyDescent="0.3">
      <c r="A222" t="s">
        <v>127</v>
      </c>
      <c r="B222" t="s">
        <v>3213</v>
      </c>
      <c r="D222">
        <v>1</v>
      </c>
      <c r="F222">
        <v>3</v>
      </c>
      <c r="S222">
        <v>4</v>
      </c>
      <c r="T222">
        <v>24</v>
      </c>
    </row>
    <row r="223" spans="1:20" x14ac:dyDescent="0.3">
      <c r="A223" t="s">
        <v>127</v>
      </c>
      <c r="B223" t="s">
        <v>2842</v>
      </c>
      <c r="D223">
        <v>2</v>
      </c>
      <c r="E223">
        <v>3</v>
      </c>
      <c r="F223">
        <v>3</v>
      </c>
      <c r="S223">
        <v>8</v>
      </c>
      <c r="T223">
        <v>60</v>
      </c>
    </row>
    <row r="224" spans="1:20" x14ac:dyDescent="0.3">
      <c r="A224" t="s">
        <v>127</v>
      </c>
      <c r="B224" t="s">
        <v>3218</v>
      </c>
      <c r="F224">
        <v>3</v>
      </c>
      <c r="S224">
        <v>3</v>
      </c>
      <c r="T224">
        <v>9</v>
      </c>
    </row>
    <row r="225" spans="1:20" s="23" customFormat="1" x14ac:dyDescent="0.3">
      <c r="A225" t="s">
        <v>127</v>
      </c>
      <c r="B225" t="s">
        <v>3222</v>
      </c>
      <c r="C225"/>
      <c r="D225"/>
      <c r="E225"/>
      <c r="F225">
        <v>1</v>
      </c>
      <c r="G225"/>
      <c r="H225"/>
      <c r="I225"/>
      <c r="J225"/>
      <c r="K225"/>
      <c r="L225"/>
      <c r="M225"/>
      <c r="N225"/>
      <c r="O225"/>
      <c r="P225"/>
      <c r="Q225"/>
      <c r="R225"/>
      <c r="S225">
        <v>1</v>
      </c>
      <c r="T225">
        <v>3</v>
      </c>
    </row>
    <row r="226" spans="1:20" x14ac:dyDescent="0.3">
      <c r="A226" t="s">
        <v>127</v>
      </c>
      <c r="B226" t="s">
        <v>3225</v>
      </c>
      <c r="E226">
        <v>1</v>
      </c>
      <c r="S226">
        <v>1</v>
      </c>
      <c r="T226">
        <v>7</v>
      </c>
    </row>
    <row r="227" spans="1:20" x14ac:dyDescent="0.3">
      <c r="A227" t="s">
        <v>127</v>
      </c>
      <c r="B227" t="s">
        <v>3356</v>
      </c>
      <c r="F227">
        <v>1</v>
      </c>
      <c r="S227">
        <v>1</v>
      </c>
      <c r="T227">
        <v>3</v>
      </c>
    </row>
    <row r="228" spans="1:20" x14ac:dyDescent="0.3">
      <c r="A228" t="s">
        <v>127</v>
      </c>
      <c r="B228" t="s">
        <v>3907</v>
      </c>
      <c r="R228">
        <v>1</v>
      </c>
      <c r="S228">
        <v>1</v>
      </c>
      <c r="T228">
        <v>3</v>
      </c>
    </row>
    <row r="229" spans="1:20" x14ac:dyDescent="0.3">
      <c r="A229" t="s">
        <v>127</v>
      </c>
      <c r="B229" t="s">
        <v>194</v>
      </c>
      <c r="D229">
        <v>2</v>
      </c>
      <c r="E229">
        <v>1</v>
      </c>
      <c r="S229">
        <v>3</v>
      </c>
      <c r="T229">
        <v>37</v>
      </c>
    </row>
    <row r="230" spans="1:20" x14ac:dyDescent="0.3">
      <c r="A230" t="s">
        <v>127</v>
      </c>
      <c r="B230" t="s">
        <v>3227</v>
      </c>
      <c r="D230">
        <v>3</v>
      </c>
      <c r="K230">
        <v>1</v>
      </c>
      <c r="L230">
        <v>1</v>
      </c>
      <c r="S230">
        <v>5</v>
      </c>
      <c r="T230">
        <v>49</v>
      </c>
    </row>
    <row r="231" spans="1:20" x14ac:dyDescent="0.3">
      <c r="A231" t="s">
        <v>127</v>
      </c>
      <c r="B231" t="s">
        <v>3232</v>
      </c>
      <c r="D231">
        <v>1</v>
      </c>
      <c r="S231">
        <v>1</v>
      </c>
      <c r="T231">
        <v>15</v>
      </c>
    </row>
    <row r="232" spans="1:20" x14ac:dyDescent="0.3">
      <c r="A232" t="s">
        <v>127</v>
      </c>
      <c r="B232" t="s">
        <v>3234</v>
      </c>
      <c r="E232">
        <v>1</v>
      </c>
      <c r="S232">
        <v>1</v>
      </c>
      <c r="T232">
        <v>7</v>
      </c>
    </row>
    <row r="233" spans="1:20" x14ac:dyDescent="0.3">
      <c r="A233" t="s">
        <v>127</v>
      </c>
      <c r="B233" t="s">
        <v>1577</v>
      </c>
      <c r="P233">
        <v>1</v>
      </c>
      <c r="R233">
        <v>3</v>
      </c>
      <c r="S233">
        <v>4</v>
      </c>
      <c r="T233">
        <v>24</v>
      </c>
    </row>
    <row r="234" spans="1:20" x14ac:dyDescent="0.3">
      <c r="A234" t="s">
        <v>127</v>
      </c>
      <c r="B234" t="s">
        <v>3236</v>
      </c>
      <c r="F234">
        <v>1</v>
      </c>
      <c r="I234">
        <v>1</v>
      </c>
      <c r="S234">
        <v>2</v>
      </c>
      <c r="T234">
        <v>18</v>
      </c>
    </row>
    <row r="235" spans="1:20" x14ac:dyDescent="0.3">
      <c r="A235" t="s">
        <v>127</v>
      </c>
      <c r="B235" t="s">
        <v>1069</v>
      </c>
      <c r="D235">
        <v>2</v>
      </c>
      <c r="I235">
        <v>1</v>
      </c>
      <c r="L235">
        <v>1</v>
      </c>
      <c r="R235">
        <v>1</v>
      </c>
      <c r="S235">
        <v>5</v>
      </c>
      <c r="T235">
        <v>49</v>
      </c>
    </row>
    <row r="236" spans="1:20" x14ac:dyDescent="0.3">
      <c r="A236" t="s">
        <v>127</v>
      </c>
      <c r="B236" t="s">
        <v>2106</v>
      </c>
      <c r="M236">
        <v>1</v>
      </c>
      <c r="O236">
        <v>1</v>
      </c>
      <c r="P236">
        <v>4</v>
      </c>
      <c r="Q236">
        <v>1</v>
      </c>
      <c r="R236">
        <v>8</v>
      </c>
      <c r="S236">
        <v>15</v>
      </c>
      <c r="T236">
        <v>151</v>
      </c>
    </row>
    <row r="237" spans="1:20" x14ac:dyDescent="0.3">
      <c r="A237" t="s">
        <v>127</v>
      </c>
      <c r="B237" t="s">
        <v>3239</v>
      </c>
      <c r="F237">
        <v>1</v>
      </c>
      <c r="S237">
        <v>1</v>
      </c>
      <c r="T237">
        <v>3</v>
      </c>
    </row>
    <row r="238" spans="1:20" x14ac:dyDescent="0.3">
      <c r="A238" t="s">
        <v>127</v>
      </c>
      <c r="B238" t="s">
        <v>3635</v>
      </c>
      <c r="K238">
        <v>1</v>
      </c>
      <c r="S238">
        <v>1</v>
      </c>
      <c r="T238">
        <v>3</v>
      </c>
    </row>
    <row r="239" spans="1:20" x14ac:dyDescent="0.3">
      <c r="A239" t="s">
        <v>127</v>
      </c>
      <c r="B239" t="s">
        <v>3643</v>
      </c>
      <c r="J239">
        <v>2</v>
      </c>
      <c r="K239">
        <v>2</v>
      </c>
      <c r="S239">
        <v>4</v>
      </c>
      <c r="T239">
        <v>20</v>
      </c>
    </row>
    <row r="240" spans="1:20" x14ac:dyDescent="0.3">
      <c r="A240" t="s">
        <v>127</v>
      </c>
      <c r="B240" t="s">
        <v>2043</v>
      </c>
      <c r="R240">
        <v>1</v>
      </c>
      <c r="S240">
        <v>1</v>
      </c>
      <c r="T240">
        <v>3</v>
      </c>
    </row>
    <row r="241" spans="1:20" x14ac:dyDescent="0.3">
      <c r="A241" t="s">
        <v>127</v>
      </c>
      <c r="B241" t="s">
        <v>3242</v>
      </c>
      <c r="E241">
        <v>1</v>
      </c>
      <c r="F241">
        <v>2</v>
      </c>
      <c r="S241">
        <v>3</v>
      </c>
      <c r="T241">
        <v>13</v>
      </c>
    </row>
    <row r="242" spans="1:20" x14ac:dyDescent="0.3">
      <c r="A242" t="s">
        <v>127</v>
      </c>
      <c r="B242" t="s">
        <v>3246</v>
      </c>
      <c r="F242">
        <v>1</v>
      </c>
      <c r="I242">
        <v>2</v>
      </c>
      <c r="S242">
        <v>3</v>
      </c>
      <c r="T242">
        <v>33</v>
      </c>
    </row>
    <row r="243" spans="1:20" x14ac:dyDescent="0.3">
      <c r="A243" t="s">
        <v>127</v>
      </c>
      <c r="B243" t="s">
        <v>3249</v>
      </c>
      <c r="F243">
        <v>1</v>
      </c>
      <c r="S243">
        <v>1</v>
      </c>
      <c r="T243">
        <v>3</v>
      </c>
    </row>
    <row r="244" spans="1:20" x14ac:dyDescent="0.3">
      <c r="A244" t="s">
        <v>127</v>
      </c>
      <c r="B244" t="s">
        <v>3252</v>
      </c>
      <c r="F244">
        <v>1</v>
      </c>
      <c r="S244">
        <v>1</v>
      </c>
      <c r="T244">
        <v>3</v>
      </c>
    </row>
    <row r="245" spans="1:20" x14ac:dyDescent="0.3">
      <c r="A245" t="s">
        <v>127</v>
      </c>
      <c r="B245" t="s">
        <v>3351</v>
      </c>
      <c r="E245">
        <v>1</v>
      </c>
      <c r="S245">
        <v>1</v>
      </c>
      <c r="T245">
        <v>7</v>
      </c>
    </row>
    <row r="246" spans="1:20" x14ac:dyDescent="0.3">
      <c r="A246" t="s">
        <v>127</v>
      </c>
      <c r="B246" t="s">
        <v>2977</v>
      </c>
      <c r="E246">
        <v>1</v>
      </c>
      <c r="L246">
        <v>1</v>
      </c>
      <c r="S246">
        <v>2</v>
      </c>
      <c r="T246">
        <v>8</v>
      </c>
    </row>
    <row r="247" spans="1:20" x14ac:dyDescent="0.3">
      <c r="A247" t="s">
        <v>127</v>
      </c>
      <c r="B247" t="s">
        <v>3255</v>
      </c>
      <c r="D247">
        <v>1</v>
      </c>
      <c r="F247">
        <v>4</v>
      </c>
      <c r="S247">
        <v>5</v>
      </c>
      <c r="T247">
        <v>27</v>
      </c>
    </row>
    <row r="248" spans="1:20" x14ac:dyDescent="0.3">
      <c r="A248" t="s">
        <v>127</v>
      </c>
      <c r="B248" t="s">
        <v>3340</v>
      </c>
      <c r="F248">
        <v>2</v>
      </c>
      <c r="S248">
        <v>2</v>
      </c>
      <c r="T248">
        <v>6</v>
      </c>
    </row>
    <row r="249" spans="1:20" x14ac:dyDescent="0.3">
      <c r="A249" t="s">
        <v>127</v>
      </c>
      <c r="B249" t="s">
        <v>3354</v>
      </c>
      <c r="E249">
        <v>2</v>
      </c>
      <c r="S249">
        <v>2</v>
      </c>
      <c r="T249">
        <v>14</v>
      </c>
    </row>
    <row r="250" spans="1:20" x14ac:dyDescent="0.3">
      <c r="A250" t="s">
        <v>127</v>
      </c>
      <c r="B250" t="s">
        <v>3260</v>
      </c>
      <c r="D250">
        <v>4</v>
      </c>
      <c r="E250">
        <v>3</v>
      </c>
      <c r="F250">
        <v>1</v>
      </c>
      <c r="S250">
        <v>8</v>
      </c>
      <c r="T250">
        <v>84</v>
      </c>
    </row>
    <row r="251" spans="1:20" x14ac:dyDescent="0.3">
      <c r="A251" t="s">
        <v>127</v>
      </c>
      <c r="B251" t="s">
        <v>2125</v>
      </c>
      <c r="I251">
        <v>2</v>
      </c>
      <c r="J251">
        <v>2</v>
      </c>
      <c r="K251">
        <v>4</v>
      </c>
      <c r="L251">
        <v>4</v>
      </c>
      <c r="S251">
        <v>12</v>
      </c>
      <c r="T251">
        <v>60</v>
      </c>
    </row>
    <row r="252" spans="1:20" x14ac:dyDescent="0.3">
      <c r="A252" t="s">
        <v>127</v>
      </c>
      <c r="B252" t="s">
        <v>1913</v>
      </c>
      <c r="M252">
        <v>1</v>
      </c>
      <c r="S252">
        <v>1</v>
      </c>
      <c r="T252">
        <v>30</v>
      </c>
    </row>
    <row r="253" spans="1:20" x14ac:dyDescent="0.3">
      <c r="A253" t="s">
        <v>127</v>
      </c>
      <c r="B253" t="s">
        <v>1770</v>
      </c>
      <c r="D253">
        <v>1</v>
      </c>
      <c r="E253">
        <v>2</v>
      </c>
      <c r="F253">
        <v>6</v>
      </c>
      <c r="M253">
        <v>1</v>
      </c>
      <c r="P253">
        <v>3</v>
      </c>
      <c r="Q253">
        <v>1</v>
      </c>
      <c r="R253">
        <v>4</v>
      </c>
      <c r="S253">
        <v>18</v>
      </c>
      <c r="T253">
        <v>141</v>
      </c>
    </row>
    <row r="254" spans="1:20" x14ac:dyDescent="0.3">
      <c r="A254" t="s">
        <v>127</v>
      </c>
      <c r="B254" t="s">
        <v>3735</v>
      </c>
      <c r="K254">
        <v>1</v>
      </c>
      <c r="L254">
        <v>1</v>
      </c>
      <c r="S254">
        <v>2</v>
      </c>
      <c r="T254">
        <v>4</v>
      </c>
    </row>
    <row r="255" spans="1:20" x14ac:dyDescent="0.3">
      <c r="A255" t="s">
        <v>127</v>
      </c>
      <c r="B255" t="s">
        <v>1937</v>
      </c>
      <c r="Q255">
        <v>1</v>
      </c>
      <c r="S255">
        <v>1</v>
      </c>
      <c r="T255">
        <v>7</v>
      </c>
    </row>
    <row r="256" spans="1:20" x14ac:dyDescent="0.3">
      <c r="A256" t="s">
        <v>127</v>
      </c>
      <c r="B256" t="s">
        <v>3739</v>
      </c>
      <c r="J256">
        <v>2</v>
      </c>
      <c r="L256">
        <v>1</v>
      </c>
      <c r="S256">
        <v>3</v>
      </c>
      <c r="T256">
        <v>15</v>
      </c>
    </row>
    <row r="257" spans="1:20" x14ac:dyDescent="0.3">
      <c r="A257" t="s">
        <v>127</v>
      </c>
      <c r="B257" t="s">
        <v>3270</v>
      </c>
      <c r="F257">
        <v>5</v>
      </c>
      <c r="S257">
        <v>5</v>
      </c>
      <c r="T257">
        <v>15</v>
      </c>
    </row>
    <row r="258" spans="1:20" x14ac:dyDescent="0.3">
      <c r="A258" t="s">
        <v>127</v>
      </c>
      <c r="B258" t="s">
        <v>3277</v>
      </c>
      <c r="F258">
        <v>1</v>
      </c>
      <c r="S258">
        <v>1</v>
      </c>
      <c r="T258">
        <v>3</v>
      </c>
    </row>
    <row r="259" spans="1:20" x14ac:dyDescent="0.3">
      <c r="A259" t="s">
        <v>127</v>
      </c>
      <c r="B259" t="s">
        <v>3279</v>
      </c>
      <c r="D259">
        <v>3</v>
      </c>
      <c r="E259">
        <v>2</v>
      </c>
      <c r="F259">
        <v>3</v>
      </c>
      <c r="S259">
        <v>8</v>
      </c>
      <c r="T259">
        <v>68</v>
      </c>
    </row>
    <row r="260" spans="1:20" x14ac:dyDescent="0.3">
      <c r="A260" t="s">
        <v>127</v>
      </c>
      <c r="B260" t="s">
        <v>2214</v>
      </c>
      <c r="E260">
        <v>1</v>
      </c>
      <c r="I260">
        <v>1</v>
      </c>
      <c r="J260">
        <v>3</v>
      </c>
      <c r="K260">
        <v>4</v>
      </c>
      <c r="S260">
        <v>9</v>
      </c>
      <c r="T260">
        <v>55</v>
      </c>
    </row>
    <row r="261" spans="1:20" x14ac:dyDescent="0.3">
      <c r="A261" t="s">
        <v>127</v>
      </c>
      <c r="B261" t="s">
        <v>3291</v>
      </c>
      <c r="E261">
        <v>1</v>
      </c>
      <c r="S261">
        <v>1</v>
      </c>
      <c r="T261">
        <v>7</v>
      </c>
    </row>
    <row r="262" spans="1:20" x14ac:dyDescent="0.3">
      <c r="A262" t="s">
        <v>127</v>
      </c>
      <c r="B262" t="s">
        <v>3294</v>
      </c>
      <c r="C262">
        <v>1</v>
      </c>
      <c r="D262">
        <v>7</v>
      </c>
      <c r="E262">
        <v>9</v>
      </c>
      <c r="F262">
        <v>5</v>
      </c>
      <c r="I262">
        <v>1</v>
      </c>
      <c r="S262">
        <v>23</v>
      </c>
      <c r="T262">
        <v>228</v>
      </c>
    </row>
    <row r="263" spans="1:20" x14ac:dyDescent="0.3">
      <c r="A263" t="s">
        <v>127</v>
      </c>
      <c r="B263" t="s">
        <v>3310</v>
      </c>
      <c r="F263">
        <v>2</v>
      </c>
      <c r="S263">
        <v>2</v>
      </c>
      <c r="T263">
        <v>6</v>
      </c>
    </row>
    <row r="264" spans="1:20" x14ac:dyDescent="0.3">
      <c r="A264" t="s">
        <v>127</v>
      </c>
      <c r="B264" t="s">
        <v>3312</v>
      </c>
      <c r="F264">
        <v>1</v>
      </c>
      <c r="S264">
        <v>1</v>
      </c>
      <c r="T264">
        <v>3</v>
      </c>
    </row>
    <row r="265" spans="1:20" x14ac:dyDescent="0.3">
      <c r="A265" t="s">
        <v>127</v>
      </c>
      <c r="B265" t="s">
        <v>3315</v>
      </c>
      <c r="E265">
        <v>3</v>
      </c>
      <c r="S265">
        <v>3</v>
      </c>
      <c r="T265">
        <v>21</v>
      </c>
    </row>
    <row r="266" spans="1:20" x14ac:dyDescent="0.3">
      <c r="A266" t="s">
        <v>127</v>
      </c>
      <c r="B266" t="s">
        <v>3348</v>
      </c>
      <c r="F266">
        <v>1</v>
      </c>
      <c r="S266">
        <v>1</v>
      </c>
      <c r="T266">
        <v>3</v>
      </c>
    </row>
    <row r="267" spans="1:20" x14ac:dyDescent="0.3">
      <c r="A267" t="s">
        <v>127</v>
      </c>
      <c r="B267" t="s">
        <v>3037</v>
      </c>
      <c r="F267">
        <v>1</v>
      </c>
      <c r="S267">
        <v>1</v>
      </c>
      <c r="T267">
        <v>3</v>
      </c>
    </row>
    <row r="268" spans="1:20" x14ac:dyDescent="0.3">
      <c r="A268" t="s">
        <v>127</v>
      </c>
      <c r="B268" t="s">
        <v>720</v>
      </c>
      <c r="D268">
        <v>2</v>
      </c>
      <c r="E268">
        <v>8</v>
      </c>
      <c r="F268">
        <v>2</v>
      </c>
      <c r="S268">
        <v>12</v>
      </c>
      <c r="T268">
        <v>92</v>
      </c>
    </row>
    <row r="269" spans="1:20" x14ac:dyDescent="0.3">
      <c r="A269" t="s">
        <v>127</v>
      </c>
      <c r="B269" t="s">
        <v>1685</v>
      </c>
      <c r="P269">
        <v>4</v>
      </c>
      <c r="S269">
        <v>4</v>
      </c>
      <c r="T269">
        <v>60</v>
      </c>
    </row>
    <row r="270" spans="1:20" x14ac:dyDescent="0.3">
      <c r="A270" t="s">
        <v>127</v>
      </c>
      <c r="B270" t="s">
        <v>3335</v>
      </c>
      <c r="D270">
        <v>2</v>
      </c>
      <c r="E270">
        <v>2</v>
      </c>
      <c r="S270">
        <v>4</v>
      </c>
      <c r="T270">
        <v>44</v>
      </c>
    </row>
    <row r="271" spans="1:20" x14ac:dyDescent="0.3">
      <c r="A271" t="s">
        <v>127</v>
      </c>
      <c r="B271" t="s">
        <v>3343</v>
      </c>
      <c r="D271">
        <v>1</v>
      </c>
      <c r="S271">
        <v>1</v>
      </c>
      <c r="T271">
        <v>15</v>
      </c>
    </row>
    <row r="272" spans="1:20" x14ac:dyDescent="0.3">
      <c r="A272" t="s">
        <v>127</v>
      </c>
      <c r="B272" t="s">
        <v>3820</v>
      </c>
      <c r="K272">
        <v>2</v>
      </c>
      <c r="L272">
        <v>2</v>
      </c>
      <c r="S272">
        <v>4</v>
      </c>
      <c r="T272">
        <v>8</v>
      </c>
    </row>
    <row r="273" spans="1:20" x14ac:dyDescent="0.3">
      <c r="A273" t="s">
        <v>127</v>
      </c>
      <c r="B273" t="s">
        <v>3324</v>
      </c>
      <c r="D273">
        <v>1</v>
      </c>
      <c r="E273">
        <v>1</v>
      </c>
      <c r="F273">
        <v>2</v>
      </c>
      <c r="S273">
        <v>4</v>
      </c>
      <c r="T273">
        <v>28</v>
      </c>
    </row>
    <row r="274" spans="1:20" x14ac:dyDescent="0.3">
      <c r="A274" t="s">
        <v>127</v>
      </c>
      <c r="B274" t="s">
        <v>3330</v>
      </c>
      <c r="F274">
        <v>2</v>
      </c>
      <c r="S274">
        <v>2</v>
      </c>
      <c r="T274">
        <v>6</v>
      </c>
    </row>
    <row r="275" spans="1:20" x14ac:dyDescent="0.3">
      <c r="A275" t="s">
        <v>127</v>
      </c>
      <c r="B275" t="s">
        <v>3834</v>
      </c>
      <c r="L275">
        <v>2</v>
      </c>
      <c r="S275">
        <v>2</v>
      </c>
      <c r="T275">
        <v>2</v>
      </c>
    </row>
    <row r="276" spans="1:20" x14ac:dyDescent="0.3">
      <c r="A276" t="s">
        <v>127</v>
      </c>
      <c r="B276" t="s">
        <v>3844</v>
      </c>
      <c r="I276">
        <v>1</v>
      </c>
      <c r="J276">
        <v>3</v>
      </c>
      <c r="K276">
        <v>4</v>
      </c>
      <c r="L276">
        <v>1</v>
      </c>
      <c r="S276">
        <v>9</v>
      </c>
      <c r="T276">
        <v>49</v>
      </c>
    </row>
    <row r="277" spans="1:20" x14ac:dyDescent="0.3">
      <c r="A277" t="s">
        <v>127</v>
      </c>
      <c r="B277" t="s">
        <v>3917</v>
      </c>
      <c r="Q277">
        <v>1</v>
      </c>
      <c r="S277">
        <v>1</v>
      </c>
      <c r="T277">
        <v>7</v>
      </c>
    </row>
    <row r="278" spans="1:20" x14ac:dyDescent="0.3">
      <c r="A278" t="s">
        <v>127</v>
      </c>
      <c r="B278" t="s">
        <v>1349</v>
      </c>
      <c r="I278">
        <v>1</v>
      </c>
      <c r="J278">
        <v>1</v>
      </c>
      <c r="S278">
        <v>2</v>
      </c>
      <c r="T278">
        <v>22</v>
      </c>
    </row>
    <row r="279" spans="1:20" x14ac:dyDescent="0.3">
      <c r="A279" t="s">
        <v>127</v>
      </c>
      <c r="B279" t="s">
        <v>2141</v>
      </c>
      <c r="E279">
        <v>1</v>
      </c>
      <c r="F279">
        <v>1</v>
      </c>
      <c r="Q279">
        <v>1</v>
      </c>
      <c r="S279">
        <v>3</v>
      </c>
      <c r="T279">
        <v>17</v>
      </c>
    </row>
    <row r="280" spans="1:20" x14ac:dyDescent="0.3">
      <c r="A280" t="s">
        <v>127</v>
      </c>
      <c r="B280" t="s">
        <v>3345</v>
      </c>
      <c r="E280">
        <v>1</v>
      </c>
      <c r="S280">
        <v>1</v>
      </c>
      <c r="T280">
        <v>7</v>
      </c>
    </row>
    <row r="281" spans="1:20" x14ac:dyDescent="0.3">
      <c r="A281" s="34" t="s">
        <v>1399</v>
      </c>
      <c r="B281" s="34"/>
      <c r="C281" s="34">
        <v>1</v>
      </c>
      <c r="D281" s="34">
        <v>33</v>
      </c>
      <c r="E281" s="34">
        <v>45</v>
      </c>
      <c r="F281" s="34">
        <v>57</v>
      </c>
      <c r="G281" s="34"/>
      <c r="H281" s="34"/>
      <c r="I281" s="34">
        <v>10</v>
      </c>
      <c r="J281" s="34">
        <v>13</v>
      </c>
      <c r="K281" s="34">
        <v>19</v>
      </c>
      <c r="L281" s="34">
        <v>14</v>
      </c>
      <c r="M281" s="34">
        <v>3</v>
      </c>
      <c r="N281" s="34"/>
      <c r="O281" s="34">
        <v>1</v>
      </c>
      <c r="P281" s="34">
        <v>12</v>
      </c>
      <c r="Q281" s="34">
        <v>5</v>
      </c>
      <c r="R281" s="34">
        <v>18</v>
      </c>
      <c r="S281" s="34">
        <v>231</v>
      </c>
      <c r="T281" s="34">
        <v>1712</v>
      </c>
    </row>
    <row r="282" spans="1:20" x14ac:dyDescent="0.3">
      <c r="A282" t="s">
        <v>175</v>
      </c>
      <c r="B282" t="s">
        <v>1655</v>
      </c>
      <c r="R282">
        <v>4</v>
      </c>
      <c r="S282">
        <v>4</v>
      </c>
      <c r="T282">
        <v>12</v>
      </c>
    </row>
    <row r="283" spans="1:20" x14ac:dyDescent="0.3">
      <c r="A283" t="s">
        <v>175</v>
      </c>
      <c r="B283" t="s">
        <v>4204</v>
      </c>
      <c r="E283">
        <v>1</v>
      </c>
      <c r="S283">
        <v>1</v>
      </c>
      <c r="T283">
        <v>7</v>
      </c>
    </row>
    <row r="284" spans="1:20" x14ac:dyDescent="0.3">
      <c r="A284" t="s">
        <v>175</v>
      </c>
      <c r="B284" t="s">
        <v>1558</v>
      </c>
      <c r="Q284">
        <v>1</v>
      </c>
      <c r="S284">
        <v>1</v>
      </c>
      <c r="T284">
        <v>7</v>
      </c>
    </row>
    <row r="285" spans="1:20" x14ac:dyDescent="0.3">
      <c r="A285" t="s">
        <v>175</v>
      </c>
      <c r="B285" t="s">
        <v>2266</v>
      </c>
      <c r="I285">
        <v>4</v>
      </c>
      <c r="J285">
        <v>4</v>
      </c>
      <c r="K285">
        <v>1</v>
      </c>
      <c r="L285">
        <v>2</v>
      </c>
      <c r="Q285">
        <v>1</v>
      </c>
      <c r="R285">
        <v>1</v>
      </c>
      <c r="S285">
        <v>13</v>
      </c>
      <c r="T285">
        <v>103</v>
      </c>
    </row>
    <row r="286" spans="1:20" s="23" customFormat="1" x14ac:dyDescent="0.3">
      <c r="A286" t="s">
        <v>175</v>
      </c>
      <c r="B286" t="s">
        <v>1594</v>
      </c>
      <c r="C286"/>
      <c r="D286"/>
      <c r="E286"/>
      <c r="F286"/>
      <c r="G286"/>
      <c r="H286"/>
      <c r="I286"/>
      <c r="J286"/>
      <c r="K286"/>
      <c r="L286"/>
      <c r="M286"/>
      <c r="N286"/>
      <c r="O286"/>
      <c r="P286">
        <v>1</v>
      </c>
      <c r="Q286">
        <v>8</v>
      </c>
      <c r="R286">
        <v>2</v>
      </c>
      <c r="S286">
        <v>11</v>
      </c>
      <c r="T286">
        <v>77</v>
      </c>
    </row>
    <row r="287" spans="1:20" x14ac:dyDescent="0.3">
      <c r="A287" t="s">
        <v>175</v>
      </c>
      <c r="B287" t="s">
        <v>1500</v>
      </c>
      <c r="P287">
        <v>3</v>
      </c>
      <c r="Q287">
        <v>1</v>
      </c>
      <c r="R287">
        <v>4</v>
      </c>
      <c r="S287">
        <v>8</v>
      </c>
      <c r="T287">
        <v>64</v>
      </c>
    </row>
    <row r="288" spans="1:20" x14ac:dyDescent="0.3">
      <c r="A288" t="s">
        <v>175</v>
      </c>
      <c r="B288" t="s">
        <v>1796</v>
      </c>
      <c r="R288">
        <v>1</v>
      </c>
      <c r="S288">
        <v>1</v>
      </c>
      <c r="T288">
        <v>3</v>
      </c>
    </row>
    <row r="289" spans="1:20" x14ac:dyDescent="0.3">
      <c r="A289" t="s">
        <v>175</v>
      </c>
      <c r="B289" t="s">
        <v>1548</v>
      </c>
      <c r="R289">
        <v>1</v>
      </c>
      <c r="S289">
        <v>1</v>
      </c>
      <c r="T289">
        <v>3</v>
      </c>
    </row>
    <row r="290" spans="1:20" x14ac:dyDescent="0.3">
      <c r="A290" t="s">
        <v>175</v>
      </c>
      <c r="B290" t="s">
        <v>3925</v>
      </c>
      <c r="Q290">
        <v>1</v>
      </c>
      <c r="S290">
        <v>1</v>
      </c>
      <c r="T290">
        <v>7</v>
      </c>
    </row>
    <row r="291" spans="1:20" x14ac:dyDescent="0.3">
      <c r="A291" t="s">
        <v>175</v>
      </c>
      <c r="B291" t="s">
        <v>2209</v>
      </c>
      <c r="Q291">
        <v>3</v>
      </c>
      <c r="R291">
        <v>5</v>
      </c>
      <c r="S291">
        <v>8</v>
      </c>
      <c r="T291">
        <v>36</v>
      </c>
    </row>
    <row r="292" spans="1:20" x14ac:dyDescent="0.3">
      <c r="A292" t="s">
        <v>175</v>
      </c>
      <c r="B292" t="s">
        <v>2881</v>
      </c>
      <c r="D292">
        <v>2</v>
      </c>
      <c r="E292">
        <v>3</v>
      </c>
      <c r="S292">
        <v>5</v>
      </c>
      <c r="T292">
        <v>51</v>
      </c>
    </row>
    <row r="293" spans="1:20" x14ac:dyDescent="0.3">
      <c r="A293" t="s">
        <v>175</v>
      </c>
      <c r="B293" t="s">
        <v>4206</v>
      </c>
      <c r="E293">
        <v>1</v>
      </c>
      <c r="S293">
        <v>1</v>
      </c>
      <c r="T293">
        <v>7</v>
      </c>
    </row>
    <row r="294" spans="1:20" x14ac:dyDescent="0.3">
      <c r="A294" t="s">
        <v>175</v>
      </c>
      <c r="B294" t="s">
        <v>3926</v>
      </c>
      <c r="M294">
        <v>1</v>
      </c>
      <c r="S294">
        <v>1</v>
      </c>
      <c r="T294">
        <v>30</v>
      </c>
    </row>
    <row r="295" spans="1:20" x14ac:dyDescent="0.3">
      <c r="A295" t="s">
        <v>175</v>
      </c>
      <c r="B295" t="s">
        <v>2105</v>
      </c>
      <c r="Q295">
        <v>1</v>
      </c>
      <c r="S295">
        <v>1</v>
      </c>
      <c r="T295">
        <v>7</v>
      </c>
    </row>
    <row r="296" spans="1:20" x14ac:dyDescent="0.3">
      <c r="A296" t="s">
        <v>175</v>
      </c>
      <c r="B296" t="s">
        <v>4208</v>
      </c>
      <c r="D296">
        <v>2</v>
      </c>
      <c r="S296">
        <v>2</v>
      </c>
      <c r="T296">
        <v>30</v>
      </c>
    </row>
    <row r="297" spans="1:20" x14ac:dyDescent="0.3">
      <c r="A297" t="s">
        <v>175</v>
      </c>
      <c r="B297" t="s">
        <v>3613</v>
      </c>
      <c r="K297">
        <v>1</v>
      </c>
      <c r="L297">
        <v>3</v>
      </c>
      <c r="S297">
        <v>4</v>
      </c>
      <c r="T297">
        <v>6</v>
      </c>
    </row>
    <row r="298" spans="1:20" x14ac:dyDescent="0.3">
      <c r="A298" t="s">
        <v>175</v>
      </c>
      <c r="B298" t="s">
        <v>4210</v>
      </c>
      <c r="E298">
        <v>2</v>
      </c>
      <c r="S298">
        <v>2</v>
      </c>
      <c r="T298">
        <v>14</v>
      </c>
    </row>
    <row r="299" spans="1:20" x14ac:dyDescent="0.3">
      <c r="A299" t="s">
        <v>175</v>
      </c>
      <c r="B299" t="s">
        <v>3628</v>
      </c>
      <c r="J299">
        <v>1</v>
      </c>
      <c r="K299">
        <v>2</v>
      </c>
      <c r="L299">
        <v>2</v>
      </c>
      <c r="S299">
        <v>5</v>
      </c>
      <c r="T299">
        <v>15</v>
      </c>
    </row>
    <row r="300" spans="1:20" x14ac:dyDescent="0.3">
      <c r="A300" t="s">
        <v>175</v>
      </c>
      <c r="B300" t="s">
        <v>1709</v>
      </c>
      <c r="M300">
        <v>1</v>
      </c>
      <c r="P300">
        <v>3</v>
      </c>
      <c r="Q300">
        <v>1</v>
      </c>
      <c r="R300">
        <v>2</v>
      </c>
      <c r="S300">
        <v>7</v>
      </c>
      <c r="T300">
        <v>88</v>
      </c>
    </row>
    <row r="301" spans="1:20" x14ac:dyDescent="0.3">
      <c r="A301" t="s">
        <v>175</v>
      </c>
      <c r="B301" t="s">
        <v>2109</v>
      </c>
      <c r="Q301">
        <v>1</v>
      </c>
      <c r="R301">
        <v>2</v>
      </c>
      <c r="S301">
        <v>3</v>
      </c>
      <c r="T301">
        <v>13</v>
      </c>
    </row>
    <row r="302" spans="1:20" x14ac:dyDescent="0.3">
      <c r="A302" t="s">
        <v>175</v>
      </c>
      <c r="B302" t="s">
        <v>1861</v>
      </c>
      <c r="Q302">
        <v>1</v>
      </c>
      <c r="R302">
        <v>3</v>
      </c>
      <c r="S302">
        <v>4</v>
      </c>
      <c r="T302">
        <v>16</v>
      </c>
    </row>
    <row r="303" spans="1:20" x14ac:dyDescent="0.3">
      <c r="A303" t="s">
        <v>175</v>
      </c>
      <c r="B303" t="s">
        <v>2714</v>
      </c>
      <c r="Q303">
        <v>4</v>
      </c>
      <c r="R303">
        <v>2</v>
      </c>
      <c r="S303">
        <v>6</v>
      </c>
      <c r="T303">
        <v>34</v>
      </c>
    </row>
    <row r="304" spans="1:20" x14ac:dyDescent="0.3">
      <c r="A304" t="s">
        <v>175</v>
      </c>
      <c r="B304" t="s">
        <v>1864</v>
      </c>
      <c r="R304">
        <v>2</v>
      </c>
      <c r="S304">
        <v>2</v>
      </c>
      <c r="T304">
        <v>6</v>
      </c>
    </row>
    <row r="305" spans="1:20" x14ac:dyDescent="0.3">
      <c r="A305" t="s">
        <v>175</v>
      </c>
      <c r="B305" t="s">
        <v>4213</v>
      </c>
      <c r="E305">
        <v>1</v>
      </c>
      <c r="S305">
        <v>1</v>
      </c>
      <c r="T305">
        <v>7</v>
      </c>
    </row>
    <row r="306" spans="1:20" x14ac:dyDescent="0.3">
      <c r="A306" t="s">
        <v>175</v>
      </c>
      <c r="B306" t="s">
        <v>1762</v>
      </c>
      <c r="Q306">
        <v>1</v>
      </c>
      <c r="R306">
        <v>2</v>
      </c>
      <c r="S306">
        <v>3</v>
      </c>
      <c r="T306">
        <v>13</v>
      </c>
    </row>
    <row r="307" spans="1:20" x14ac:dyDescent="0.3">
      <c r="A307" t="s">
        <v>175</v>
      </c>
      <c r="B307" t="s">
        <v>2036</v>
      </c>
      <c r="R307">
        <v>1</v>
      </c>
      <c r="S307">
        <v>1</v>
      </c>
      <c r="T307">
        <v>3</v>
      </c>
    </row>
    <row r="308" spans="1:20" x14ac:dyDescent="0.3">
      <c r="A308" t="s">
        <v>175</v>
      </c>
      <c r="B308" t="s">
        <v>2039</v>
      </c>
      <c r="R308">
        <v>1</v>
      </c>
      <c r="S308">
        <v>1</v>
      </c>
      <c r="T308">
        <v>3</v>
      </c>
    </row>
    <row r="309" spans="1:20" x14ac:dyDescent="0.3">
      <c r="A309" t="s">
        <v>175</v>
      </c>
      <c r="B309" t="s">
        <v>1702</v>
      </c>
      <c r="Q309">
        <v>1</v>
      </c>
      <c r="R309">
        <v>1</v>
      </c>
      <c r="S309">
        <v>2</v>
      </c>
      <c r="T309">
        <v>10</v>
      </c>
    </row>
    <row r="310" spans="1:20" x14ac:dyDescent="0.3">
      <c r="A310" t="s">
        <v>175</v>
      </c>
      <c r="B310" t="s">
        <v>3908</v>
      </c>
      <c r="R310">
        <v>1</v>
      </c>
      <c r="S310">
        <v>1</v>
      </c>
      <c r="T310">
        <v>3</v>
      </c>
    </row>
    <row r="311" spans="1:20" x14ac:dyDescent="0.3">
      <c r="A311" t="s">
        <v>175</v>
      </c>
      <c r="B311" t="s">
        <v>1906</v>
      </c>
      <c r="R311">
        <v>1</v>
      </c>
      <c r="S311">
        <v>1</v>
      </c>
      <c r="T311">
        <v>3</v>
      </c>
    </row>
    <row r="312" spans="1:20" x14ac:dyDescent="0.3">
      <c r="A312" t="s">
        <v>175</v>
      </c>
      <c r="B312" t="s">
        <v>2207</v>
      </c>
      <c r="M312">
        <v>1</v>
      </c>
      <c r="P312">
        <v>7</v>
      </c>
      <c r="Q312">
        <v>9</v>
      </c>
      <c r="R312">
        <v>6</v>
      </c>
      <c r="S312">
        <v>23</v>
      </c>
      <c r="T312">
        <v>229</v>
      </c>
    </row>
    <row r="313" spans="1:20" x14ac:dyDescent="0.3">
      <c r="A313" t="s">
        <v>175</v>
      </c>
      <c r="B313" t="s">
        <v>3909</v>
      </c>
      <c r="R313">
        <v>2</v>
      </c>
      <c r="S313">
        <v>2</v>
      </c>
      <c r="T313">
        <v>6</v>
      </c>
    </row>
    <row r="314" spans="1:20" x14ac:dyDescent="0.3">
      <c r="A314" t="s">
        <v>175</v>
      </c>
      <c r="B314" t="s">
        <v>3911</v>
      </c>
      <c r="Q314">
        <v>1</v>
      </c>
      <c r="S314">
        <v>1</v>
      </c>
      <c r="T314">
        <v>7</v>
      </c>
    </row>
    <row r="315" spans="1:20" x14ac:dyDescent="0.3">
      <c r="A315" t="s">
        <v>175</v>
      </c>
      <c r="B315" t="s">
        <v>3663</v>
      </c>
      <c r="L315">
        <v>1</v>
      </c>
      <c r="S315">
        <v>1</v>
      </c>
      <c r="T315">
        <v>1</v>
      </c>
    </row>
    <row r="316" spans="1:20" x14ac:dyDescent="0.3">
      <c r="A316" t="s">
        <v>175</v>
      </c>
      <c r="B316" t="s">
        <v>1678</v>
      </c>
      <c r="Q316">
        <v>1</v>
      </c>
      <c r="R316">
        <v>5</v>
      </c>
      <c r="S316">
        <v>6</v>
      </c>
      <c r="T316">
        <v>22</v>
      </c>
    </row>
    <row r="317" spans="1:20" x14ac:dyDescent="0.3">
      <c r="A317" t="s">
        <v>175</v>
      </c>
      <c r="B317" t="s">
        <v>1553</v>
      </c>
      <c r="Q317">
        <v>1</v>
      </c>
      <c r="S317">
        <v>1</v>
      </c>
      <c r="T317">
        <v>7</v>
      </c>
    </row>
    <row r="318" spans="1:20" x14ac:dyDescent="0.3">
      <c r="A318" t="s">
        <v>175</v>
      </c>
      <c r="B318" t="s">
        <v>2113</v>
      </c>
      <c r="P318">
        <v>2</v>
      </c>
      <c r="R318">
        <v>5</v>
      </c>
      <c r="S318">
        <v>7</v>
      </c>
      <c r="T318">
        <v>45</v>
      </c>
    </row>
    <row r="319" spans="1:20" x14ac:dyDescent="0.3">
      <c r="A319" t="s">
        <v>175</v>
      </c>
      <c r="B319" t="s">
        <v>1927</v>
      </c>
      <c r="R319">
        <v>1</v>
      </c>
      <c r="S319">
        <v>1</v>
      </c>
      <c r="T319">
        <v>3</v>
      </c>
    </row>
    <row r="320" spans="1:20" x14ac:dyDescent="0.3">
      <c r="A320" t="s">
        <v>175</v>
      </c>
      <c r="B320" t="s">
        <v>4215</v>
      </c>
      <c r="E320">
        <v>3</v>
      </c>
      <c r="S320">
        <v>3</v>
      </c>
      <c r="T320">
        <v>21</v>
      </c>
    </row>
    <row r="321" spans="1:20" x14ac:dyDescent="0.3">
      <c r="A321" t="s">
        <v>175</v>
      </c>
      <c r="B321" t="s">
        <v>1766</v>
      </c>
      <c r="R321">
        <v>1</v>
      </c>
      <c r="S321">
        <v>1</v>
      </c>
      <c r="T321">
        <v>3</v>
      </c>
    </row>
    <row r="322" spans="1:20" x14ac:dyDescent="0.3">
      <c r="A322" t="s">
        <v>175</v>
      </c>
      <c r="B322" t="s">
        <v>3912</v>
      </c>
      <c r="Q322">
        <v>1</v>
      </c>
      <c r="S322">
        <v>1</v>
      </c>
      <c r="T322">
        <v>7</v>
      </c>
    </row>
    <row r="323" spans="1:20" x14ac:dyDescent="0.3">
      <c r="A323" t="s">
        <v>175</v>
      </c>
      <c r="B323" t="s">
        <v>3915</v>
      </c>
      <c r="R323">
        <v>1</v>
      </c>
      <c r="S323">
        <v>1</v>
      </c>
      <c r="T323">
        <v>3</v>
      </c>
    </row>
    <row r="324" spans="1:20" x14ac:dyDescent="0.3">
      <c r="A324" t="s">
        <v>175</v>
      </c>
      <c r="B324" t="s">
        <v>4217</v>
      </c>
      <c r="E324">
        <v>3</v>
      </c>
      <c r="S324">
        <v>3</v>
      </c>
      <c r="T324">
        <v>21</v>
      </c>
    </row>
    <row r="325" spans="1:20" x14ac:dyDescent="0.3">
      <c r="A325" t="s">
        <v>175</v>
      </c>
      <c r="B325" t="s">
        <v>1810</v>
      </c>
      <c r="R325">
        <v>1</v>
      </c>
      <c r="S325">
        <v>1</v>
      </c>
      <c r="T325">
        <v>3</v>
      </c>
    </row>
    <row r="326" spans="1:20" x14ac:dyDescent="0.3">
      <c r="A326" t="s">
        <v>175</v>
      </c>
      <c r="B326" t="s">
        <v>1813</v>
      </c>
      <c r="R326">
        <v>2</v>
      </c>
      <c r="S326">
        <v>2</v>
      </c>
      <c r="T326">
        <v>6</v>
      </c>
    </row>
    <row r="327" spans="1:20" x14ac:dyDescent="0.3">
      <c r="A327" t="s">
        <v>175</v>
      </c>
      <c r="B327" t="s">
        <v>1530</v>
      </c>
      <c r="R327">
        <v>1</v>
      </c>
      <c r="S327">
        <v>1</v>
      </c>
      <c r="T327">
        <v>3</v>
      </c>
    </row>
    <row r="328" spans="1:20" x14ac:dyDescent="0.3">
      <c r="A328" t="s">
        <v>175</v>
      </c>
      <c r="B328" t="s">
        <v>1585</v>
      </c>
      <c r="R328">
        <v>1</v>
      </c>
      <c r="S328">
        <v>1</v>
      </c>
      <c r="T328">
        <v>3</v>
      </c>
    </row>
    <row r="329" spans="1:20" x14ac:dyDescent="0.3">
      <c r="A329" t="s">
        <v>175</v>
      </c>
      <c r="B329" t="s">
        <v>2122</v>
      </c>
      <c r="Q329">
        <v>1</v>
      </c>
      <c r="S329">
        <v>1</v>
      </c>
      <c r="T329">
        <v>7</v>
      </c>
    </row>
    <row r="330" spans="1:20" x14ac:dyDescent="0.3">
      <c r="A330" t="s">
        <v>175</v>
      </c>
      <c r="B330" t="s">
        <v>325</v>
      </c>
      <c r="D330">
        <v>1</v>
      </c>
      <c r="F330">
        <v>1</v>
      </c>
      <c r="S330">
        <v>2</v>
      </c>
      <c r="T330">
        <v>18</v>
      </c>
    </row>
    <row r="331" spans="1:20" x14ac:dyDescent="0.3">
      <c r="A331" t="s">
        <v>175</v>
      </c>
      <c r="B331" t="s">
        <v>3707</v>
      </c>
      <c r="L331">
        <v>6</v>
      </c>
      <c r="S331">
        <v>6</v>
      </c>
      <c r="T331">
        <v>6</v>
      </c>
    </row>
    <row r="332" spans="1:20" x14ac:dyDescent="0.3">
      <c r="A332" t="s">
        <v>175</v>
      </c>
      <c r="B332" t="s">
        <v>3010</v>
      </c>
      <c r="D332">
        <v>1</v>
      </c>
      <c r="E332">
        <v>3</v>
      </c>
      <c r="F332">
        <v>5</v>
      </c>
      <c r="S332">
        <v>9</v>
      </c>
      <c r="T332">
        <v>51</v>
      </c>
    </row>
    <row r="333" spans="1:20" x14ac:dyDescent="0.3">
      <c r="A333" t="s">
        <v>175</v>
      </c>
      <c r="B333" t="s">
        <v>1935</v>
      </c>
      <c r="Q333">
        <v>1</v>
      </c>
      <c r="S333">
        <v>1</v>
      </c>
      <c r="T333">
        <v>7</v>
      </c>
    </row>
    <row r="334" spans="1:20" x14ac:dyDescent="0.3">
      <c r="A334" t="s">
        <v>175</v>
      </c>
      <c r="B334" t="s">
        <v>3888</v>
      </c>
      <c r="P334">
        <v>1</v>
      </c>
      <c r="Q334">
        <v>2</v>
      </c>
      <c r="R334">
        <v>2</v>
      </c>
      <c r="S334">
        <v>5</v>
      </c>
      <c r="T334">
        <v>35</v>
      </c>
    </row>
    <row r="335" spans="1:20" x14ac:dyDescent="0.3">
      <c r="A335" t="s">
        <v>175</v>
      </c>
      <c r="B335" t="s">
        <v>1208</v>
      </c>
      <c r="L335">
        <v>2</v>
      </c>
      <c r="S335">
        <v>2</v>
      </c>
      <c r="T335">
        <v>2</v>
      </c>
    </row>
    <row r="336" spans="1:20" x14ac:dyDescent="0.3">
      <c r="A336" t="s">
        <v>175</v>
      </c>
      <c r="B336" t="s">
        <v>2671</v>
      </c>
      <c r="E336">
        <v>1</v>
      </c>
      <c r="S336">
        <v>1</v>
      </c>
      <c r="T336">
        <v>7</v>
      </c>
    </row>
    <row r="337" spans="1:20" x14ac:dyDescent="0.3">
      <c r="A337" t="s">
        <v>175</v>
      </c>
      <c r="B337" t="s">
        <v>1636</v>
      </c>
      <c r="P337">
        <v>1</v>
      </c>
      <c r="Q337">
        <v>1</v>
      </c>
      <c r="R337">
        <v>1</v>
      </c>
      <c r="S337">
        <v>3</v>
      </c>
      <c r="T337">
        <v>25</v>
      </c>
    </row>
    <row r="338" spans="1:20" x14ac:dyDescent="0.3">
      <c r="A338" t="s">
        <v>175</v>
      </c>
      <c r="B338" t="s">
        <v>2130</v>
      </c>
      <c r="R338">
        <v>2</v>
      </c>
      <c r="S338">
        <v>2</v>
      </c>
      <c r="T338">
        <v>6</v>
      </c>
    </row>
    <row r="339" spans="1:20" x14ac:dyDescent="0.3">
      <c r="A339" t="s">
        <v>175</v>
      </c>
      <c r="B339" t="s">
        <v>2718</v>
      </c>
      <c r="P339">
        <v>1</v>
      </c>
      <c r="Q339">
        <v>1</v>
      </c>
      <c r="R339">
        <v>3</v>
      </c>
      <c r="S339">
        <v>5</v>
      </c>
      <c r="T339">
        <v>31</v>
      </c>
    </row>
    <row r="340" spans="1:20" x14ac:dyDescent="0.3">
      <c r="A340" t="s">
        <v>175</v>
      </c>
      <c r="B340" t="s">
        <v>1777</v>
      </c>
      <c r="Q340">
        <v>1</v>
      </c>
      <c r="S340">
        <v>1</v>
      </c>
      <c r="T340">
        <v>7</v>
      </c>
    </row>
    <row r="341" spans="1:20" x14ac:dyDescent="0.3">
      <c r="A341" t="s">
        <v>175</v>
      </c>
      <c r="B341" t="s">
        <v>2131</v>
      </c>
      <c r="D341">
        <v>4</v>
      </c>
      <c r="E341">
        <v>1</v>
      </c>
      <c r="M341">
        <v>2</v>
      </c>
      <c r="P341">
        <v>5</v>
      </c>
      <c r="Q341">
        <v>2</v>
      </c>
      <c r="R341">
        <v>8</v>
      </c>
      <c r="S341">
        <v>22</v>
      </c>
      <c r="T341">
        <v>240</v>
      </c>
    </row>
    <row r="342" spans="1:20" x14ac:dyDescent="0.3">
      <c r="A342" t="s">
        <v>175</v>
      </c>
      <c r="B342" t="s">
        <v>2132</v>
      </c>
      <c r="P342">
        <v>1</v>
      </c>
      <c r="S342">
        <v>1</v>
      </c>
      <c r="T342">
        <v>15</v>
      </c>
    </row>
    <row r="343" spans="1:20" x14ac:dyDescent="0.3">
      <c r="A343" t="s">
        <v>175</v>
      </c>
      <c r="B343" t="s">
        <v>4223</v>
      </c>
      <c r="E343">
        <v>1</v>
      </c>
      <c r="S343">
        <v>1</v>
      </c>
      <c r="T343">
        <v>7</v>
      </c>
    </row>
    <row r="344" spans="1:20" x14ac:dyDescent="0.3">
      <c r="A344" t="s">
        <v>175</v>
      </c>
      <c r="B344" t="s">
        <v>1940</v>
      </c>
      <c r="Q344">
        <v>1</v>
      </c>
      <c r="S344">
        <v>1</v>
      </c>
      <c r="T344">
        <v>7</v>
      </c>
    </row>
    <row r="345" spans="1:20" x14ac:dyDescent="0.3">
      <c r="A345" t="s">
        <v>175</v>
      </c>
      <c r="B345" t="s">
        <v>1640</v>
      </c>
      <c r="Q345">
        <v>1</v>
      </c>
      <c r="R345">
        <v>1</v>
      </c>
      <c r="S345">
        <v>2</v>
      </c>
      <c r="T345">
        <v>10</v>
      </c>
    </row>
    <row r="346" spans="1:20" x14ac:dyDescent="0.3">
      <c r="A346" t="s">
        <v>175</v>
      </c>
      <c r="B346" t="s">
        <v>2677</v>
      </c>
      <c r="D346">
        <v>2</v>
      </c>
      <c r="E346">
        <v>7</v>
      </c>
      <c r="S346">
        <v>9</v>
      </c>
      <c r="T346">
        <v>79</v>
      </c>
    </row>
    <row r="347" spans="1:20" x14ac:dyDescent="0.3">
      <c r="A347" t="s">
        <v>175</v>
      </c>
      <c r="B347" t="s">
        <v>1944</v>
      </c>
      <c r="P347">
        <v>2</v>
      </c>
      <c r="Q347">
        <v>1</v>
      </c>
      <c r="R347">
        <v>2</v>
      </c>
      <c r="S347">
        <v>5</v>
      </c>
      <c r="T347">
        <v>43</v>
      </c>
    </row>
    <row r="348" spans="1:20" x14ac:dyDescent="0.3">
      <c r="A348" t="s">
        <v>175</v>
      </c>
      <c r="B348" t="s">
        <v>4229</v>
      </c>
      <c r="E348">
        <v>2</v>
      </c>
      <c r="S348">
        <v>2</v>
      </c>
      <c r="T348">
        <v>14</v>
      </c>
    </row>
    <row r="349" spans="1:20" x14ac:dyDescent="0.3">
      <c r="A349" t="s">
        <v>175</v>
      </c>
      <c r="B349" t="s">
        <v>2056</v>
      </c>
      <c r="P349">
        <v>1</v>
      </c>
      <c r="Q349">
        <v>2</v>
      </c>
      <c r="S349">
        <v>3</v>
      </c>
      <c r="T349">
        <v>29</v>
      </c>
    </row>
    <row r="350" spans="1:20" x14ac:dyDescent="0.3">
      <c r="A350" t="s">
        <v>175</v>
      </c>
      <c r="B350" t="s">
        <v>1781</v>
      </c>
      <c r="Q350">
        <v>1</v>
      </c>
      <c r="S350">
        <v>1</v>
      </c>
      <c r="T350">
        <v>7</v>
      </c>
    </row>
    <row r="351" spans="1:20" x14ac:dyDescent="0.3">
      <c r="A351" t="s">
        <v>175</v>
      </c>
      <c r="B351" t="s">
        <v>3916</v>
      </c>
      <c r="Q351">
        <v>1</v>
      </c>
      <c r="S351">
        <v>1</v>
      </c>
      <c r="T351">
        <v>7</v>
      </c>
    </row>
    <row r="352" spans="1:20" x14ac:dyDescent="0.3">
      <c r="A352" t="s">
        <v>175</v>
      </c>
      <c r="B352" t="s">
        <v>1688</v>
      </c>
      <c r="R352">
        <v>2</v>
      </c>
      <c r="S352">
        <v>2</v>
      </c>
      <c r="T352">
        <v>6</v>
      </c>
    </row>
    <row r="353" spans="1:20" x14ac:dyDescent="0.3">
      <c r="A353" t="s">
        <v>175</v>
      </c>
      <c r="B353" t="s">
        <v>3824</v>
      </c>
      <c r="L353">
        <v>1</v>
      </c>
      <c r="S353">
        <v>1</v>
      </c>
      <c r="T353">
        <v>1</v>
      </c>
    </row>
    <row r="354" spans="1:20" x14ac:dyDescent="0.3">
      <c r="A354" t="s">
        <v>175</v>
      </c>
      <c r="B354" t="s">
        <v>2060</v>
      </c>
      <c r="R354">
        <v>1</v>
      </c>
      <c r="S354">
        <v>1</v>
      </c>
      <c r="T354">
        <v>3</v>
      </c>
    </row>
    <row r="355" spans="1:20" x14ac:dyDescent="0.3">
      <c r="A355" t="s">
        <v>175</v>
      </c>
      <c r="B355" t="s">
        <v>1510</v>
      </c>
      <c r="R355">
        <v>1</v>
      </c>
      <c r="S355">
        <v>1</v>
      </c>
      <c r="T355">
        <v>3</v>
      </c>
    </row>
    <row r="356" spans="1:20" x14ac:dyDescent="0.3">
      <c r="A356" t="s">
        <v>175</v>
      </c>
      <c r="B356" t="s">
        <v>2137</v>
      </c>
      <c r="R356">
        <v>1</v>
      </c>
      <c r="S356">
        <v>1</v>
      </c>
      <c r="T356">
        <v>3</v>
      </c>
    </row>
    <row r="357" spans="1:20" x14ac:dyDescent="0.3">
      <c r="A357" t="s">
        <v>175</v>
      </c>
      <c r="B357" t="s">
        <v>2212</v>
      </c>
      <c r="P357">
        <v>1</v>
      </c>
      <c r="Q357">
        <v>3</v>
      </c>
      <c r="R357">
        <v>6</v>
      </c>
      <c r="S357">
        <v>10</v>
      </c>
      <c r="T357">
        <v>54</v>
      </c>
    </row>
    <row r="358" spans="1:20" x14ac:dyDescent="0.3">
      <c r="A358" t="s">
        <v>175</v>
      </c>
      <c r="B358" t="s">
        <v>4232</v>
      </c>
      <c r="D358">
        <v>1</v>
      </c>
      <c r="E358">
        <v>4</v>
      </c>
      <c r="S358">
        <v>5</v>
      </c>
      <c r="T358">
        <v>43</v>
      </c>
    </row>
    <row r="359" spans="1:20" x14ac:dyDescent="0.3">
      <c r="A359" t="s">
        <v>175</v>
      </c>
      <c r="B359" t="s">
        <v>3483</v>
      </c>
      <c r="K359">
        <v>1</v>
      </c>
      <c r="L359">
        <v>2</v>
      </c>
      <c r="S359">
        <v>3</v>
      </c>
      <c r="T359">
        <v>5</v>
      </c>
    </row>
    <row r="360" spans="1:20" x14ac:dyDescent="0.3">
      <c r="A360" t="s">
        <v>175</v>
      </c>
      <c r="B360" t="s">
        <v>2006</v>
      </c>
      <c r="Q360">
        <v>1</v>
      </c>
      <c r="R360">
        <v>1</v>
      </c>
      <c r="S360">
        <v>2</v>
      </c>
      <c r="T360">
        <v>10</v>
      </c>
    </row>
    <row r="361" spans="1:20" x14ac:dyDescent="0.3">
      <c r="A361" t="s">
        <v>175</v>
      </c>
      <c r="B361" t="s">
        <v>2139</v>
      </c>
      <c r="P361">
        <v>1</v>
      </c>
      <c r="R361">
        <v>1</v>
      </c>
      <c r="S361">
        <v>2</v>
      </c>
      <c r="T361">
        <v>18</v>
      </c>
    </row>
    <row r="362" spans="1:20" x14ac:dyDescent="0.3">
      <c r="A362" t="s">
        <v>175</v>
      </c>
      <c r="B362" t="s">
        <v>1886</v>
      </c>
      <c r="P362">
        <v>2</v>
      </c>
      <c r="R362">
        <v>2</v>
      </c>
      <c r="S362">
        <v>4</v>
      </c>
      <c r="T362">
        <v>36</v>
      </c>
    </row>
    <row r="363" spans="1:20" x14ac:dyDescent="0.3">
      <c r="A363" t="s">
        <v>175</v>
      </c>
      <c r="B363" t="s">
        <v>4238</v>
      </c>
      <c r="D363">
        <v>2</v>
      </c>
      <c r="E363">
        <v>1</v>
      </c>
      <c r="S363">
        <v>3</v>
      </c>
      <c r="T363">
        <v>37</v>
      </c>
    </row>
    <row r="364" spans="1:20" x14ac:dyDescent="0.3">
      <c r="A364" t="s">
        <v>175</v>
      </c>
      <c r="B364" t="s">
        <v>1728</v>
      </c>
      <c r="Q364">
        <v>2</v>
      </c>
      <c r="S364">
        <v>2</v>
      </c>
      <c r="T364">
        <v>14</v>
      </c>
    </row>
    <row r="365" spans="1:20" x14ac:dyDescent="0.3">
      <c r="A365" t="s">
        <v>175</v>
      </c>
      <c r="B365" t="s">
        <v>2142</v>
      </c>
      <c r="P365">
        <v>5</v>
      </c>
      <c r="Q365">
        <v>7</v>
      </c>
      <c r="R365">
        <v>9</v>
      </c>
      <c r="S365">
        <v>21</v>
      </c>
      <c r="T365">
        <v>151</v>
      </c>
    </row>
    <row r="366" spans="1:20" x14ac:dyDescent="0.3">
      <c r="A366" t="s">
        <v>175</v>
      </c>
      <c r="B366" t="s">
        <v>1979</v>
      </c>
      <c r="R366">
        <v>1</v>
      </c>
      <c r="S366">
        <v>1</v>
      </c>
      <c r="T366">
        <v>3</v>
      </c>
    </row>
    <row r="367" spans="1:20" x14ac:dyDescent="0.3">
      <c r="A367" t="s">
        <v>175</v>
      </c>
      <c r="B367" t="s">
        <v>1893</v>
      </c>
      <c r="M367">
        <v>1</v>
      </c>
      <c r="P367">
        <v>1</v>
      </c>
      <c r="Q367">
        <v>1</v>
      </c>
      <c r="S367">
        <v>3</v>
      </c>
      <c r="T367">
        <v>52</v>
      </c>
    </row>
    <row r="368" spans="1:20" x14ac:dyDescent="0.3">
      <c r="A368" t="s">
        <v>175</v>
      </c>
      <c r="B368" t="s">
        <v>2147</v>
      </c>
      <c r="N368">
        <v>1</v>
      </c>
      <c r="P368">
        <v>2</v>
      </c>
      <c r="Q368">
        <v>7</v>
      </c>
      <c r="R368">
        <v>2</v>
      </c>
      <c r="S368">
        <v>12</v>
      </c>
      <c r="T368">
        <v>115</v>
      </c>
    </row>
    <row r="369" spans="1:20" x14ac:dyDescent="0.3">
      <c r="A369" t="s">
        <v>175</v>
      </c>
      <c r="B369" t="s">
        <v>4242</v>
      </c>
      <c r="D369">
        <v>3</v>
      </c>
      <c r="E369">
        <v>1</v>
      </c>
      <c r="S369">
        <v>4</v>
      </c>
      <c r="T369">
        <v>52</v>
      </c>
    </row>
    <row r="370" spans="1:20" x14ac:dyDescent="0.3">
      <c r="A370" t="s">
        <v>175</v>
      </c>
      <c r="B370" t="s">
        <v>3881</v>
      </c>
      <c r="J370">
        <v>1</v>
      </c>
      <c r="K370">
        <v>1</v>
      </c>
      <c r="L370">
        <v>1</v>
      </c>
      <c r="S370">
        <v>3</v>
      </c>
      <c r="T370">
        <v>11</v>
      </c>
    </row>
    <row r="371" spans="1:20" x14ac:dyDescent="0.3">
      <c r="A371" s="34" t="s">
        <v>1407</v>
      </c>
      <c r="B371" s="34"/>
      <c r="C371" s="34"/>
      <c r="D371" s="34">
        <v>18</v>
      </c>
      <c r="E371" s="34">
        <v>35</v>
      </c>
      <c r="F371" s="34">
        <v>6</v>
      </c>
      <c r="G371" s="34"/>
      <c r="H371" s="34"/>
      <c r="I371" s="34">
        <v>4</v>
      </c>
      <c r="J371" s="34">
        <v>6</v>
      </c>
      <c r="K371" s="34">
        <v>6</v>
      </c>
      <c r="L371" s="34">
        <v>20</v>
      </c>
      <c r="M371" s="34">
        <v>6</v>
      </c>
      <c r="N371" s="34">
        <v>1</v>
      </c>
      <c r="O371" s="34"/>
      <c r="P371" s="34">
        <v>40</v>
      </c>
      <c r="Q371" s="34">
        <v>76</v>
      </c>
      <c r="R371" s="34">
        <v>110</v>
      </c>
      <c r="S371" s="34">
        <v>328</v>
      </c>
      <c r="T371" s="34">
        <v>2345</v>
      </c>
    </row>
    <row r="372" spans="1:20" x14ac:dyDescent="0.3">
      <c r="A372" t="s">
        <v>747</v>
      </c>
      <c r="B372" t="s">
        <v>3359</v>
      </c>
      <c r="E372">
        <v>2</v>
      </c>
      <c r="F372">
        <v>4</v>
      </c>
      <c r="S372">
        <v>6</v>
      </c>
      <c r="T372">
        <v>26</v>
      </c>
    </row>
    <row r="373" spans="1:20" x14ac:dyDescent="0.3">
      <c r="A373" t="s">
        <v>747</v>
      </c>
      <c r="B373" t="s">
        <v>3618</v>
      </c>
      <c r="L373">
        <v>1</v>
      </c>
      <c r="S373">
        <v>1</v>
      </c>
      <c r="T373">
        <v>1</v>
      </c>
    </row>
    <row r="374" spans="1:20" x14ac:dyDescent="0.3">
      <c r="A374" t="s">
        <v>747</v>
      </c>
      <c r="B374" t="s">
        <v>3364</v>
      </c>
      <c r="D374">
        <v>1</v>
      </c>
      <c r="E374">
        <v>3</v>
      </c>
      <c r="S374">
        <v>4</v>
      </c>
      <c r="T374">
        <v>36</v>
      </c>
    </row>
    <row r="375" spans="1:20" x14ac:dyDescent="0.3">
      <c r="A375" t="s">
        <v>747</v>
      </c>
      <c r="B375" t="s">
        <v>3367</v>
      </c>
      <c r="D375">
        <v>3</v>
      </c>
      <c r="E375">
        <v>5</v>
      </c>
      <c r="F375">
        <v>3</v>
      </c>
      <c r="J375">
        <v>1</v>
      </c>
      <c r="K375">
        <v>2</v>
      </c>
      <c r="L375">
        <v>6</v>
      </c>
      <c r="S375">
        <v>20</v>
      </c>
      <c r="T375">
        <v>108</v>
      </c>
    </row>
    <row r="376" spans="1:20" x14ac:dyDescent="0.3">
      <c r="A376" t="s">
        <v>747</v>
      </c>
      <c r="B376" t="s">
        <v>3370</v>
      </c>
      <c r="D376">
        <v>3</v>
      </c>
      <c r="E376">
        <v>1</v>
      </c>
      <c r="F376">
        <v>1</v>
      </c>
      <c r="S376">
        <v>5</v>
      </c>
      <c r="T376">
        <v>55</v>
      </c>
    </row>
    <row r="377" spans="1:20" s="23" customFormat="1" x14ac:dyDescent="0.3">
      <c r="A377" t="s">
        <v>747</v>
      </c>
      <c r="B377" t="s">
        <v>3373</v>
      </c>
      <c r="C377"/>
      <c r="D377"/>
      <c r="E377"/>
      <c r="F377">
        <v>1</v>
      </c>
      <c r="G377"/>
      <c r="H377"/>
      <c r="I377"/>
      <c r="J377"/>
      <c r="K377"/>
      <c r="L377"/>
      <c r="M377"/>
      <c r="N377"/>
      <c r="O377"/>
      <c r="P377"/>
      <c r="Q377"/>
      <c r="R377"/>
      <c r="S377">
        <v>1</v>
      </c>
      <c r="T377">
        <v>3</v>
      </c>
    </row>
    <row r="378" spans="1:20" x14ac:dyDescent="0.3">
      <c r="A378" t="s">
        <v>747</v>
      </c>
      <c r="B378" t="s">
        <v>3382</v>
      </c>
      <c r="D378">
        <v>1</v>
      </c>
      <c r="E378">
        <v>1</v>
      </c>
      <c r="L378">
        <v>2</v>
      </c>
      <c r="S378">
        <v>4</v>
      </c>
      <c r="T378">
        <v>24</v>
      </c>
    </row>
    <row r="379" spans="1:20" x14ac:dyDescent="0.3">
      <c r="A379" t="s">
        <v>747</v>
      </c>
      <c r="B379" t="s">
        <v>3385</v>
      </c>
      <c r="D379">
        <v>1</v>
      </c>
      <c r="E379">
        <v>3</v>
      </c>
      <c r="F379">
        <v>3</v>
      </c>
      <c r="S379">
        <v>7</v>
      </c>
      <c r="T379">
        <v>45</v>
      </c>
    </row>
    <row r="380" spans="1:20" x14ac:dyDescent="0.3">
      <c r="A380" t="s">
        <v>747</v>
      </c>
      <c r="B380" t="s">
        <v>3392</v>
      </c>
      <c r="D380">
        <v>2</v>
      </c>
      <c r="F380">
        <v>1</v>
      </c>
      <c r="J380">
        <v>2</v>
      </c>
      <c r="L380">
        <v>1</v>
      </c>
      <c r="S380">
        <v>6</v>
      </c>
      <c r="T380">
        <v>48</v>
      </c>
    </row>
    <row r="381" spans="1:20" x14ac:dyDescent="0.3">
      <c r="A381" t="s">
        <v>747</v>
      </c>
      <c r="B381" t="s">
        <v>3396</v>
      </c>
      <c r="D381">
        <v>1</v>
      </c>
      <c r="L381">
        <v>1</v>
      </c>
      <c r="S381">
        <v>2</v>
      </c>
      <c r="T381">
        <v>16</v>
      </c>
    </row>
    <row r="382" spans="1:20" x14ac:dyDescent="0.3">
      <c r="A382" s="34" t="s">
        <v>1401</v>
      </c>
      <c r="B382" s="34"/>
      <c r="C382" s="34"/>
      <c r="D382" s="34">
        <v>12</v>
      </c>
      <c r="E382" s="34">
        <v>15</v>
      </c>
      <c r="F382" s="34">
        <v>13</v>
      </c>
      <c r="G382" s="34"/>
      <c r="H382" s="34"/>
      <c r="I382" s="34"/>
      <c r="J382" s="34">
        <v>3</v>
      </c>
      <c r="K382" s="34">
        <v>2</v>
      </c>
      <c r="L382" s="34">
        <v>11</v>
      </c>
      <c r="M382" s="34"/>
      <c r="N382" s="34"/>
      <c r="O382" s="34"/>
      <c r="P382" s="34"/>
      <c r="Q382" s="34"/>
      <c r="R382" s="34"/>
      <c r="S382" s="34">
        <v>56</v>
      </c>
      <c r="T382" s="34">
        <v>362</v>
      </c>
    </row>
    <row r="383" spans="1:20" x14ac:dyDescent="0.3">
      <c r="A383" t="s">
        <v>765</v>
      </c>
      <c r="B383" t="s">
        <v>3374</v>
      </c>
      <c r="D383">
        <v>1</v>
      </c>
      <c r="E383">
        <v>2</v>
      </c>
      <c r="S383">
        <v>3</v>
      </c>
      <c r="T383">
        <v>29</v>
      </c>
    </row>
    <row r="384" spans="1:20" x14ac:dyDescent="0.3">
      <c r="A384" t="s">
        <v>765</v>
      </c>
      <c r="B384" t="s">
        <v>2002</v>
      </c>
      <c r="R384">
        <v>1</v>
      </c>
      <c r="S384">
        <v>1</v>
      </c>
      <c r="T384">
        <v>3</v>
      </c>
    </row>
    <row r="385" spans="1:20" x14ac:dyDescent="0.3">
      <c r="A385" s="34" t="s">
        <v>1410</v>
      </c>
      <c r="B385" s="34"/>
      <c r="C385" s="34"/>
      <c r="D385" s="34">
        <v>1</v>
      </c>
      <c r="E385" s="34">
        <v>2</v>
      </c>
      <c r="F385" s="34"/>
      <c r="G385" s="34"/>
      <c r="H385" s="34"/>
      <c r="I385" s="34"/>
      <c r="J385" s="34"/>
      <c r="K385" s="34"/>
      <c r="L385" s="34"/>
      <c r="M385" s="34"/>
      <c r="N385" s="34"/>
      <c r="O385" s="34"/>
      <c r="P385" s="34"/>
      <c r="Q385" s="34"/>
      <c r="R385" s="34">
        <v>1</v>
      </c>
      <c r="S385" s="34">
        <v>4</v>
      </c>
      <c r="T385" s="34">
        <v>32</v>
      </c>
    </row>
    <row r="386" spans="1:20" x14ac:dyDescent="0.3">
      <c r="A386" t="s">
        <v>11</v>
      </c>
      <c r="B386" t="s">
        <v>2852</v>
      </c>
      <c r="E386">
        <v>1</v>
      </c>
      <c r="F386">
        <v>1</v>
      </c>
      <c r="S386">
        <v>2</v>
      </c>
      <c r="T386">
        <v>10</v>
      </c>
    </row>
    <row r="387" spans="1:20" x14ac:dyDescent="0.3">
      <c r="A387" t="s">
        <v>11</v>
      </c>
      <c r="B387" t="s">
        <v>2860</v>
      </c>
      <c r="E387">
        <v>1</v>
      </c>
      <c r="F387">
        <v>2</v>
      </c>
      <c r="S387">
        <v>3</v>
      </c>
      <c r="T387">
        <v>13</v>
      </c>
    </row>
    <row r="388" spans="1:20" s="23" customFormat="1" x14ac:dyDescent="0.3">
      <c r="A388" t="s">
        <v>11</v>
      </c>
      <c r="B388" t="s">
        <v>1418</v>
      </c>
      <c r="C388"/>
      <c r="D388"/>
      <c r="E388">
        <v>2</v>
      </c>
      <c r="F388">
        <v>1</v>
      </c>
      <c r="G388"/>
      <c r="H388"/>
      <c r="I388"/>
      <c r="J388"/>
      <c r="K388"/>
      <c r="L388"/>
      <c r="M388"/>
      <c r="N388"/>
      <c r="O388"/>
      <c r="P388"/>
      <c r="Q388"/>
      <c r="R388"/>
      <c r="S388">
        <v>3</v>
      </c>
      <c r="T388">
        <v>17</v>
      </c>
    </row>
    <row r="389" spans="1:20" x14ac:dyDescent="0.3">
      <c r="A389" t="s">
        <v>11</v>
      </c>
      <c r="B389" t="s">
        <v>3449</v>
      </c>
      <c r="D389">
        <v>1</v>
      </c>
      <c r="E389">
        <v>4</v>
      </c>
      <c r="F389">
        <v>2</v>
      </c>
      <c r="S389">
        <v>7</v>
      </c>
      <c r="T389">
        <v>49</v>
      </c>
    </row>
    <row r="390" spans="1:20" x14ac:dyDescent="0.3">
      <c r="A390" t="s">
        <v>11</v>
      </c>
      <c r="B390" t="s">
        <v>2725</v>
      </c>
      <c r="D390">
        <v>1</v>
      </c>
      <c r="E390">
        <v>2</v>
      </c>
      <c r="F390">
        <v>2</v>
      </c>
      <c r="R390">
        <v>1</v>
      </c>
      <c r="S390">
        <v>6</v>
      </c>
      <c r="T390">
        <v>38</v>
      </c>
    </row>
    <row r="391" spans="1:20" s="23" customFormat="1" x14ac:dyDescent="0.3">
      <c r="A391" t="s">
        <v>11</v>
      </c>
      <c r="B391" t="s">
        <v>2887</v>
      </c>
      <c r="C391"/>
      <c r="D391"/>
      <c r="E391">
        <v>1</v>
      </c>
      <c r="F391">
        <v>1</v>
      </c>
      <c r="G391"/>
      <c r="H391"/>
      <c r="I391"/>
      <c r="J391"/>
      <c r="K391"/>
      <c r="L391"/>
      <c r="M391"/>
      <c r="N391"/>
      <c r="O391"/>
      <c r="P391"/>
      <c r="Q391"/>
      <c r="R391"/>
      <c r="S391">
        <v>2</v>
      </c>
      <c r="T391">
        <v>10</v>
      </c>
    </row>
    <row r="392" spans="1:20" x14ac:dyDescent="0.3">
      <c r="A392" t="s">
        <v>11</v>
      </c>
      <c r="B392" t="s">
        <v>2104</v>
      </c>
      <c r="Q392">
        <v>1</v>
      </c>
      <c r="S392">
        <v>1</v>
      </c>
      <c r="T392">
        <v>7</v>
      </c>
    </row>
    <row r="393" spans="1:20" x14ac:dyDescent="0.3">
      <c r="A393" t="s">
        <v>11</v>
      </c>
      <c r="B393" t="s">
        <v>21</v>
      </c>
      <c r="F393">
        <v>1</v>
      </c>
      <c r="S393">
        <v>1</v>
      </c>
      <c r="T393">
        <v>3</v>
      </c>
    </row>
    <row r="394" spans="1:20" x14ac:dyDescent="0.3">
      <c r="A394" t="s">
        <v>11</v>
      </c>
      <c r="B394" t="s">
        <v>2068</v>
      </c>
      <c r="Q394">
        <v>3</v>
      </c>
      <c r="R394">
        <v>1</v>
      </c>
      <c r="S394">
        <v>4</v>
      </c>
      <c r="T394">
        <v>24</v>
      </c>
    </row>
    <row r="395" spans="1:20" x14ac:dyDescent="0.3">
      <c r="A395" t="s">
        <v>11</v>
      </c>
      <c r="B395" t="s">
        <v>2732</v>
      </c>
      <c r="C395">
        <v>2</v>
      </c>
      <c r="D395">
        <v>3</v>
      </c>
      <c r="E395">
        <v>9</v>
      </c>
      <c r="F395">
        <v>1</v>
      </c>
      <c r="S395">
        <v>15</v>
      </c>
      <c r="T395">
        <v>171</v>
      </c>
    </row>
    <row r="396" spans="1:20" x14ac:dyDescent="0.3">
      <c r="A396" t="s">
        <v>11</v>
      </c>
      <c r="B396" t="s">
        <v>2934</v>
      </c>
      <c r="F396">
        <v>1</v>
      </c>
      <c r="S396">
        <v>1</v>
      </c>
      <c r="T396">
        <v>3</v>
      </c>
    </row>
    <row r="397" spans="1:20" x14ac:dyDescent="0.3">
      <c r="A397" t="s">
        <v>11</v>
      </c>
      <c r="B397" t="s">
        <v>2736</v>
      </c>
      <c r="F397">
        <v>2</v>
      </c>
      <c r="S397">
        <v>2</v>
      </c>
      <c r="T397">
        <v>6</v>
      </c>
    </row>
    <row r="398" spans="1:20" x14ac:dyDescent="0.3">
      <c r="A398" t="s">
        <v>11</v>
      </c>
      <c r="B398" t="s">
        <v>2940</v>
      </c>
      <c r="D398">
        <v>1</v>
      </c>
      <c r="E398">
        <v>1</v>
      </c>
      <c r="S398">
        <v>2</v>
      </c>
      <c r="T398">
        <v>22</v>
      </c>
    </row>
    <row r="399" spans="1:20" x14ac:dyDescent="0.3">
      <c r="A399" t="s">
        <v>11</v>
      </c>
      <c r="B399" t="s">
        <v>3910</v>
      </c>
      <c r="Q399">
        <v>1</v>
      </c>
      <c r="S399">
        <v>1</v>
      </c>
      <c r="T399">
        <v>7</v>
      </c>
    </row>
    <row r="400" spans="1:20" x14ac:dyDescent="0.3">
      <c r="A400" t="s">
        <v>11</v>
      </c>
      <c r="B400" t="s">
        <v>3669</v>
      </c>
      <c r="L400">
        <v>1</v>
      </c>
      <c r="S400">
        <v>1</v>
      </c>
      <c r="T400">
        <v>1</v>
      </c>
    </row>
    <row r="401" spans="1:20" x14ac:dyDescent="0.3">
      <c r="A401" t="s">
        <v>11</v>
      </c>
      <c r="B401" t="s">
        <v>2950</v>
      </c>
      <c r="E401">
        <v>3</v>
      </c>
      <c r="F401">
        <v>4</v>
      </c>
      <c r="S401">
        <v>7</v>
      </c>
      <c r="T401">
        <v>33</v>
      </c>
    </row>
    <row r="402" spans="1:20" x14ac:dyDescent="0.3">
      <c r="A402" t="s">
        <v>11</v>
      </c>
      <c r="B402" t="s">
        <v>2740</v>
      </c>
      <c r="D402">
        <v>2</v>
      </c>
      <c r="E402">
        <v>7</v>
      </c>
      <c r="F402">
        <v>4</v>
      </c>
      <c r="R402">
        <v>1</v>
      </c>
      <c r="S402">
        <v>14</v>
      </c>
      <c r="T402">
        <v>94</v>
      </c>
    </row>
    <row r="403" spans="1:20" x14ac:dyDescent="0.3">
      <c r="A403" t="s">
        <v>11</v>
      </c>
      <c r="B403" t="s">
        <v>2745</v>
      </c>
      <c r="D403">
        <v>7</v>
      </c>
      <c r="E403">
        <v>4</v>
      </c>
      <c r="F403">
        <v>3</v>
      </c>
      <c r="S403">
        <v>14</v>
      </c>
      <c r="T403">
        <v>142</v>
      </c>
    </row>
    <row r="404" spans="1:20" x14ac:dyDescent="0.3">
      <c r="A404" t="s">
        <v>11</v>
      </c>
      <c r="B404" t="s">
        <v>864</v>
      </c>
      <c r="D404">
        <v>1</v>
      </c>
      <c r="E404">
        <v>2</v>
      </c>
      <c r="F404">
        <v>1</v>
      </c>
      <c r="S404">
        <v>4</v>
      </c>
      <c r="T404">
        <v>32</v>
      </c>
    </row>
    <row r="405" spans="1:20" x14ac:dyDescent="0.3">
      <c r="A405" t="s">
        <v>11</v>
      </c>
      <c r="B405" t="s">
        <v>1766</v>
      </c>
      <c r="E405">
        <v>1</v>
      </c>
      <c r="F405">
        <v>2</v>
      </c>
      <c r="S405">
        <v>3</v>
      </c>
      <c r="T405">
        <v>13</v>
      </c>
    </row>
    <row r="406" spans="1:20" x14ac:dyDescent="0.3">
      <c r="A406" t="s">
        <v>11</v>
      </c>
      <c r="B406" t="s">
        <v>3914</v>
      </c>
      <c r="R406">
        <v>1</v>
      </c>
      <c r="S406">
        <v>1</v>
      </c>
      <c r="T406">
        <v>3</v>
      </c>
    </row>
    <row r="407" spans="1:20" x14ac:dyDescent="0.3">
      <c r="A407" t="s">
        <v>11</v>
      </c>
      <c r="B407" t="s">
        <v>2118</v>
      </c>
      <c r="E407">
        <v>2</v>
      </c>
      <c r="S407">
        <v>2</v>
      </c>
      <c r="T407">
        <v>14</v>
      </c>
    </row>
    <row r="408" spans="1:20" x14ac:dyDescent="0.3">
      <c r="A408" t="s">
        <v>11</v>
      </c>
      <c r="B408" t="s">
        <v>2760</v>
      </c>
      <c r="E408">
        <v>1</v>
      </c>
      <c r="F408">
        <v>1</v>
      </c>
      <c r="J408">
        <v>2</v>
      </c>
      <c r="L408">
        <v>1</v>
      </c>
      <c r="S408">
        <v>5</v>
      </c>
      <c r="T408">
        <v>25</v>
      </c>
    </row>
    <row r="409" spans="1:20" x14ac:dyDescent="0.3">
      <c r="A409" t="s">
        <v>11</v>
      </c>
      <c r="B409" t="s">
        <v>2832</v>
      </c>
      <c r="D409">
        <v>1</v>
      </c>
      <c r="S409">
        <v>1</v>
      </c>
      <c r="T409">
        <v>15</v>
      </c>
    </row>
    <row r="410" spans="1:20" x14ac:dyDescent="0.3">
      <c r="A410" t="s">
        <v>11</v>
      </c>
      <c r="B410" t="s">
        <v>1738</v>
      </c>
      <c r="R410">
        <v>1</v>
      </c>
      <c r="S410">
        <v>1</v>
      </c>
      <c r="T410">
        <v>3</v>
      </c>
    </row>
    <row r="411" spans="1:20" x14ac:dyDescent="0.3">
      <c r="A411" t="s">
        <v>11</v>
      </c>
      <c r="B411" t="s">
        <v>2123</v>
      </c>
      <c r="Q411">
        <v>2</v>
      </c>
      <c r="S411">
        <v>2</v>
      </c>
      <c r="T411">
        <v>14</v>
      </c>
    </row>
    <row r="412" spans="1:20" x14ac:dyDescent="0.3">
      <c r="A412" t="s">
        <v>11</v>
      </c>
      <c r="B412" t="s">
        <v>3007</v>
      </c>
      <c r="F412">
        <v>2</v>
      </c>
      <c r="S412">
        <v>2</v>
      </c>
      <c r="T412">
        <v>6</v>
      </c>
    </row>
    <row r="413" spans="1:20" x14ac:dyDescent="0.3">
      <c r="A413" t="s">
        <v>11</v>
      </c>
      <c r="B413" t="s">
        <v>2124</v>
      </c>
      <c r="F413">
        <v>2</v>
      </c>
      <c r="L413">
        <v>1</v>
      </c>
      <c r="S413">
        <v>3</v>
      </c>
      <c r="T413">
        <v>7</v>
      </c>
    </row>
    <row r="414" spans="1:20" x14ac:dyDescent="0.3">
      <c r="A414" t="s">
        <v>11</v>
      </c>
      <c r="B414" t="s">
        <v>2765</v>
      </c>
      <c r="E414">
        <v>1</v>
      </c>
      <c r="S414">
        <v>1</v>
      </c>
      <c r="T414">
        <v>7</v>
      </c>
    </row>
    <row r="415" spans="1:20" x14ac:dyDescent="0.3">
      <c r="A415" t="s">
        <v>11</v>
      </c>
      <c r="B415" t="s">
        <v>3014</v>
      </c>
      <c r="E415">
        <v>1</v>
      </c>
      <c r="F415">
        <v>1</v>
      </c>
      <c r="S415">
        <v>2</v>
      </c>
      <c r="T415">
        <v>10</v>
      </c>
    </row>
    <row r="416" spans="1:20" x14ac:dyDescent="0.3">
      <c r="A416" t="s">
        <v>11</v>
      </c>
      <c r="B416" t="s">
        <v>2768</v>
      </c>
      <c r="D416">
        <v>2</v>
      </c>
      <c r="E416">
        <v>3</v>
      </c>
      <c r="F416">
        <v>3</v>
      </c>
      <c r="I416">
        <v>1</v>
      </c>
      <c r="J416">
        <v>2</v>
      </c>
      <c r="K416">
        <v>2</v>
      </c>
      <c r="L416">
        <v>3</v>
      </c>
      <c r="S416">
        <v>16</v>
      </c>
      <c r="T416">
        <v>98</v>
      </c>
    </row>
    <row r="417" spans="1:20" x14ac:dyDescent="0.3">
      <c r="A417" t="s">
        <v>11</v>
      </c>
      <c r="B417" t="s">
        <v>2775</v>
      </c>
      <c r="E417">
        <v>1</v>
      </c>
      <c r="S417">
        <v>1</v>
      </c>
      <c r="T417">
        <v>7</v>
      </c>
    </row>
    <row r="418" spans="1:20" x14ac:dyDescent="0.3">
      <c r="A418" t="s">
        <v>11</v>
      </c>
      <c r="B418" t="s">
        <v>3020</v>
      </c>
      <c r="F418">
        <v>1</v>
      </c>
      <c r="S418">
        <v>1</v>
      </c>
      <c r="T418">
        <v>3</v>
      </c>
    </row>
    <row r="419" spans="1:20" x14ac:dyDescent="0.3">
      <c r="A419" t="s">
        <v>11</v>
      </c>
      <c r="B419" t="s">
        <v>2779</v>
      </c>
      <c r="E419">
        <v>2</v>
      </c>
      <c r="F419">
        <v>9</v>
      </c>
      <c r="S419">
        <v>11</v>
      </c>
      <c r="T419">
        <v>41</v>
      </c>
    </row>
    <row r="420" spans="1:20" x14ac:dyDescent="0.3">
      <c r="A420" t="s">
        <v>11</v>
      </c>
      <c r="B420" t="s">
        <v>4246</v>
      </c>
      <c r="F420">
        <v>2</v>
      </c>
      <c r="S420">
        <v>2</v>
      </c>
      <c r="T420">
        <v>6</v>
      </c>
    </row>
    <row r="421" spans="1:20" x14ac:dyDescent="0.3">
      <c r="A421" t="s">
        <v>11</v>
      </c>
      <c r="B421" t="s">
        <v>2789</v>
      </c>
      <c r="D421">
        <v>1</v>
      </c>
      <c r="F421">
        <v>1</v>
      </c>
      <c r="S421">
        <v>2</v>
      </c>
      <c r="T421">
        <v>18</v>
      </c>
    </row>
    <row r="422" spans="1:20" x14ac:dyDescent="0.3">
      <c r="A422" t="s">
        <v>11</v>
      </c>
      <c r="B422" t="s">
        <v>3026</v>
      </c>
      <c r="E422">
        <v>1</v>
      </c>
      <c r="S422">
        <v>1</v>
      </c>
      <c r="T422">
        <v>7</v>
      </c>
    </row>
    <row r="423" spans="1:20" x14ac:dyDescent="0.3">
      <c r="A423" t="s">
        <v>11</v>
      </c>
      <c r="B423" t="s">
        <v>3752</v>
      </c>
      <c r="J423">
        <v>1</v>
      </c>
      <c r="K423">
        <v>1</v>
      </c>
      <c r="L423">
        <v>1</v>
      </c>
      <c r="S423">
        <v>3</v>
      </c>
      <c r="T423">
        <v>11</v>
      </c>
    </row>
    <row r="424" spans="1:20" x14ac:dyDescent="0.3">
      <c r="A424" t="s">
        <v>11</v>
      </c>
      <c r="B424" t="s">
        <v>3030</v>
      </c>
      <c r="F424">
        <v>1</v>
      </c>
      <c r="S424">
        <v>1</v>
      </c>
      <c r="T424">
        <v>3</v>
      </c>
    </row>
    <row r="425" spans="1:20" x14ac:dyDescent="0.3">
      <c r="A425" t="s">
        <v>11</v>
      </c>
      <c r="B425" t="s">
        <v>2793</v>
      </c>
      <c r="D425">
        <v>2</v>
      </c>
      <c r="E425">
        <v>4</v>
      </c>
      <c r="F425">
        <v>3</v>
      </c>
      <c r="S425">
        <v>9</v>
      </c>
      <c r="T425">
        <v>67</v>
      </c>
    </row>
    <row r="426" spans="1:20" x14ac:dyDescent="0.3">
      <c r="A426" t="s">
        <v>11</v>
      </c>
      <c r="B426" t="s">
        <v>2796</v>
      </c>
      <c r="E426">
        <v>1</v>
      </c>
      <c r="F426">
        <v>2</v>
      </c>
      <c r="R426">
        <v>1</v>
      </c>
      <c r="S426">
        <v>4</v>
      </c>
      <c r="T426">
        <v>16</v>
      </c>
    </row>
    <row r="427" spans="1:20" x14ac:dyDescent="0.3">
      <c r="A427" t="s">
        <v>11</v>
      </c>
      <c r="B427" t="s">
        <v>3468</v>
      </c>
      <c r="F427">
        <v>2</v>
      </c>
      <c r="S427">
        <v>2</v>
      </c>
      <c r="T427">
        <v>6</v>
      </c>
    </row>
    <row r="428" spans="1:20" x14ac:dyDescent="0.3">
      <c r="A428" t="s">
        <v>11</v>
      </c>
      <c r="B428" t="s">
        <v>2834</v>
      </c>
      <c r="E428">
        <v>1</v>
      </c>
      <c r="F428">
        <v>4</v>
      </c>
      <c r="S428">
        <v>5</v>
      </c>
      <c r="T428">
        <v>19</v>
      </c>
    </row>
    <row r="429" spans="1:20" x14ac:dyDescent="0.3">
      <c r="A429" t="s">
        <v>11</v>
      </c>
      <c r="B429" t="s">
        <v>3471</v>
      </c>
      <c r="F429">
        <v>1</v>
      </c>
      <c r="S429">
        <v>1</v>
      </c>
      <c r="T429">
        <v>3</v>
      </c>
    </row>
    <row r="430" spans="1:20" x14ac:dyDescent="0.3">
      <c r="A430" t="s">
        <v>11</v>
      </c>
      <c r="B430" t="s">
        <v>2837</v>
      </c>
      <c r="D430">
        <v>2</v>
      </c>
      <c r="E430">
        <v>2</v>
      </c>
      <c r="F430">
        <v>2</v>
      </c>
      <c r="S430">
        <v>6</v>
      </c>
      <c r="T430">
        <v>50</v>
      </c>
    </row>
    <row r="431" spans="1:20" x14ac:dyDescent="0.3">
      <c r="A431" t="s">
        <v>11</v>
      </c>
      <c r="B431" t="s">
        <v>3473</v>
      </c>
      <c r="F431">
        <v>1</v>
      </c>
      <c r="K431">
        <v>1</v>
      </c>
      <c r="L431">
        <v>2</v>
      </c>
      <c r="S431">
        <v>4</v>
      </c>
      <c r="T431">
        <v>8</v>
      </c>
    </row>
    <row r="432" spans="1:20" x14ac:dyDescent="0.3">
      <c r="A432" t="s">
        <v>11</v>
      </c>
      <c r="B432" t="s">
        <v>3043</v>
      </c>
      <c r="E432">
        <v>1</v>
      </c>
      <c r="F432">
        <v>1</v>
      </c>
      <c r="S432">
        <v>2</v>
      </c>
      <c r="T432">
        <v>10</v>
      </c>
    </row>
    <row r="433" spans="1:20" x14ac:dyDescent="0.3">
      <c r="A433" t="s">
        <v>11</v>
      </c>
      <c r="B433" t="s">
        <v>3476</v>
      </c>
      <c r="F433">
        <v>1</v>
      </c>
      <c r="S433">
        <v>1</v>
      </c>
      <c r="T433">
        <v>3</v>
      </c>
    </row>
    <row r="434" spans="1:20" x14ac:dyDescent="0.3">
      <c r="A434" t="s">
        <v>11</v>
      </c>
      <c r="B434" t="s">
        <v>2800</v>
      </c>
      <c r="D434">
        <v>1</v>
      </c>
      <c r="S434">
        <v>1</v>
      </c>
      <c r="T434">
        <v>15</v>
      </c>
    </row>
    <row r="435" spans="1:20" x14ac:dyDescent="0.3">
      <c r="A435" t="s">
        <v>11</v>
      </c>
      <c r="B435" t="s">
        <v>2803</v>
      </c>
      <c r="F435">
        <v>1</v>
      </c>
      <c r="S435">
        <v>1</v>
      </c>
      <c r="T435">
        <v>3</v>
      </c>
    </row>
    <row r="436" spans="1:20" x14ac:dyDescent="0.3">
      <c r="A436" t="s">
        <v>11</v>
      </c>
      <c r="B436" t="s">
        <v>2786</v>
      </c>
      <c r="C436">
        <v>2</v>
      </c>
      <c r="D436">
        <v>5</v>
      </c>
      <c r="E436">
        <v>6</v>
      </c>
      <c r="F436">
        <v>4</v>
      </c>
      <c r="K436">
        <v>1</v>
      </c>
      <c r="L436">
        <v>1</v>
      </c>
      <c r="R436">
        <v>1</v>
      </c>
      <c r="S436">
        <v>20</v>
      </c>
      <c r="T436">
        <v>196</v>
      </c>
    </row>
    <row r="437" spans="1:20" x14ac:dyDescent="0.3">
      <c r="A437" t="s">
        <v>11</v>
      </c>
      <c r="B437" t="s">
        <v>2581</v>
      </c>
      <c r="D437">
        <v>2</v>
      </c>
      <c r="E437">
        <v>1</v>
      </c>
      <c r="F437">
        <v>1</v>
      </c>
      <c r="S437">
        <v>4</v>
      </c>
      <c r="T437">
        <v>40</v>
      </c>
    </row>
    <row r="438" spans="1:20" x14ac:dyDescent="0.3">
      <c r="A438" t="s">
        <v>11</v>
      </c>
      <c r="B438" t="s">
        <v>2809</v>
      </c>
      <c r="E438">
        <v>1</v>
      </c>
      <c r="F438">
        <v>1</v>
      </c>
      <c r="S438">
        <v>2</v>
      </c>
      <c r="T438">
        <v>10</v>
      </c>
    </row>
    <row r="439" spans="1:20" x14ac:dyDescent="0.3">
      <c r="A439" t="s">
        <v>11</v>
      </c>
      <c r="B439" t="s">
        <v>2812</v>
      </c>
      <c r="E439">
        <v>1</v>
      </c>
      <c r="S439">
        <v>1</v>
      </c>
      <c r="T439">
        <v>7</v>
      </c>
    </row>
    <row r="440" spans="1:20" x14ac:dyDescent="0.3">
      <c r="A440" t="s">
        <v>11</v>
      </c>
      <c r="B440" t="s">
        <v>2814</v>
      </c>
      <c r="D440">
        <v>8</v>
      </c>
      <c r="E440">
        <v>7</v>
      </c>
      <c r="F440">
        <v>6</v>
      </c>
      <c r="P440">
        <v>2</v>
      </c>
      <c r="Q440">
        <v>1</v>
      </c>
      <c r="R440">
        <v>1</v>
      </c>
      <c r="S440">
        <v>25</v>
      </c>
      <c r="T440">
        <v>227</v>
      </c>
    </row>
    <row r="441" spans="1:20" x14ac:dyDescent="0.3">
      <c r="A441" t="s">
        <v>11</v>
      </c>
      <c r="B441" t="s">
        <v>3457</v>
      </c>
      <c r="F441">
        <v>4</v>
      </c>
      <c r="S441">
        <v>4</v>
      </c>
      <c r="T441">
        <v>12</v>
      </c>
    </row>
    <row r="442" spans="1:20" x14ac:dyDescent="0.3">
      <c r="A442" s="34" t="s">
        <v>1395</v>
      </c>
      <c r="B442" s="34"/>
      <c r="C442" s="34">
        <v>4</v>
      </c>
      <c r="D442" s="34">
        <v>40</v>
      </c>
      <c r="E442" s="34">
        <v>75</v>
      </c>
      <c r="F442" s="34">
        <v>85</v>
      </c>
      <c r="G442" s="34"/>
      <c r="H442" s="34"/>
      <c r="I442" s="34">
        <v>1</v>
      </c>
      <c r="J442" s="34">
        <v>5</v>
      </c>
      <c r="K442" s="34">
        <v>5</v>
      </c>
      <c r="L442" s="34">
        <v>10</v>
      </c>
      <c r="M442" s="34"/>
      <c r="N442" s="34"/>
      <c r="O442" s="34"/>
      <c r="P442" s="34">
        <v>2</v>
      </c>
      <c r="Q442" s="34">
        <v>8</v>
      </c>
      <c r="R442" s="34">
        <v>8</v>
      </c>
      <c r="S442" s="34">
        <v>243</v>
      </c>
      <c r="T442" s="34">
        <v>1685</v>
      </c>
    </row>
    <row r="443" spans="1:20" x14ac:dyDescent="0.3">
      <c r="A443" t="s">
        <v>379</v>
      </c>
      <c r="B443" t="s">
        <v>3047</v>
      </c>
      <c r="E443">
        <v>1</v>
      </c>
      <c r="S443">
        <v>1</v>
      </c>
      <c r="T443">
        <v>7</v>
      </c>
    </row>
    <row r="444" spans="1:20" x14ac:dyDescent="0.3">
      <c r="A444" s="34" t="s">
        <v>1414</v>
      </c>
      <c r="B444" s="34"/>
      <c r="C444" s="34"/>
      <c r="D444" s="34"/>
      <c r="E444" s="34">
        <v>1</v>
      </c>
      <c r="F444" s="34"/>
      <c r="G444" s="34"/>
      <c r="H444" s="34"/>
      <c r="I444" s="34"/>
      <c r="J444" s="34"/>
      <c r="K444" s="34"/>
      <c r="L444" s="34"/>
      <c r="M444" s="34"/>
      <c r="N444" s="34"/>
      <c r="O444" s="34"/>
      <c r="P444" s="34"/>
      <c r="Q444" s="34"/>
      <c r="R444" s="34"/>
      <c r="S444" s="34">
        <v>1</v>
      </c>
      <c r="T444" s="34">
        <v>7</v>
      </c>
    </row>
    <row r="445" spans="1:20" x14ac:dyDescent="0.3">
      <c r="A445" t="s">
        <v>285</v>
      </c>
      <c r="B445" t="s">
        <v>2968</v>
      </c>
      <c r="E445">
        <v>4</v>
      </c>
      <c r="F445">
        <v>1</v>
      </c>
      <c r="K445">
        <v>1</v>
      </c>
      <c r="L445">
        <v>2</v>
      </c>
      <c r="S445">
        <v>8</v>
      </c>
      <c r="T445">
        <v>36</v>
      </c>
    </row>
    <row r="446" spans="1:20" x14ac:dyDescent="0.3">
      <c r="A446" t="s">
        <v>285</v>
      </c>
      <c r="B446" t="s">
        <v>3380</v>
      </c>
      <c r="E446">
        <v>2</v>
      </c>
      <c r="F446">
        <v>2</v>
      </c>
      <c r="S446">
        <v>4</v>
      </c>
      <c r="T446">
        <v>20</v>
      </c>
    </row>
    <row r="447" spans="1:20" x14ac:dyDescent="0.3">
      <c r="A447" t="s">
        <v>285</v>
      </c>
      <c r="B447" t="s">
        <v>3827</v>
      </c>
      <c r="J447">
        <v>3</v>
      </c>
      <c r="S447">
        <v>3</v>
      </c>
      <c r="T447">
        <v>21</v>
      </c>
    </row>
    <row r="448" spans="1:20" x14ac:dyDescent="0.3">
      <c r="A448" s="34" t="s">
        <v>1409</v>
      </c>
      <c r="B448" s="34"/>
      <c r="C448" s="34"/>
      <c r="D448" s="34"/>
      <c r="E448" s="34">
        <v>6</v>
      </c>
      <c r="F448" s="34">
        <v>3</v>
      </c>
      <c r="G448" s="34"/>
      <c r="H448" s="34"/>
      <c r="I448" s="34"/>
      <c r="J448" s="34">
        <v>3</v>
      </c>
      <c r="K448" s="34">
        <v>1</v>
      </c>
      <c r="L448" s="34">
        <v>2</v>
      </c>
      <c r="M448" s="34"/>
      <c r="N448" s="34"/>
      <c r="O448" s="34"/>
      <c r="P448" s="34"/>
      <c r="Q448" s="34"/>
      <c r="R448" s="34"/>
      <c r="S448" s="34">
        <v>15</v>
      </c>
      <c r="T448" s="34">
        <v>77</v>
      </c>
    </row>
    <row r="449" spans="1:20" x14ac:dyDescent="0.3">
      <c r="A449" t="s">
        <v>502</v>
      </c>
      <c r="B449" t="s">
        <v>3126</v>
      </c>
      <c r="E449">
        <v>1</v>
      </c>
      <c r="S449">
        <v>1</v>
      </c>
      <c r="T449">
        <v>7</v>
      </c>
    </row>
    <row r="450" spans="1:20" x14ac:dyDescent="0.3">
      <c r="A450" t="s">
        <v>502</v>
      </c>
      <c r="B450" t="s">
        <v>3128</v>
      </c>
      <c r="D450">
        <v>1</v>
      </c>
      <c r="F450">
        <v>1</v>
      </c>
      <c r="S450">
        <v>2</v>
      </c>
      <c r="T450">
        <v>18</v>
      </c>
    </row>
    <row r="451" spans="1:20" x14ac:dyDescent="0.3">
      <c r="A451" t="s">
        <v>502</v>
      </c>
      <c r="B451" t="s">
        <v>3130</v>
      </c>
      <c r="F451">
        <v>1</v>
      </c>
      <c r="S451">
        <v>1</v>
      </c>
      <c r="T451">
        <v>3</v>
      </c>
    </row>
    <row r="452" spans="1:20" x14ac:dyDescent="0.3">
      <c r="A452" t="s">
        <v>502</v>
      </c>
      <c r="B452" t="s">
        <v>3132</v>
      </c>
      <c r="F452">
        <v>1</v>
      </c>
      <c r="S452">
        <v>1</v>
      </c>
      <c r="T452">
        <v>3</v>
      </c>
    </row>
    <row r="453" spans="1:20" s="23" customFormat="1" x14ac:dyDescent="0.3">
      <c r="A453" t="s">
        <v>502</v>
      </c>
      <c r="B453" t="s">
        <v>3134</v>
      </c>
      <c r="C453"/>
      <c r="D453"/>
      <c r="E453"/>
      <c r="F453">
        <v>2</v>
      </c>
      <c r="G453"/>
      <c r="H453"/>
      <c r="I453"/>
      <c r="J453"/>
      <c r="K453"/>
      <c r="L453"/>
      <c r="M453"/>
      <c r="N453"/>
      <c r="O453"/>
      <c r="P453"/>
      <c r="Q453"/>
      <c r="R453"/>
      <c r="S453">
        <v>2</v>
      </c>
      <c r="T453">
        <v>6</v>
      </c>
    </row>
    <row r="454" spans="1:20" x14ac:dyDescent="0.3">
      <c r="A454" t="s">
        <v>502</v>
      </c>
      <c r="B454" t="s">
        <v>3137</v>
      </c>
      <c r="D454">
        <v>2</v>
      </c>
      <c r="E454">
        <v>5</v>
      </c>
      <c r="F454">
        <v>7</v>
      </c>
      <c r="S454">
        <v>14</v>
      </c>
      <c r="T454">
        <v>86</v>
      </c>
    </row>
    <row r="455" spans="1:20" s="23" customFormat="1" x14ac:dyDescent="0.3">
      <c r="A455" t="s">
        <v>502</v>
      </c>
      <c r="B455" t="s">
        <v>3150</v>
      </c>
      <c r="C455"/>
      <c r="D455"/>
      <c r="E455"/>
      <c r="F455">
        <v>1</v>
      </c>
      <c r="G455"/>
      <c r="H455"/>
      <c r="I455"/>
      <c r="J455"/>
      <c r="K455"/>
      <c r="L455"/>
      <c r="M455"/>
      <c r="N455"/>
      <c r="O455"/>
      <c r="P455"/>
      <c r="Q455"/>
      <c r="R455"/>
      <c r="S455">
        <v>1</v>
      </c>
      <c r="T455">
        <v>3</v>
      </c>
    </row>
    <row r="456" spans="1:20" x14ac:dyDescent="0.3">
      <c r="A456" t="s">
        <v>502</v>
      </c>
      <c r="B456" t="s">
        <v>3151</v>
      </c>
      <c r="D456">
        <v>2</v>
      </c>
      <c r="E456">
        <v>2</v>
      </c>
      <c r="F456">
        <v>1</v>
      </c>
      <c r="S456">
        <v>5</v>
      </c>
      <c r="T456">
        <v>47</v>
      </c>
    </row>
    <row r="457" spans="1:20" x14ac:dyDescent="0.3">
      <c r="A457" t="s">
        <v>502</v>
      </c>
      <c r="B457" t="s">
        <v>3156</v>
      </c>
      <c r="F457">
        <v>1</v>
      </c>
      <c r="S457">
        <v>1</v>
      </c>
      <c r="T457">
        <v>3</v>
      </c>
    </row>
    <row r="458" spans="1:20" x14ac:dyDescent="0.3">
      <c r="A458" t="s">
        <v>502</v>
      </c>
      <c r="B458" t="s">
        <v>3158</v>
      </c>
      <c r="D458">
        <v>1</v>
      </c>
      <c r="F458">
        <v>2</v>
      </c>
      <c r="S458">
        <v>3</v>
      </c>
      <c r="T458">
        <v>21</v>
      </c>
    </row>
    <row r="459" spans="1:20" s="23" customFormat="1" x14ac:dyDescent="0.3">
      <c r="A459" t="s">
        <v>502</v>
      </c>
      <c r="B459" t="s">
        <v>3161</v>
      </c>
      <c r="C459"/>
      <c r="D459">
        <v>1</v>
      </c>
      <c r="E459">
        <v>1</v>
      </c>
      <c r="F459"/>
      <c r="G459"/>
      <c r="H459"/>
      <c r="I459"/>
      <c r="J459"/>
      <c r="K459"/>
      <c r="L459">
        <v>4</v>
      </c>
      <c r="M459"/>
      <c r="N459"/>
      <c r="O459"/>
      <c r="P459"/>
      <c r="Q459"/>
      <c r="R459"/>
      <c r="S459">
        <v>6</v>
      </c>
      <c r="T459">
        <v>26</v>
      </c>
    </row>
    <row r="460" spans="1:20" x14ac:dyDescent="0.3">
      <c r="A460" t="s">
        <v>502</v>
      </c>
      <c r="B460" t="s">
        <v>3164</v>
      </c>
      <c r="F460">
        <v>1</v>
      </c>
      <c r="S460">
        <v>1</v>
      </c>
      <c r="T460">
        <v>3</v>
      </c>
    </row>
    <row r="461" spans="1:20" x14ac:dyDescent="0.3">
      <c r="A461" t="s">
        <v>502</v>
      </c>
      <c r="B461" t="s">
        <v>3165</v>
      </c>
      <c r="D461">
        <v>2</v>
      </c>
      <c r="S461">
        <v>2</v>
      </c>
      <c r="T461">
        <v>30</v>
      </c>
    </row>
    <row r="462" spans="1:20" x14ac:dyDescent="0.3">
      <c r="A462" t="s">
        <v>502</v>
      </c>
      <c r="B462" t="s">
        <v>3168</v>
      </c>
      <c r="D462">
        <v>7</v>
      </c>
      <c r="E462">
        <v>12</v>
      </c>
      <c r="F462">
        <v>15</v>
      </c>
      <c r="S462">
        <v>34</v>
      </c>
      <c r="T462">
        <v>234</v>
      </c>
    </row>
    <row r="463" spans="1:20" x14ac:dyDescent="0.3">
      <c r="A463" t="s">
        <v>502</v>
      </c>
      <c r="B463" t="s">
        <v>3194</v>
      </c>
      <c r="F463">
        <v>1</v>
      </c>
      <c r="S463">
        <v>1</v>
      </c>
      <c r="T463">
        <v>3</v>
      </c>
    </row>
    <row r="464" spans="1:20" x14ac:dyDescent="0.3">
      <c r="A464" t="s">
        <v>502</v>
      </c>
      <c r="B464" t="s">
        <v>3196</v>
      </c>
      <c r="F464">
        <v>1</v>
      </c>
      <c r="S464">
        <v>1</v>
      </c>
      <c r="T464">
        <v>3</v>
      </c>
    </row>
    <row r="465" spans="1:20" x14ac:dyDescent="0.3">
      <c r="A465" t="s">
        <v>502</v>
      </c>
      <c r="B465" t="s">
        <v>3198</v>
      </c>
      <c r="D465">
        <v>2</v>
      </c>
      <c r="E465">
        <v>5</v>
      </c>
      <c r="F465">
        <v>2</v>
      </c>
      <c r="S465">
        <v>9</v>
      </c>
      <c r="T465">
        <v>71</v>
      </c>
    </row>
    <row r="466" spans="1:20" x14ac:dyDescent="0.3">
      <c r="A466" t="s">
        <v>502</v>
      </c>
      <c r="B466" t="s">
        <v>3202</v>
      </c>
      <c r="D466">
        <v>2</v>
      </c>
      <c r="E466">
        <v>6</v>
      </c>
      <c r="F466">
        <v>6</v>
      </c>
      <c r="S466">
        <v>14</v>
      </c>
      <c r="T466">
        <v>90</v>
      </c>
    </row>
    <row r="467" spans="1:20" x14ac:dyDescent="0.3">
      <c r="A467" t="s">
        <v>502</v>
      </c>
      <c r="B467" t="s">
        <v>3210</v>
      </c>
      <c r="E467">
        <v>2</v>
      </c>
      <c r="F467">
        <v>1</v>
      </c>
      <c r="S467">
        <v>3</v>
      </c>
      <c r="T467">
        <v>17</v>
      </c>
    </row>
    <row r="468" spans="1:20" x14ac:dyDescent="0.3">
      <c r="A468" s="34" t="s">
        <v>1397</v>
      </c>
      <c r="B468" s="34"/>
      <c r="C468" s="34"/>
      <c r="D468" s="34">
        <v>20</v>
      </c>
      <c r="E468" s="34">
        <v>34</v>
      </c>
      <c r="F468" s="34">
        <v>44</v>
      </c>
      <c r="G468" s="34"/>
      <c r="H468" s="34"/>
      <c r="I468" s="34"/>
      <c r="J468" s="34"/>
      <c r="K468" s="34"/>
      <c r="L468" s="34">
        <v>4</v>
      </c>
      <c r="M468" s="34"/>
      <c r="N468" s="34"/>
      <c r="O468" s="34"/>
      <c r="P468" s="34"/>
      <c r="Q468" s="34"/>
      <c r="R468" s="34"/>
      <c r="S468" s="34">
        <v>102</v>
      </c>
      <c r="T468" s="34">
        <v>674</v>
      </c>
    </row>
    <row r="469" spans="1:20" x14ac:dyDescent="0.3">
      <c r="A469" t="s">
        <v>210</v>
      </c>
      <c r="B469" t="s">
        <v>3074</v>
      </c>
      <c r="D469">
        <v>1</v>
      </c>
      <c r="F469">
        <v>1</v>
      </c>
      <c r="S469">
        <v>2</v>
      </c>
      <c r="T469">
        <v>18</v>
      </c>
    </row>
    <row r="470" spans="1:20" x14ac:dyDescent="0.3">
      <c r="A470" t="s">
        <v>210</v>
      </c>
      <c r="B470" t="s">
        <v>2073</v>
      </c>
      <c r="R470">
        <v>1</v>
      </c>
      <c r="S470">
        <v>1</v>
      </c>
      <c r="T470">
        <v>3</v>
      </c>
    </row>
    <row r="471" spans="1:20" x14ac:dyDescent="0.3">
      <c r="A471" t="s">
        <v>210</v>
      </c>
      <c r="B471" t="s">
        <v>1918</v>
      </c>
      <c r="F471">
        <v>2</v>
      </c>
      <c r="R471">
        <v>2</v>
      </c>
      <c r="S471">
        <v>4</v>
      </c>
      <c r="T471">
        <v>12</v>
      </c>
    </row>
    <row r="472" spans="1:20" x14ac:dyDescent="0.3">
      <c r="A472" t="s">
        <v>210</v>
      </c>
      <c r="B472" t="s">
        <v>2911</v>
      </c>
      <c r="F472">
        <v>1</v>
      </c>
      <c r="S472">
        <v>1</v>
      </c>
      <c r="T472">
        <v>3</v>
      </c>
    </row>
    <row r="473" spans="1:20" x14ac:dyDescent="0.3">
      <c r="A473" t="s">
        <v>210</v>
      </c>
      <c r="B473" t="s">
        <v>1581</v>
      </c>
      <c r="D473">
        <v>1</v>
      </c>
      <c r="E473">
        <v>2</v>
      </c>
      <c r="F473">
        <v>3</v>
      </c>
      <c r="G473">
        <v>3</v>
      </c>
      <c r="I473">
        <v>3</v>
      </c>
      <c r="M473">
        <v>1</v>
      </c>
      <c r="P473">
        <v>4</v>
      </c>
      <c r="Q473">
        <v>2</v>
      </c>
      <c r="R473">
        <v>1</v>
      </c>
      <c r="S473">
        <v>20</v>
      </c>
      <c r="T473">
        <v>280</v>
      </c>
    </row>
    <row r="474" spans="1:20" x14ac:dyDescent="0.3">
      <c r="A474" t="s">
        <v>210</v>
      </c>
      <c r="B474" t="s">
        <v>477</v>
      </c>
      <c r="F474">
        <v>1</v>
      </c>
      <c r="S474">
        <v>1</v>
      </c>
      <c r="T474">
        <v>3</v>
      </c>
    </row>
    <row r="475" spans="1:20" x14ac:dyDescent="0.3">
      <c r="A475" t="s">
        <v>210</v>
      </c>
      <c r="B475" t="s">
        <v>1674</v>
      </c>
      <c r="D475">
        <v>2</v>
      </c>
      <c r="E475">
        <v>2</v>
      </c>
      <c r="F475">
        <v>5</v>
      </c>
      <c r="G475">
        <v>1</v>
      </c>
      <c r="I475">
        <v>3</v>
      </c>
      <c r="J475">
        <v>1</v>
      </c>
      <c r="K475">
        <v>1</v>
      </c>
      <c r="Q475">
        <v>2</v>
      </c>
      <c r="S475">
        <v>17</v>
      </c>
      <c r="T475">
        <v>158</v>
      </c>
    </row>
    <row r="476" spans="1:20" x14ac:dyDescent="0.3">
      <c r="A476" t="s">
        <v>210</v>
      </c>
      <c r="B476" t="s">
        <v>2947</v>
      </c>
      <c r="E476">
        <v>2</v>
      </c>
      <c r="F476">
        <v>1</v>
      </c>
      <c r="S476">
        <v>3</v>
      </c>
      <c r="T476">
        <v>17</v>
      </c>
    </row>
    <row r="477" spans="1:20" x14ac:dyDescent="0.3">
      <c r="A477" t="s">
        <v>210</v>
      </c>
      <c r="B477" t="s">
        <v>2946</v>
      </c>
      <c r="L477">
        <v>1</v>
      </c>
      <c r="S477">
        <v>1</v>
      </c>
      <c r="T477">
        <v>1</v>
      </c>
    </row>
    <row r="478" spans="1:20" x14ac:dyDescent="0.3">
      <c r="A478" t="s">
        <v>210</v>
      </c>
      <c r="B478" t="s">
        <v>3096</v>
      </c>
      <c r="F478">
        <v>1</v>
      </c>
      <c r="S478">
        <v>1</v>
      </c>
      <c r="T478">
        <v>3</v>
      </c>
    </row>
    <row r="479" spans="1:20" s="23" customFormat="1" x14ac:dyDescent="0.3">
      <c r="A479" t="s">
        <v>210</v>
      </c>
      <c r="B479" t="s">
        <v>3689</v>
      </c>
      <c r="C479"/>
      <c r="D479"/>
      <c r="E479"/>
      <c r="F479"/>
      <c r="G479"/>
      <c r="H479"/>
      <c r="I479"/>
      <c r="J479">
        <v>1</v>
      </c>
      <c r="K479"/>
      <c r="L479"/>
      <c r="M479"/>
      <c r="N479"/>
      <c r="O479"/>
      <c r="P479"/>
      <c r="Q479"/>
      <c r="R479"/>
      <c r="S479">
        <v>1</v>
      </c>
      <c r="T479">
        <v>7</v>
      </c>
    </row>
    <row r="480" spans="1:20" x14ac:dyDescent="0.3">
      <c r="A480" t="s">
        <v>210</v>
      </c>
      <c r="B480" t="s">
        <v>2994</v>
      </c>
      <c r="E480">
        <v>1</v>
      </c>
      <c r="S480">
        <v>1</v>
      </c>
      <c r="T480">
        <v>7</v>
      </c>
    </row>
    <row r="481" spans="1:20" x14ac:dyDescent="0.3">
      <c r="A481" t="s">
        <v>210</v>
      </c>
      <c r="B481" t="s">
        <v>3099</v>
      </c>
      <c r="D481">
        <v>1</v>
      </c>
      <c r="S481">
        <v>1</v>
      </c>
      <c r="T481">
        <v>15</v>
      </c>
    </row>
    <row r="482" spans="1:20" x14ac:dyDescent="0.3">
      <c r="A482" t="s">
        <v>210</v>
      </c>
      <c r="B482" t="s">
        <v>3102</v>
      </c>
      <c r="D482">
        <v>1</v>
      </c>
      <c r="E482">
        <v>3</v>
      </c>
      <c r="F482">
        <v>4</v>
      </c>
      <c r="S482">
        <v>8</v>
      </c>
      <c r="T482">
        <v>48</v>
      </c>
    </row>
    <row r="483" spans="1:20" x14ac:dyDescent="0.3">
      <c r="A483" t="s">
        <v>210</v>
      </c>
      <c r="B483" t="s">
        <v>3110</v>
      </c>
      <c r="F483">
        <v>1</v>
      </c>
      <c r="S483">
        <v>1</v>
      </c>
      <c r="T483">
        <v>3</v>
      </c>
    </row>
    <row r="484" spans="1:20" x14ac:dyDescent="0.3">
      <c r="A484" t="s">
        <v>210</v>
      </c>
      <c r="B484" t="s">
        <v>3112</v>
      </c>
      <c r="E484">
        <v>2</v>
      </c>
      <c r="F484">
        <v>3</v>
      </c>
      <c r="K484">
        <v>2</v>
      </c>
      <c r="S484">
        <v>7</v>
      </c>
      <c r="T484">
        <v>29</v>
      </c>
    </row>
    <row r="485" spans="1:20" x14ac:dyDescent="0.3">
      <c r="A485" t="s">
        <v>210</v>
      </c>
      <c r="B485" t="s">
        <v>3858</v>
      </c>
      <c r="J485">
        <v>2</v>
      </c>
      <c r="K485">
        <v>2</v>
      </c>
      <c r="L485">
        <v>7</v>
      </c>
      <c r="S485">
        <v>11</v>
      </c>
      <c r="T485">
        <v>27</v>
      </c>
    </row>
    <row r="486" spans="1:20" x14ac:dyDescent="0.3">
      <c r="A486" t="s">
        <v>210</v>
      </c>
      <c r="B486" t="s">
        <v>3114</v>
      </c>
      <c r="D486">
        <v>2</v>
      </c>
      <c r="E486">
        <v>2</v>
      </c>
      <c r="S486">
        <v>4</v>
      </c>
      <c r="T486">
        <v>44</v>
      </c>
    </row>
    <row r="487" spans="1:20" x14ac:dyDescent="0.3">
      <c r="A487" t="s">
        <v>210</v>
      </c>
      <c r="B487" t="s">
        <v>2143</v>
      </c>
      <c r="D487">
        <v>6</v>
      </c>
      <c r="E487">
        <v>6</v>
      </c>
      <c r="F487">
        <v>4</v>
      </c>
      <c r="R487">
        <v>1</v>
      </c>
      <c r="S487">
        <v>17</v>
      </c>
      <c r="T487">
        <v>147</v>
      </c>
    </row>
    <row r="488" spans="1:20" x14ac:dyDescent="0.3">
      <c r="A488" s="34" t="s">
        <v>1398</v>
      </c>
      <c r="B488" s="34"/>
      <c r="C488" s="34"/>
      <c r="D488" s="34">
        <v>14</v>
      </c>
      <c r="E488" s="34">
        <v>20</v>
      </c>
      <c r="F488" s="34">
        <v>27</v>
      </c>
      <c r="G488" s="34">
        <v>4</v>
      </c>
      <c r="H488" s="34"/>
      <c r="I488" s="34">
        <v>6</v>
      </c>
      <c r="J488" s="34">
        <v>4</v>
      </c>
      <c r="K488" s="34">
        <v>5</v>
      </c>
      <c r="L488" s="34">
        <v>8</v>
      </c>
      <c r="M488" s="34">
        <v>1</v>
      </c>
      <c r="N488" s="34"/>
      <c r="O488" s="34"/>
      <c r="P488" s="34">
        <v>4</v>
      </c>
      <c r="Q488" s="34">
        <v>4</v>
      </c>
      <c r="R488" s="34">
        <v>5</v>
      </c>
      <c r="S488" s="34">
        <v>102</v>
      </c>
      <c r="T488" s="34">
        <v>825</v>
      </c>
    </row>
    <row r="489" spans="1:20" x14ac:dyDescent="0.3">
      <c r="A489" t="s">
        <v>2396</v>
      </c>
      <c r="B489" t="s">
        <v>2394</v>
      </c>
      <c r="D489">
        <v>1</v>
      </c>
      <c r="E489">
        <v>3</v>
      </c>
      <c r="F489">
        <v>2</v>
      </c>
      <c r="S489">
        <v>6</v>
      </c>
      <c r="T489">
        <v>42</v>
      </c>
    </row>
    <row r="490" spans="1:20" x14ac:dyDescent="0.3">
      <c r="A490" t="s">
        <v>2396</v>
      </c>
      <c r="B490" t="s">
        <v>2398</v>
      </c>
      <c r="E490">
        <v>1</v>
      </c>
      <c r="S490">
        <v>1</v>
      </c>
      <c r="T490">
        <v>7</v>
      </c>
    </row>
    <row r="491" spans="1:20" x14ac:dyDescent="0.3">
      <c r="A491" t="s">
        <v>2396</v>
      </c>
      <c r="B491" t="s">
        <v>4021</v>
      </c>
      <c r="F491">
        <v>3</v>
      </c>
      <c r="S491">
        <v>3</v>
      </c>
      <c r="T491">
        <v>9</v>
      </c>
    </row>
    <row r="492" spans="1:20" x14ac:dyDescent="0.3">
      <c r="A492" t="s">
        <v>2396</v>
      </c>
      <c r="B492" t="s">
        <v>4024</v>
      </c>
      <c r="E492">
        <v>1</v>
      </c>
      <c r="F492">
        <v>3</v>
      </c>
      <c r="S492">
        <v>4</v>
      </c>
      <c r="T492">
        <v>16</v>
      </c>
    </row>
    <row r="493" spans="1:20" x14ac:dyDescent="0.3">
      <c r="A493" t="s">
        <v>2396</v>
      </c>
      <c r="B493" t="s">
        <v>4026</v>
      </c>
      <c r="D493">
        <v>1</v>
      </c>
      <c r="E493">
        <v>1</v>
      </c>
      <c r="F493">
        <v>1</v>
      </c>
      <c r="S493">
        <v>3</v>
      </c>
      <c r="T493">
        <v>25</v>
      </c>
    </row>
    <row r="494" spans="1:20" x14ac:dyDescent="0.3">
      <c r="A494" t="s">
        <v>2396</v>
      </c>
      <c r="B494" t="s">
        <v>2408</v>
      </c>
      <c r="E494">
        <v>2</v>
      </c>
      <c r="F494">
        <v>3</v>
      </c>
      <c r="S494">
        <v>5</v>
      </c>
      <c r="T494">
        <v>23</v>
      </c>
    </row>
    <row r="495" spans="1:20" x14ac:dyDescent="0.3">
      <c r="A495" t="s">
        <v>2396</v>
      </c>
      <c r="B495" t="s">
        <v>4033</v>
      </c>
      <c r="F495">
        <v>1</v>
      </c>
      <c r="S495">
        <v>1</v>
      </c>
      <c r="T495">
        <v>3</v>
      </c>
    </row>
    <row r="496" spans="1:20" x14ac:dyDescent="0.3">
      <c r="A496" t="s">
        <v>2396</v>
      </c>
      <c r="B496" t="s">
        <v>4035</v>
      </c>
      <c r="E496">
        <v>1</v>
      </c>
      <c r="F496">
        <v>1</v>
      </c>
      <c r="S496">
        <v>2</v>
      </c>
      <c r="T496">
        <v>10</v>
      </c>
    </row>
    <row r="497" spans="1:20" x14ac:dyDescent="0.3">
      <c r="A497" t="s">
        <v>2396</v>
      </c>
      <c r="B497" t="s">
        <v>4038</v>
      </c>
      <c r="F497">
        <v>1</v>
      </c>
      <c r="S497">
        <v>1</v>
      </c>
      <c r="T497">
        <v>3</v>
      </c>
    </row>
    <row r="498" spans="1:20" x14ac:dyDescent="0.3">
      <c r="A498" t="s">
        <v>2396</v>
      </c>
      <c r="B498" t="s">
        <v>4040</v>
      </c>
      <c r="E498">
        <v>3</v>
      </c>
      <c r="S498">
        <v>3</v>
      </c>
      <c r="T498">
        <v>21</v>
      </c>
    </row>
    <row r="499" spans="1:20" x14ac:dyDescent="0.3">
      <c r="A499" t="s">
        <v>2396</v>
      </c>
      <c r="B499" t="s">
        <v>4042</v>
      </c>
      <c r="D499">
        <v>1</v>
      </c>
      <c r="E499">
        <v>1</v>
      </c>
      <c r="F499">
        <v>3</v>
      </c>
      <c r="S499">
        <v>5</v>
      </c>
      <c r="T499">
        <v>31</v>
      </c>
    </row>
    <row r="500" spans="1:20" s="23" customFormat="1" x14ac:dyDescent="0.3">
      <c r="A500" t="s">
        <v>2396</v>
      </c>
      <c r="B500" t="s">
        <v>2424</v>
      </c>
      <c r="C500"/>
      <c r="D500"/>
      <c r="E500"/>
      <c r="F500">
        <v>1</v>
      </c>
      <c r="G500"/>
      <c r="H500"/>
      <c r="I500"/>
      <c r="J500"/>
      <c r="K500"/>
      <c r="L500"/>
      <c r="M500"/>
      <c r="N500"/>
      <c r="O500"/>
      <c r="P500"/>
      <c r="Q500"/>
      <c r="R500"/>
      <c r="S500">
        <v>1</v>
      </c>
      <c r="T500">
        <v>3</v>
      </c>
    </row>
    <row r="501" spans="1:20" x14ac:dyDescent="0.3">
      <c r="A501" t="s">
        <v>2396</v>
      </c>
      <c r="B501" t="s">
        <v>4045</v>
      </c>
      <c r="E501">
        <v>4</v>
      </c>
      <c r="F501">
        <v>5</v>
      </c>
      <c r="S501">
        <v>9</v>
      </c>
      <c r="T501">
        <v>43</v>
      </c>
    </row>
    <row r="502" spans="1:20" x14ac:dyDescent="0.3">
      <c r="A502" t="s">
        <v>2396</v>
      </c>
      <c r="B502" t="s">
        <v>4046</v>
      </c>
      <c r="F502">
        <v>3</v>
      </c>
      <c r="S502">
        <v>3</v>
      </c>
      <c r="T502">
        <v>9</v>
      </c>
    </row>
    <row r="503" spans="1:20" x14ac:dyDescent="0.3">
      <c r="A503" t="s">
        <v>2396</v>
      </c>
      <c r="B503" t="s">
        <v>2433</v>
      </c>
      <c r="F503">
        <v>1</v>
      </c>
      <c r="S503">
        <v>1</v>
      </c>
      <c r="T503">
        <v>3</v>
      </c>
    </row>
    <row r="504" spans="1:20" x14ac:dyDescent="0.3">
      <c r="A504" t="s">
        <v>2396</v>
      </c>
      <c r="B504" t="s">
        <v>4048</v>
      </c>
      <c r="F504">
        <v>1</v>
      </c>
      <c r="S504">
        <v>1</v>
      </c>
      <c r="T504">
        <v>3</v>
      </c>
    </row>
    <row r="505" spans="1:20" x14ac:dyDescent="0.3">
      <c r="A505" t="s">
        <v>2396</v>
      </c>
      <c r="B505" t="s">
        <v>4050</v>
      </c>
      <c r="D505">
        <v>1</v>
      </c>
      <c r="E505">
        <v>1</v>
      </c>
      <c r="F505">
        <v>6</v>
      </c>
      <c r="S505">
        <v>8</v>
      </c>
      <c r="T505">
        <v>40</v>
      </c>
    </row>
    <row r="506" spans="1:20" x14ac:dyDescent="0.3">
      <c r="A506" t="s">
        <v>2396</v>
      </c>
      <c r="B506" t="s">
        <v>4055</v>
      </c>
      <c r="F506">
        <v>1</v>
      </c>
      <c r="S506">
        <v>1</v>
      </c>
      <c r="T506">
        <v>3</v>
      </c>
    </row>
    <row r="507" spans="1:20" x14ac:dyDescent="0.3">
      <c r="A507" t="s">
        <v>2396</v>
      </c>
      <c r="B507" t="s">
        <v>4057</v>
      </c>
      <c r="E507">
        <v>2</v>
      </c>
      <c r="F507">
        <v>2</v>
      </c>
      <c r="S507">
        <v>4</v>
      </c>
      <c r="T507">
        <v>20</v>
      </c>
    </row>
    <row r="508" spans="1:20" x14ac:dyDescent="0.3">
      <c r="A508" t="s">
        <v>2396</v>
      </c>
      <c r="B508" t="s">
        <v>4061</v>
      </c>
      <c r="E508">
        <v>2</v>
      </c>
      <c r="F508">
        <v>2</v>
      </c>
      <c r="S508">
        <v>4</v>
      </c>
      <c r="T508">
        <v>20</v>
      </c>
    </row>
    <row r="509" spans="1:20" x14ac:dyDescent="0.3">
      <c r="A509" t="s">
        <v>2396</v>
      </c>
      <c r="B509" t="s">
        <v>4062</v>
      </c>
      <c r="D509">
        <v>4</v>
      </c>
      <c r="E509">
        <v>5</v>
      </c>
      <c r="F509">
        <v>5</v>
      </c>
      <c r="S509">
        <v>14</v>
      </c>
      <c r="T509">
        <v>110</v>
      </c>
    </row>
    <row r="510" spans="1:20" x14ac:dyDescent="0.3">
      <c r="A510" t="s">
        <v>2396</v>
      </c>
      <c r="B510" t="s">
        <v>4066</v>
      </c>
      <c r="D510">
        <v>1</v>
      </c>
      <c r="F510">
        <v>3</v>
      </c>
      <c r="S510">
        <v>4</v>
      </c>
      <c r="T510">
        <v>24</v>
      </c>
    </row>
    <row r="511" spans="1:20" x14ac:dyDescent="0.3">
      <c r="A511" t="s">
        <v>2396</v>
      </c>
      <c r="B511" t="s">
        <v>4068</v>
      </c>
      <c r="D511">
        <v>1</v>
      </c>
      <c r="F511">
        <v>3</v>
      </c>
      <c r="S511">
        <v>4</v>
      </c>
      <c r="T511">
        <v>24</v>
      </c>
    </row>
    <row r="512" spans="1:20" x14ac:dyDescent="0.3">
      <c r="A512" t="s">
        <v>2396</v>
      </c>
      <c r="B512" t="s">
        <v>4070</v>
      </c>
      <c r="F512">
        <v>3</v>
      </c>
      <c r="S512">
        <v>3</v>
      </c>
      <c r="T512">
        <v>9</v>
      </c>
    </row>
    <row r="513" spans="1:20" x14ac:dyDescent="0.3">
      <c r="A513" t="s">
        <v>2396</v>
      </c>
      <c r="B513" t="s">
        <v>4074</v>
      </c>
      <c r="D513">
        <v>2</v>
      </c>
      <c r="E513">
        <v>3</v>
      </c>
      <c r="F513">
        <v>1</v>
      </c>
      <c r="S513">
        <v>6</v>
      </c>
      <c r="T513">
        <v>54</v>
      </c>
    </row>
    <row r="514" spans="1:20" x14ac:dyDescent="0.3">
      <c r="A514" t="s">
        <v>2396</v>
      </c>
      <c r="B514" t="s">
        <v>4078</v>
      </c>
      <c r="F514">
        <v>1</v>
      </c>
      <c r="S514">
        <v>1</v>
      </c>
      <c r="T514">
        <v>3</v>
      </c>
    </row>
    <row r="515" spans="1:20" x14ac:dyDescent="0.3">
      <c r="A515" t="s">
        <v>2396</v>
      </c>
      <c r="B515" t="s">
        <v>4080</v>
      </c>
      <c r="F515">
        <v>1</v>
      </c>
      <c r="S515">
        <v>1</v>
      </c>
      <c r="T515">
        <v>3</v>
      </c>
    </row>
    <row r="516" spans="1:20" x14ac:dyDescent="0.3">
      <c r="A516" t="s">
        <v>2396</v>
      </c>
      <c r="B516" t="s">
        <v>4082</v>
      </c>
      <c r="D516">
        <v>1</v>
      </c>
      <c r="S516">
        <v>1</v>
      </c>
      <c r="T516">
        <v>15</v>
      </c>
    </row>
    <row r="517" spans="1:20" x14ac:dyDescent="0.3">
      <c r="A517" t="s">
        <v>2396</v>
      </c>
      <c r="B517" t="s">
        <v>2475</v>
      </c>
      <c r="D517">
        <v>1</v>
      </c>
      <c r="E517">
        <v>4</v>
      </c>
      <c r="F517">
        <v>2</v>
      </c>
      <c r="S517">
        <v>7</v>
      </c>
      <c r="T517">
        <v>49</v>
      </c>
    </row>
    <row r="518" spans="1:20" x14ac:dyDescent="0.3">
      <c r="A518" t="s">
        <v>2396</v>
      </c>
      <c r="B518" t="s">
        <v>4088</v>
      </c>
      <c r="F518">
        <v>1</v>
      </c>
      <c r="S518">
        <v>1</v>
      </c>
      <c r="T518">
        <v>3</v>
      </c>
    </row>
    <row r="519" spans="1:20" x14ac:dyDescent="0.3">
      <c r="A519" t="s">
        <v>2396</v>
      </c>
      <c r="B519" t="s">
        <v>4090</v>
      </c>
      <c r="E519">
        <v>1</v>
      </c>
      <c r="F519">
        <v>1</v>
      </c>
      <c r="S519">
        <v>2</v>
      </c>
      <c r="T519">
        <v>10</v>
      </c>
    </row>
    <row r="520" spans="1:20" x14ac:dyDescent="0.3">
      <c r="A520" t="s">
        <v>2396</v>
      </c>
      <c r="B520" t="s">
        <v>4093</v>
      </c>
      <c r="E520">
        <v>1</v>
      </c>
      <c r="S520">
        <v>1</v>
      </c>
      <c r="T520">
        <v>7</v>
      </c>
    </row>
    <row r="521" spans="1:20" x14ac:dyDescent="0.3">
      <c r="A521" t="s">
        <v>2396</v>
      </c>
      <c r="B521" t="s">
        <v>4095</v>
      </c>
      <c r="E521">
        <v>1</v>
      </c>
      <c r="S521">
        <v>1</v>
      </c>
      <c r="T521">
        <v>7</v>
      </c>
    </row>
    <row r="522" spans="1:20" x14ac:dyDescent="0.3">
      <c r="A522" t="s">
        <v>2396</v>
      </c>
      <c r="B522" t="s">
        <v>4097</v>
      </c>
      <c r="F522">
        <v>1</v>
      </c>
      <c r="S522">
        <v>1</v>
      </c>
      <c r="T522">
        <v>3</v>
      </c>
    </row>
    <row r="523" spans="1:20" x14ac:dyDescent="0.3">
      <c r="A523" t="s">
        <v>2396</v>
      </c>
      <c r="B523" t="s">
        <v>4099</v>
      </c>
      <c r="F523">
        <v>2</v>
      </c>
      <c r="S523">
        <v>2</v>
      </c>
      <c r="T523">
        <v>6</v>
      </c>
    </row>
    <row r="524" spans="1:20" x14ac:dyDescent="0.3">
      <c r="A524" t="s">
        <v>2396</v>
      </c>
      <c r="B524" t="s">
        <v>4102</v>
      </c>
      <c r="D524">
        <v>2</v>
      </c>
      <c r="E524">
        <v>2</v>
      </c>
      <c r="S524">
        <v>4</v>
      </c>
      <c r="T524">
        <v>44</v>
      </c>
    </row>
    <row r="525" spans="1:20" x14ac:dyDescent="0.3">
      <c r="A525" t="s">
        <v>2396</v>
      </c>
      <c r="B525" t="s">
        <v>4105</v>
      </c>
      <c r="D525">
        <v>1</v>
      </c>
      <c r="E525">
        <v>2</v>
      </c>
      <c r="F525">
        <v>5</v>
      </c>
      <c r="S525">
        <v>8</v>
      </c>
      <c r="T525">
        <v>44</v>
      </c>
    </row>
    <row r="526" spans="1:20" x14ac:dyDescent="0.3">
      <c r="A526" t="s">
        <v>2396</v>
      </c>
      <c r="B526" t="s">
        <v>4109</v>
      </c>
      <c r="D526">
        <v>2</v>
      </c>
      <c r="E526">
        <v>1</v>
      </c>
      <c r="F526">
        <v>1</v>
      </c>
      <c r="S526">
        <v>4</v>
      </c>
      <c r="T526">
        <v>40</v>
      </c>
    </row>
    <row r="527" spans="1:20" x14ac:dyDescent="0.3">
      <c r="A527" t="s">
        <v>2396</v>
      </c>
      <c r="B527" t="s">
        <v>4111</v>
      </c>
      <c r="E527">
        <v>1</v>
      </c>
      <c r="S527">
        <v>1</v>
      </c>
      <c r="T527">
        <v>7</v>
      </c>
    </row>
    <row r="528" spans="1:20" x14ac:dyDescent="0.3">
      <c r="A528" t="s">
        <v>2396</v>
      </c>
      <c r="B528" t="s">
        <v>4113</v>
      </c>
      <c r="E528">
        <v>4</v>
      </c>
      <c r="F528">
        <v>1</v>
      </c>
      <c r="S528">
        <v>5</v>
      </c>
      <c r="T528">
        <v>31</v>
      </c>
    </row>
    <row r="529" spans="1:20" x14ac:dyDescent="0.3">
      <c r="A529" t="s">
        <v>2396</v>
      </c>
      <c r="B529" t="s">
        <v>4119</v>
      </c>
      <c r="D529">
        <v>1</v>
      </c>
      <c r="E529">
        <v>1</v>
      </c>
      <c r="F529">
        <v>1</v>
      </c>
      <c r="S529">
        <v>3</v>
      </c>
      <c r="T529">
        <v>25</v>
      </c>
    </row>
    <row r="530" spans="1:20" x14ac:dyDescent="0.3">
      <c r="A530" t="s">
        <v>2396</v>
      </c>
      <c r="B530" t="s">
        <v>4121</v>
      </c>
      <c r="E530">
        <v>1</v>
      </c>
      <c r="F530">
        <v>4</v>
      </c>
      <c r="S530">
        <v>5</v>
      </c>
      <c r="T530">
        <v>19</v>
      </c>
    </row>
    <row r="531" spans="1:20" x14ac:dyDescent="0.3">
      <c r="A531" t="s">
        <v>2396</v>
      </c>
      <c r="B531" t="s">
        <v>4124</v>
      </c>
      <c r="D531">
        <v>1</v>
      </c>
      <c r="E531">
        <v>1</v>
      </c>
      <c r="S531">
        <v>2</v>
      </c>
      <c r="T531">
        <v>22</v>
      </c>
    </row>
    <row r="532" spans="1:20" x14ac:dyDescent="0.3">
      <c r="A532" t="s">
        <v>2396</v>
      </c>
      <c r="B532" t="s">
        <v>4126</v>
      </c>
      <c r="F532">
        <v>1</v>
      </c>
      <c r="S532">
        <v>1</v>
      </c>
      <c r="T532">
        <v>3</v>
      </c>
    </row>
    <row r="533" spans="1:20" x14ac:dyDescent="0.3">
      <c r="A533" t="s">
        <v>2396</v>
      </c>
      <c r="B533" t="s">
        <v>4127</v>
      </c>
      <c r="F533">
        <v>2</v>
      </c>
      <c r="S533">
        <v>2</v>
      </c>
      <c r="T533">
        <v>6</v>
      </c>
    </row>
    <row r="534" spans="1:20" x14ac:dyDescent="0.3">
      <c r="A534" t="s">
        <v>2396</v>
      </c>
      <c r="B534" t="s">
        <v>4130</v>
      </c>
      <c r="F534">
        <v>1</v>
      </c>
      <c r="S534">
        <v>1</v>
      </c>
      <c r="T534">
        <v>3</v>
      </c>
    </row>
    <row r="535" spans="1:20" x14ac:dyDescent="0.3">
      <c r="A535" t="s">
        <v>2396</v>
      </c>
      <c r="B535" t="s">
        <v>4132</v>
      </c>
      <c r="D535">
        <v>6</v>
      </c>
      <c r="E535">
        <v>5</v>
      </c>
      <c r="F535">
        <v>8</v>
      </c>
      <c r="S535">
        <v>19</v>
      </c>
      <c r="T535">
        <v>149</v>
      </c>
    </row>
    <row r="536" spans="1:20" x14ac:dyDescent="0.3">
      <c r="A536" t="s">
        <v>2396</v>
      </c>
      <c r="B536" t="s">
        <v>4141</v>
      </c>
      <c r="E536">
        <v>1</v>
      </c>
      <c r="S536">
        <v>1</v>
      </c>
      <c r="T536">
        <v>7</v>
      </c>
    </row>
    <row r="537" spans="1:20" x14ac:dyDescent="0.3">
      <c r="A537" t="s">
        <v>2396</v>
      </c>
      <c r="B537" t="s">
        <v>4143</v>
      </c>
      <c r="D537">
        <v>1</v>
      </c>
      <c r="E537">
        <v>2</v>
      </c>
      <c r="F537">
        <v>1</v>
      </c>
      <c r="S537">
        <v>4</v>
      </c>
      <c r="T537">
        <v>32</v>
      </c>
    </row>
    <row r="538" spans="1:20" x14ac:dyDescent="0.3">
      <c r="A538" t="s">
        <v>2396</v>
      </c>
      <c r="B538" t="s">
        <v>4148</v>
      </c>
      <c r="F538">
        <v>1</v>
      </c>
      <c r="S538">
        <v>1</v>
      </c>
      <c r="T538">
        <v>3</v>
      </c>
    </row>
    <row r="539" spans="1:20" x14ac:dyDescent="0.3">
      <c r="A539" t="s">
        <v>2396</v>
      </c>
      <c r="B539" t="s">
        <v>4150</v>
      </c>
      <c r="D539">
        <v>3</v>
      </c>
      <c r="E539">
        <v>2</v>
      </c>
      <c r="F539">
        <v>1</v>
      </c>
      <c r="S539">
        <v>6</v>
      </c>
      <c r="T539">
        <v>62</v>
      </c>
    </row>
    <row r="540" spans="1:20" x14ac:dyDescent="0.3">
      <c r="A540" t="s">
        <v>2396</v>
      </c>
      <c r="B540" t="s">
        <v>4151</v>
      </c>
      <c r="D540">
        <v>1</v>
      </c>
      <c r="E540">
        <v>3</v>
      </c>
      <c r="S540">
        <v>4</v>
      </c>
      <c r="T540">
        <v>36</v>
      </c>
    </row>
    <row r="541" spans="1:20" x14ac:dyDescent="0.3">
      <c r="A541" t="s">
        <v>2396</v>
      </c>
      <c r="B541" t="s">
        <v>4155</v>
      </c>
      <c r="D541">
        <v>1</v>
      </c>
      <c r="F541">
        <v>2</v>
      </c>
      <c r="S541">
        <v>3</v>
      </c>
      <c r="T541">
        <v>21</v>
      </c>
    </row>
    <row r="542" spans="1:20" x14ac:dyDescent="0.3">
      <c r="A542" t="s">
        <v>2396</v>
      </c>
      <c r="B542" t="s">
        <v>4158</v>
      </c>
      <c r="D542">
        <v>1</v>
      </c>
      <c r="E542">
        <v>2</v>
      </c>
      <c r="F542">
        <v>8</v>
      </c>
      <c r="S542">
        <v>11</v>
      </c>
      <c r="T542">
        <v>53</v>
      </c>
    </row>
    <row r="543" spans="1:20" x14ac:dyDescent="0.3">
      <c r="A543" t="s">
        <v>2396</v>
      </c>
      <c r="B543" t="s">
        <v>4167</v>
      </c>
      <c r="F543">
        <v>1</v>
      </c>
      <c r="S543">
        <v>1</v>
      </c>
      <c r="T543">
        <v>3</v>
      </c>
    </row>
    <row r="544" spans="1:20" x14ac:dyDescent="0.3">
      <c r="A544" t="s">
        <v>2396</v>
      </c>
      <c r="B544" t="s">
        <v>4169</v>
      </c>
      <c r="F544">
        <v>1</v>
      </c>
      <c r="S544">
        <v>1</v>
      </c>
      <c r="T544">
        <v>3</v>
      </c>
    </row>
    <row r="545" spans="1:20" x14ac:dyDescent="0.3">
      <c r="A545" t="s">
        <v>2396</v>
      </c>
      <c r="B545" t="s">
        <v>4171</v>
      </c>
      <c r="D545">
        <v>1</v>
      </c>
      <c r="F545">
        <v>2</v>
      </c>
      <c r="S545">
        <v>3</v>
      </c>
      <c r="T545">
        <v>21</v>
      </c>
    </row>
    <row r="546" spans="1:20" x14ac:dyDescent="0.3">
      <c r="A546" s="34" t="s">
        <v>2585</v>
      </c>
      <c r="B546" s="34"/>
      <c r="C546" s="34"/>
      <c r="D546" s="34">
        <v>35</v>
      </c>
      <c r="E546" s="34">
        <v>65</v>
      </c>
      <c r="F546" s="34">
        <v>105</v>
      </c>
      <c r="G546" s="34"/>
      <c r="H546" s="34"/>
      <c r="I546" s="34"/>
      <c r="J546" s="34"/>
      <c r="K546" s="34"/>
      <c r="L546" s="34"/>
      <c r="M546" s="34"/>
      <c r="N546" s="34"/>
      <c r="O546" s="34"/>
      <c r="P546" s="34"/>
      <c r="Q546" s="34"/>
      <c r="R546" s="34"/>
      <c r="S546" s="34">
        <v>205</v>
      </c>
      <c r="T546" s="34">
        <v>1295</v>
      </c>
    </row>
    <row r="547" spans="1:20" x14ac:dyDescent="0.3">
      <c r="A547" t="s">
        <v>153</v>
      </c>
      <c r="B547" t="s">
        <v>2863</v>
      </c>
      <c r="E547">
        <v>2</v>
      </c>
      <c r="F547">
        <v>1</v>
      </c>
      <c r="S547">
        <v>3</v>
      </c>
      <c r="T547">
        <v>17</v>
      </c>
    </row>
    <row r="548" spans="1:20" x14ac:dyDescent="0.3">
      <c r="A548" t="s">
        <v>153</v>
      </c>
      <c r="B548" t="s">
        <v>3401</v>
      </c>
      <c r="D548">
        <v>1</v>
      </c>
      <c r="E548">
        <v>1</v>
      </c>
      <c r="F548">
        <v>1</v>
      </c>
      <c r="K548">
        <v>2</v>
      </c>
      <c r="S548">
        <v>5</v>
      </c>
      <c r="T548">
        <v>31</v>
      </c>
    </row>
    <row r="549" spans="1:20" x14ac:dyDescent="0.3">
      <c r="A549" t="s">
        <v>153</v>
      </c>
      <c r="B549" t="s">
        <v>2099</v>
      </c>
      <c r="K549">
        <v>2</v>
      </c>
      <c r="S549">
        <v>2</v>
      </c>
      <c r="T549">
        <v>6</v>
      </c>
    </row>
    <row r="550" spans="1:20" x14ac:dyDescent="0.3">
      <c r="A550" t="s">
        <v>153</v>
      </c>
      <c r="B550" t="s">
        <v>3406</v>
      </c>
      <c r="D550">
        <v>2</v>
      </c>
      <c r="E550">
        <v>3</v>
      </c>
      <c r="F550">
        <v>10</v>
      </c>
      <c r="P550">
        <v>1</v>
      </c>
      <c r="S550">
        <v>16</v>
      </c>
      <c r="T550">
        <v>96</v>
      </c>
    </row>
    <row r="551" spans="1:20" x14ac:dyDescent="0.3">
      <c r="A551" t="s">
        <v>153</v>
      </c>
      <c r="B551" t="s">
        <v>3419</v>
      </c>
      <c r="E551">
        <v>2</v>
      </c>
      <c r="F551">
        <v>4</v>
      </c>
      <c r="S551">
        <v>6</v>
      </c>
      <c r="T551">
        <v>26</v>
      </c>
    </row>
    <row r="552" spans="1:20" x14ac:dyDescent="0.3">
      <c r="A552" t="s">
        <v>153</v>
      </c>
      <c r="B552" t="s">
        <v>3424</v>
      </c>
      <c r="F552">
        <v>2</v>
      </c>
      <c r="L552">
        <v>3</v>
      </c>
      <c r="S552">
        <v>5</v>
      </c>
      <c r="T552">
        <v>9</v>
      </c>
    </row>
    <row r="553" spans="1:20" x14ac:dyDescent="0.3">
      <c r="A553" t="s">
        <v>153</v>
      </c>
      <c r="B553" t="s">
        <v>828</v>
      </c>
      <c r="F553">
        <v>1</v>
      </c>
      <c r="K553">
        <v>1</v>
      </c>
      <c r="L553">
        <v>2</v>
      </c>
      <c r="S553">
        <v>4</v>
      </c>
      <c r="T553">
        <v>8</v>
      </c>
    </row>
    <row r="554" spans="1:20" x14ac:dyDescent="0.3">
      <c r="A554" t="s">
        <v>153</v>
      </c>
      <c r="B554" t="s">
        <v>3430</v>
      </c>
      <c r="D554">
        <v>2</v>
      </c>
      <c r="J554">
        <v>2</v>
      </c>
      <c r="K554">
        <v>1</v>
      </c>
      <c r="L554">
        <v>2</v>
      </c>
      <c r="S554">
        <v>7</v>
      </c>
      <c r="T554">
        <v>49</v>
      </c>
    </row>
    <row r="555" spans="1:20" x14ac:dyDescent="0.3">
      <c r="A555" t="s">
        <v>153</v>
      </c>
      <c r="B555" t="s">
        <v>3435</v>
      </c>
      <c r="D555">
        <v>1</v>
      </c>
      <c r="K555">
        <v>4</v>
      </c>
      <c r="L555">
        <v>4</v>
      </c>
      <c r="S555">
        <v>9</v>
      </c>
      <c r="T555">
        <v>31</v>
      </c>
    </row>
    <row r="556" spans="1:20" x14ac:dyDescent="0.3">
      <c r="A556" t="s">
        <v>153</v>
      </c>
      <c r="B556" t="s">
        <v>3438</v>
      </c>
      <c r="F556">
        <v>3</v>
      </c>
      <c r="L556">
        <v>5</v>
      </c>
      <c r="S556">
        <v>8</v>
      </c>
      <c r="T556">
        <v>14</v>
      </c>
    </row>
    <row r="557" spans="1:20" x14ac:dyDescent="0.3">
      <c r="A557" t="s">
        <v>153</v>
      </c>
      <c r="B557" t="s">
        <v>3398</v>
      </c>
      <c r="E557">
        <v>2</v>
      </c>
      <c r="F557">
        <v>5</v>
      </c>
      <c r="S557">
        <v>7</v>
      </c>
      <c r="T557">
        <v>29</v>
      </c>
    </row>
    <row r="558" spans="1:20" x14ac:dyDescent="0.3">
      <c r="A558" s="34" t="s">
        <v>1405</v>
      </c>
      <c r="B558" s="34"/>
      <c r="C558" s="34"/>
      <c r="D558" s="34">
        <v>6</v>
      </c>
      <c r="E558" s="34">
        <v>10</v>
      </c>
      <c r="F558" s="34">
        <v>27</v>
      </c>
      <c r="G558" s="34"/>
      <c r="H558" s="34"/>
      <c r="I558" s="34"/>
      <c r="J558" s="34">
        <v>2</v>
      </c>
      <c r="K558" s="34">
        <v>10</v>
      </c>
      <c r="L558" s="34">
        <v>16</v>
      </c>
      <c r="M558" s="34"/>
      <c r="N558" s="34"/>
      <c r="O558" s="34"/>
      <c r="P558" s="34">
        <v>1</v>
      </c>
      <c r="Q558" s="34"/>
      <c r="R558" s="34"/>
      <c r="S558" s="34">
        <v>72</v>
      </c>
      <c r="T558" s="34">
        <v>316</v>
      </c>
    </row>
    <row r="559" spans="1:20" x14ac:dyDescent="0.3">
      <c r="A559" t="s">
        <v>1268</v>
      </c>
      <c r="B559" t="s">
        <v>1473</v>
      </c>
      <c r="F559">
        <v>1</v>
      </c>
      <c r="S559">
        <v>1</v>
      </c>
      <c r="T559">
        <v>3</v>
      </c>
    </row>
    <row r="560" spans="1:20" x14ac:dyDescent="0.3">
      <c r="A560" t="s">
        <v>1268</v>
      </c>
      <c r="B560" t="s">
        <v>1476</v>
      </c>
      <c r="D560">
        <v>1</v>
      </c>
      <c r="E560">
        <v>1</v>
      </c>
      <c r="F560">
        <v>3</v>
      </c>
      <c r="S560">
        <v>5</v>
      </c>
      <c r="T560">
        <v>31</v>
      </c>
    </row>
    <row r="561" spans="1:20" s="23" customFormat="1" x14ac:dyDescent="0.3">
      <c r="A561" t="s">
        <v>1268</v>
      </c>
      <c r="B561" t="s">
        <v>1481</v>
      </c>
      <c r="C561"/>
      <c r="D561"/>
      <c r="E561">
        <v>5</v>
      </c>
      <c r="F561">
        <v>5</v>
      </c>
      <c r="G561"/>
      <c r="H561"/>
      <c r="I561"/>
      <c r="J561"/>
      <c r="K561"/>
      <c r="L561"/>
      <c r="M561"/>
      <c r="N561"/>
      <c r="O561"/>
      <c r="P561"/>
      <c r="Q561"/>
      <c r="R561"/>
      <c r="S561">
        <v>10</v>
      </c>
      <c r="T561">
        <v>50</v>
      </c>
    </row>
    <row r="562" spans="1:20" x14ac:dyDescent="0.3">
      <c r="A562" t="s">
        <v>1268</v>
      </c>
      <c r="B562" t="s">
        <v>1485</v>
      </c>
      <c r="E562">
        <v>1</v>
      </c>
      <c r="F562">
        <v>1</v>
      </c>
      <c r="L562">
        <v>1</v>
      </c>
      <c r="S562">
        <v>3</v>
      </c>
      <c r="T562">
        <v>11</v>
      </c>
    </row>
    <row r="563" spans="1:20" x14ac:dyDescent="0.3">
      <c r="A563" t="s">
        <v>1268</v>
      </c>
      <c r="B563" t="s">
        <v>1487</v>
      </c>
      <c r="D563">
        <v>9</v>
      </c>
      <c r="E563">
        <v>7</v>
      </c>
      <c r="F563">
        <v>11</v>
      </c>
      <c r="J563">
        <v>2</v>
      </c>
      <c r="K563">
        <v>2</v>
      </c>
      <c r="S563">
        <v>31</v>
      </c>
      <c r="T563">
        <v>237</v>
      </c>
    </row>
    <row r="564" spans="1:20" x14ac:dyDescent="0.3">
      <c r="A564" s="34" t="s">
        <v>1411</v>
      </c>
      <c r="B564" s="34"/>
      <c r="C564" s="34"/>
      <c r="D564" s="34">
        <v>10</v>
      </c>
      <c r="E564" s="34">
        <v>14</v>
      </c>
      <c r="F564" s="34">
        <v>21</v>
      </c>
      <c r="G564" s="34"/>
      <c r="H564" s="34"/>
      <c r="I564" s="34"/>
      <c r="J564" s="34">
        <v>2</v>
      </c>
      <c r="K564" s="34">
        <v>2</v>
      </c>
      <c r="L564" s="34">
        <v>1</v>
      </c>
      <c r="M564" s="34"/>
      <c r="N564" s="34"/>
      <c r="O564" s="34"/>
      <c r="P564" s="34"/>
      <c r="Q564" s="34"/>
      <c r="R564" s="34"/>
      <c r="S564" s="34">
        <v>50</v>
      </c>
      <c r="T564" s="34">
        <v>332</v>
      </c>
    </row>
    <row r="565" spans="1:20" x14ac:dyDescent="0.3">
      <c r="A565" t="s">
        <v>1006</v>
      </c>
      <c r="B565" t="s">
        <v>3575</v>
      </c>
      <c r="K565">
        <v>2</v>
      </c>
      <c r="L565">
        <v>2</v>
      </c>
      <c r="S565">
        <v>4</v>
      </c>
      <c r="T565">
        <v>8</v>
      </c>
    </row>
    <row r="566" spans="1:20" x14ac:dyDescent="0.3">
      <c r="A566" t="s">
        <v>1006</v>
      </c>
      <c r="B566" t="s">
        <v>3604</v>
      </c>
      <c r="K566">
        <v>1</v>
      </c>
      <c r="S566">
        <v>1</v>
      </c>
      <c r="T566">
        <v>3</v>
      </c>
    </row>
    <row r="567" spans="1:20" x14ac:dyDescent="0.3">
      <c r="A567" t="s">
        <v>1006</v>
      </c>
      <c r="B567" t="s">
        <v>2199</v>
      </c>
      <c r="D567">
        <v>4</v>
      </c>
      <c r="E567">
        <v>2</v>
      </c>
      <c r="S567">
        <v>6</v>
      </c>
      <c r="T567">
        <v>74</v>
      </c>
    </row>
    <row r="568" spans="1:20" x14ac:dyDescent="0.3">
      <c r="A568" t="s">
        <v>1006</v>
      </c>
      <c r="B568" t="s">
        <v>2153</v>
      </c>
      <c r="D568">
        <v>4</v>
      </c>
      <c r="E568">
        <v>8</v>
      </c>
      <c r="F568">
        <v>10</v>
      </c>
      <c r="S568">
        <v>14</v>
      </c>
      <c r="T568">
        <v>82</v>
      </c>
    </row>
    <row r="569" spans="1:20" x14ac:dyDescent="0.3">
      <c r="A569" t="s">
        <v>1006</v>
      </c>
      <c r="B569" t="s">
        <v>3948</v>
      </c>
      <c r="D569">
        <v>6</v>
      </c>
      <c r="E569">
        <v>2</v>
      </c>
      <c r="F569">
        <v>8</v>
      </c>
      <c r="S569">
        <v>16</v>
      </c>
      <c r="T569">
        <v>128</v>
      </c>
    </row>
    <row r="570" spans="1:20" x14ac:dyDescent="0.3">
      <c r="A570" t="s">
        <v>1006</v>
      </c>
      <c r="B570" t="s">
        <v>3958</v>
      </c>
      <c r="D570">
        <v>2</v>
      </c>
      <c r="E570">
        <v>6</v>
      </c>
      <c r="F570">
        <v>6</v>
      </c>
      <c r="S570">
        <v>14</v>
      </c>
      <c r="T570">
        <v>90</v>
      </c>
    </row>
    <row r="571" spans="1:20" x14ac:dyDescent="0.3">
      <c r="A571" t="s">
        <v>1006</v>
      </c>
      <c r="B571" t="s">
        <v>3967</v>
      </c>
      <c r="D571">
        <v>4</v>
      </c>
      <c r="E571">
        <v>10</v>
      </c>
      <c r="F571">
        <v>8</v>
      </c>
      <c r="S571">
        <v>22</v>
      </c>
      <c r="T571">
        <v>154</v>
      </c>
    </row>
    <row r="572" spans="1:20" x14ac:dyDescent="0.3">
      <c r="A572" t="s">
        <v>1006</v>
      </c>
      <c r="B572" t="s">
        <v>2200</v>
      </c>
      <c r="D572">
        <v>2</v>
      </c>
      <c r="E572">
        <v>4</v>
      </c>
      <c r="F572">
        <v>6</v>
      </c>
      <c r="S572">
        <v>10</v>
      </c>
      <c r="T572">
        <v>70</v>
      </c>
    </row>
    <row r="573" spans="1:20" x14ac:dyDescent="0.3">
      <c r="A573" t="s">
        <v>1006</v>
      </c>
      <c r="B573" t="s">
        <v>3210</v>
      </c>
      <c r="E573">
        <v>6</v>
      </c>
      <c r="F573">
        <v>2</v>
      </c>
      <c r="S573">
        <v>6</v>
      </c>
      <c r="T573">
        <v>38</v>
      </c>
    </row>
    <row r="574" spans="1:20" s="23" customFormat="1" x14ac:dyDescent="0.3">
      <c r="A574" s="34" t="s">
        <v>1412</v>
      </c>
      <c r="B574" s="34"/>
      <c r="C574" s="34"/>
      <c r="D574" s="34">
        <v>20</v>
      </c>
      <c r="E574" s="34">
        <v>33</v>
      </c>
      <c r="F574" s="34">
        <v>35</v>
      </c>
      <c r="G574" s="34"/>
      <c r="H574" s="34"/>
      <c r="I574" s="34"/>
      <c r="J574" s="34"/>
      <c r="K574" s="34">
        <v>3</v>
      </c>
      <c r="L574" s="34">
        <v>2</v>
      </c>
      <c r="M574" s="34"/>
      <c r="N574" s="34"/>
      <c r="O574" s="34"/>
      <c r="P574" s="34"/>
      <c r="Q574" s="34"/>
      <c r="R574" s="34"/>
      <c r="S574" s="34">
        <v>93</v>
      </c>
      <c r="T574" s="34">
        <v>647</v>
      </c>
    </row>
    <row r="575" spans="1:20" x14ac:dyDescent="0.3">
      <c r="A575" t="s">
        <v>1002</v>
      </c>
      <c r="B575" t="s">
        <v>3572</v>
      </c>
      <c r="K575">
        <v>1</v>
      </c>
      <c r="S575">
        <v>1</v>
      </c>
      <c r="T575">
        <v>3</v>
      </c>
    </row>
    <row r="576" spans="1:20" x14ac:dyDescent="0.3">
      <c r="A576" t="s">
        <v>1002</v>
      </c>
      <c r="B576" t="s">
        <v>4176</v>
      </c>
      <c r="D576">
        <v>1</v>
      </c>
      <c r="S576">
        <v>1</v>
      </c>
      <c r="T576">
        <v>15</v>
      </c>
    </row>
    <row r="577" spans="1:20" x14ac:dyDescent="0.3">
      <c r="A577" t="s">
        <v>1002</v>
      </c>
      <c r="B577" t="s">
        <v>3625</v>
      </c>
      <c r="D577">
        <v>1</v>
      </c>
      <c r="L577">
        <v>3</v>
      </c>
      <c r="S577">
        <v>4</v>
      </c>
      <c r="T577">
        <v>18</v>
      </c>
    </row>
    <row r="578" spans="1:20" x14ac:dyDescent="0.3">
      <c r="A578" t="s">
        <v>1002</v>
      </c>
      <c r="B578" t="s">
        <v>4196</v>
      </c>
      <c r="D578">
        <v>2</v>
      </c>
      <c r="S578">
        <v>2</v>
      </c>
      <c r="T578">
        <v>30</v>
      </c>
    </row>
    <row r="579" spans="1:20" x14ac:dyDescent="0.3">
      <c r="A579" t="s">
        <v>1002</v>
      </c>
      <c r="B579" t="s">
        <v>2604</v>
      </c>
      <c r="D579">
        <v>1</v>
      </c>
      <c r="S579">
        <v>1</v>
      </c>
      <c r="T579">
        <v>15</v>
      </c>
    </row>
    <row r="580" spans="1:20" s="23" customFormat="1" x14ac:dyDescent="0.3">
      <c r="A580" t="s">
        <v>1002</v>
      </c>
      <c r="B580" t="s">
        <v>4179</v>
      </c>
      <c r="C580"/>
      <c r="D580">
        <v>1</v>
      </c>
      <c r="E580"/>
      <c r="F580"/>
      <c r="G580"/>
      <c r="H580"/>
      <c r="I580"/>
      <c r="J580"/>
      <c r="K580"/>
      <c r="L580"/>
      <c r="M580"/>
      <c r="N580"/>
      <c r="O580"/>
      <c r="P580"/>
      <c r="Q580"/>
      <c r="R580"/>
      <c r="S580">
        <v>1</v>
      </c>
      <c r="T580">
        <v>15</v>
      </c>
    </row>
    <row r="581" spans="1:20" x14ac:dyDescent="0.3">
      <c r="A581" t="s">
        <v>1002</v>
      </c>
      <c r="B581" t="s">
        <v>2628</v>
      </c>
      <c r="D581">
        <v>1</v>
      </c>
      <c r="S581">
        <v>1</v>
      </c>
      <c r="T581">
        <v>15</v>
      </c>
    </row>
    <row r="582" spans="1:20" x14ac:dyDescent="0.3">
      <c r="A582" t="s">
        <v>1002</v>
      </c>
      <c r="B582" t="s">
        <v>4199</v>
      </c>
      <c r="D582">
        <v>3</v>
      </c>
      <c r="S582">
        <v>3</v>
      </c>
      <c r="T582">
        <v>45</v>
      </c>
    </row>
    <row r="583" spans="1:20" x14ac:dyDescent="0.3">
      <c r="A583" t="s">
        <v>1002</v>
      </c>
      <c r="B583" t="s">
        <v>4181</v>
      </c>
      <c r="D583">
        <v>1</v>
      </c>
      <c r="S583">
        <v>1</v>
      </c>
      <c r="T583">
        <v>15</v>
      </c>
    </row>
    <row r="584" spans="1:20" x14ac:dyDescent="0.3">
      <c r="A584" t="s">
        <v>1002</v>
      </c>
      <c r="B584" t="s">
        <v>3526</v>
      </c>
      <c r="D584">
        <v>1</v>
      </c>
      <c r="S584">
        <v>1</v>
      </c>
      <c r="T584">
        <v>15</v>
      </c>
    </row>
    <row r="585" spans="1:20" x14ac:dyDescent="0.3">
      <c r="A585" t="s">
        <v>1002</v>
      </c>
      <c r="B585" t="s">
        <v>4184</v>
      </c>
      <c r="D585">
        <v>1</v>
      </c>
      <c r="S585">
        <v>1</v>
      </c>
      <c r="T585">
        <v>15</v>
      </c>
    </row>
    <row r="586" spans="1:20" x14ac:dyDescent="0.3">
      <c r="A586" t="s">
        <v>1002</v>
      </c>
      <c r="B586" t="s">
        <v>4186</v>
      </c>
      <c r="D586">
        <v>1</v>
      </c>
      <c r="S586">
        <v>1</v>
      </c>
      <c r="T586">
        <v>15</v>
      </c>
    </row>
    <row r="587" spans="1:20" x14ac:dyDescent="0.3">
      <c r="A587" t="s">
        <v>1002</v>
      </c>
      <c r="B587" t="s">
        <v>4188</v>
      </c>
      <c r="D587">
        <v>1</v>
      </c>
      <c r="S587">
        <v>1</v>
      </c>
      <c r="T587">
        <v>15</v>
      </c>
    </row>
    <row r="588" spans="1:20" x14ac:dyDescent="0.3">
      <c r="A588" t="s">
        <v>1002</v>
      </c>
      <c r="B588" t="s">
        <v>3797</v>
      </c>
      <c r="L588">
        <v>1</v>
      </c>
      <c r="S588">
        <v>1</v>
      </c>
      <c r="T588">
        <v>1</v>
      </c>
    </row>
    <row r="589" spans="1:20" x14ac:dyDescent="0.3">
      <c r="A589" t="s">
        <v>1002</v>
      </c>
      <c r="B589" t="s">
        <v>4190</v>
      </c>
      <c r="D589">
        <v>1</v>
      </c>
      <c r="S589">
        <v>1</v>
      </c>
      <c r="T589">
        <v>15</v>
      </c>
    </row>
    <row r="590" spans="1:20" s="23" customFormat="1" x14ac:dyDescent="0.3">
      <c r="A590" t="s">
        <v>1002</v>
      </c>
      <c r="B590" t="s">
        <v>4192</v>
      </c>
      <c r="C590"/>
      <c r="D590">
        <v>1</v>
      </c>
      <c r="E590"/>
      <c r="F590"/>
      <c r="G590"/>
      <c r="H590"/>
      <c r="I590"/>
      <c r="J590"/>
      <c r="K590"/>
      <c r="L590"/>
      <c r="M590"/>
      <c r="N590"/>
      <c r="O590"/>
      <c r="P590"/>
      <c r="Q590"/>
      <c r="R590"/>
      <c r="S590">
        <v>1</v>
      </c>
      <c r="T590">
        <v>15</v>
      </c>
    </row>
    <row r="591" spans="1:20" x14ac:dyDescent="0.3">
      <c r="A591" t="s">
        <v>1002</v>
      </c>
      <c r="B591" t="s">
        <v>4194</v>
      </c>
      <c r="D591">
        <v>1</v>
      </c>
      <c r="S591">
        <v>1</v>
      </c>
      <c r="T591">
        <v>15</v>
      </c>
    </row>
    <row r="592" spans="1:20" x14ac:dyDescent="0.3">
      <c r="A592" s="34" t="s">
        <v>1413</v>
      </c>
      <c r="B592" s="34"/>
      <c r="C592" s="34"/>
      <c r="D592" s="34">
        <v>18</v>
      </c>
      <c r="E592" s="34"/>
      <c r="F592" s="34"/>
      <c r="G592" s="34"/>
      <c r="H592" s="34"/>
      <c r="I592" s="34"/>
      <c r="J592" s="34"/>
      <c r="K592" s="34">
        <v>1</v>
      </c>
      <c r="L592" s="34">
        <v>4</v>
      </c>
      <c r="M592" s="34"/>
      <c r="N592" s="34"/>
      <c r="O592" s="34"/>
      <c r="P592" s="34"/>
      <c r="Q592" s="34"/>
      <c r="R592" s="34"/>
      <c r="S592" s="34">
        <v>23</v>
      </c>
      <c r="T592" s="34">
        <v>277</v>
      </c>
    </row>
    <row r="593" spans="1:20" x14ac:dyDescent="0.3">
      <c r="A593" t="s">
        <v>1373</v>
      </c>
      <c r="C593">
        <v>13</v>
      </c>
      <c r="D593">
        <v>399</v>
      </c>
      <c r="E593">
        <v>645</v>
      </c>
      <c r="F593">
        <v>712</v>
      </c>
      <c r="G593">
        <v>4</v>
      </c>
      <c r="H593">
        <v>1</v>
      </c>
      <c r="I593">
        <v>43</v>
      </c>
      <c r="J593">
        <v>69</v>
      </c>
      <c r="K593">
        <v>86</v>
      </c>
      <c r="L593">
        <v>146</v>
      </c>
      <c r="M593">
        <v>12</v>
      </c>
      <c r="N593">
        <v>1</v>
      </c>
      <c r="O593">
        <v>1</v>
      </c>
      <c r="P593">
        <v>81</v>
      </c>
      <c r="Q593">
        <v>140</v>
      </c>
      <c r="R593">
        <v>216</v>
      </c>
      <c r="S593">
        <v>2569</v>
      </c>
      <c r="T593">
        <v>17971</v>
      </c>
    </row>
  </sheetData>
  <sheetProtection algorithmName="SHA-512" hashValue="Z7O1UpXYdt8hA5Iuv6nUkMDkxnHbWVvywzS4ElOoCNRO7eHXUMEvNeyjr3lwRNcUfFvYhgnWUFLOI3o2FzCiDQ==" saltValue="OXX0hgy/E9qAXyDfsTFYnQ==" spinCount="100000" sheet="1" autoFilter="0" pivotTables="0"/>
  <mergeCells count="5">
    <mergeCell ref="A11:T11"/>
    <mergeCell ref="C12:F12"/>
    <mergeCell ref="G12:L12"/>
    <mergeCell ref="M12:R12"/>
    <mergeCell ref="S12:T12"/>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1E0A-BCFA-40C0-B7A8-956F903A8E88}">
  <dimension ref="A1:AA1605"/>
  <sheetViews>
    <sheetView showGridLines="0" zoomScale="85" zoomScaleNormal="85" workbookViewId="0">
      <pane xSplit="2" ySplit="5" topLeftCell="C6" activePane="bottomRight" state="frozen"/>
      <selection activeCell="B16" sqref="B16"/>
      <selection pane="topRight" activeCell="B16" sqref="B16"/>
      <selection pane="bottomLeft" activeCell="B16" sqref="B16"/>
      <selection pane="bottomRight" activeCell="C18" sqref="C18"/>
    </sheetView>
  </sheetViews>
  <sheetFormatPr baseColWidth="10" defaultRowHeight="13.8" x14ac:dyDescent="0.3"/>
  <cols>
    <col min="1" max="1" width="21.44140625" customWidth="1"/>
    <col min="2" max="2" width="17.21875" bestFit="1" customWidth="1"/>
    <col min="3" max="7" width="30.77734375" customWidth="1"/>
    <col min="8" max="8" width="13.88671875" bestFit="1" customWidth="1"/>
    <col min="9" max="9" width="13.6640625" customWidth="1"/>
    <col min="17" max="17" width="11.88671875" customWidth="1"/>
    <col min="18" max="18" width="13.21875" customWidth="1"/>
    <col min="24" max="25" width="11.88671875" customWidth="1"/>
  </cols>
  <sheetData>
    <row r="1" spans="1:27" ht="93" customHeight="1" x14ac:dyDescent="0.3">
      <c r="A1" s="52"/>
      <c r="B1" s="52"/>
      <c r="C1" s="52"/>
      <c r="D1" s="52"/>
      <c r="E1" s="52"/>
    </row>
    <row r="2" spans="1:27" ht="13.95" customHeight="1" x14ac:dyDescent="0.3"/>
    <row r="3" spans="1:27" ht="15" customHeight="1" x14ac:dyDescent="0.3">
      <c r="A3" s="1"/>
      <c r="B3" s="1"/>
      <c r="C3" s="1"/>
      <c r="D3" s="1"/>
      <c r="E3" s="1"/>
      <c r="F3" s="1"/>
      <c r="G3" s="1"/>
      <c r="I3" s="21" t="s">
        <v>2642</v>
      </c>
      <c r="J3" s="20">
        <v>30</v>
      </c>
      <c r="K3" s="20">
        <v>15</v>
      </c>
      <c r="L3" s="20">
        <v>7</v>
      </c>
      <c r="M3" s="20">
        <v>3</v>
      </c>
      <c r="N3" s="20">
        <v>30</v>
      </c>
      <c r="O3" s="20">
        <v>30</v>
      </c>
      <c r="P3" s="20">
        <v>15</v>
      </c>
      <c r="Q3" s="20">
        <v>7</v>
      </c>
      <c r="R3" s="20">
        <v>3</v>
      </c>
      <c r="S3" s="20">
        <v>1</v>
      </c>
      <c r="T3" s="20">
        <v>30</v>
      </c>
      <c r="U3" s="20">
        <v>30</v>
      </c>
      <c r="V3" s="20">
        <v>30</v>
      </c>
      <c r="W3" s="20">
        <v>15</v>
      </c>
      <c r="X3" s="20">
        <v>7</v>
      </c>
      <c r="Y3" s="20">
        <v>3</v>
      </c>
    </row>
    <row r="4" spans="1:27" ht="21" x14ac:dyDescent="0.4">
      <c r="A4" s="2"/>
      <c r="B4" s="2"/>
      <c r="C4" s="2"/>
      <c r="D4" s="2"/>
      <c r="E4" s="2"/>
      <c r="F4" s="2"/>
      <c r="G4" s="3"/>
      <c r="J4" s="48" t="s">
        <v>1</v>
      </c>
      <c r="K4" s="48"/>
      <c r="L4" s="48"/>
      <c r="M4" s="48"/>
      <c r="N4" s="49" t="s">
        <v>2643</v>
      </c>
      <c r="O4" s="49"/>
      <c r="P4" s="49"/>
      <c r="Q4" s="49"/>
      <c r="R4" s="49"/>
      <c r="S4" s="49"/>
      <c r="T4" s="50" t="s">
        <v>2644</v>
      </c>
      <c r="U4" s="50"/>
      <c r="V4" s="50"/>
      <c r="W4" s="50"/>
      <c r="X4" s="50"/>
      <c r="Y4" s="50"/>
      <c r="Z4" s="51" t="s">
        <v>2632</v>
      </c>
      <c r="AA4" s="51"/>
    </row>
    <row r="5" spans="1:27" ht="26.4" x14ac:dyDescent="0.3">
      <c r="A5" s="16" t="s">
        <v>0</v>
      </c>
      <c r="B5" s="16" t="s">
        <v>2205</v>
      </c>
      <c r="C5" s="16" t="s">
        <v>2</v>
      </c>
      <c r="D5" s="16" t="s">
        <v>1498</v>
      </c>
      <c r="E5" s="17" t="s">
        <v>3</v>
      </c>
      <c r="F5" s="17" t="s">
        <v>4</v>
      </c>
      <c r="G5" s="17" t="s">
        <v>5</v>
      </c>
      <c r="H5" s="18" t="s">
        <v>6</v>
      </c>
      <c r="I5" s="18" t="s">
        <v>7</v>
      </c>
      <c r="J5" s="10" t="s">
        <v>2586</v>
      </c>
      <c r="K5" s="10" t="s">
        <v>2587</v>
      </c>
      <c r="L5" s="10" t="s">
        <v>2588</v>
      </c>
      <c r="M5" s="10" t="s">
        <v>2589</v>
      </c>
      <c r="N5" s="10" t="s">
        <v>2590</v>
      </c>
      <c r="O5" s="10" t="s">
        <v>1497</v>
      </c>
      <c r="P5" s="10" t="s">
        <v>2591</v>
      </c>
      <c r="Q5" s="10" t="s">
        <v>2592</v>
      </c>
      <c r="R5" s="10" t="s">
        <v>2593</v>
      </c>
      <c r="S5" s="10" t="s">
        <v>2594</v>
      </c>
      <c r="T5" s="10" t="s">
        <v>2595</v>
      </c>
      <c r="U5" s="10" t="s">
        <v>2596</v>
      </c>
      <c r="V5" s="10" t="s">
        <v>2597</v>
      </c>
      <c r="W5" s="10" t="s">
        <v>2598</v>
      </c>
      <c r="X5" s="10" t="s">
        <v>2599</v>
      </c>
      <c r="Y5" s="10" t="s">
        <v>2600</v>
      </c>
      <c r="Z5" s="10" t="s">
        <v>2652</v>
      </c>
      <c r="AA5" s="11" t="s">
        <v>2601</v>
      </c>
    </row>
    <row r="6" spans="1:27" s="1" customFormat="1" x14ac:dyDescent="0.3">
      <c r="A6" s="1" t="s">
        <v>2720</v>
      </c>
      <c r="B6" s="1" t="s">
        <v>2206</v>
      </c>
      <c r="C6" s="1" t="s">
        <v>1418</v>
      </c>
      <c r="D6" s="1" t="s">
        <v>1418</v>
      </c>
      <c r="E6" s="1" t="s">
        <v>2721</v>
      </c>
      <c r="F6" s="1" t="s">
        <v>2722</v>
      </c>
      <c r="G6" s="1" t="s">
        <v>2722</v>
      </c>
      <c r="H6" s="1" t="s">
        <v>11</v>
      </c>
      <c r="I6" s="1" t="s">
        <v>11</v>
      </c>
      <c r="M6" s="1">
        <v>1</v>
      </c>
      <c r="Z6" s="1">
        <f>SUM(DATAGRAL2024[[#This Row],[GRAND PRIX]:[BRONCE CANNES]])</f>
        <v>1</v>
      </c>
      <c r="AA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 spans="1:27" s="1" customFormat="1" x14ac:dyDescent="0.3">
      <c r="A7" s="1" t="s">
        <v>2720</v>
      </c>
      <c r="B7" s="1" t="s">
        <v>2206</v>
      </c>
      <c r="C7" s="1" t="s">
        <v>1418</v>
      </c>
      <c r="D7" s="1" t="s">
        <v>1418</v>
      </c>
      <c r="E7" s="1" t="s">
        <v>2723</v>
      </c>
      <c r="F7" s="1" t="s">
        <v>2724</v>
      </c>
      <c r="G7" s="1" t="s">
        <v>2724</v>
      </c>
      <c r="H7" s="1" t="s">
        <v>11</v>
      </c>
      <c r="I7" s="1" t="s">
        <v>11</v>
      </c>
      <c r="L7" s="1">
        <v>2</v>
      </c>
      <c r="Z7" s="1">
        <f>SUM(DATAGRAL2024[[#This Row],[GRAND PRIX]:[BRONCE CANNES]])</f>
        <v>2</v>
      </c>
      <c r="AA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8" spans="1:27" s="1" customFormat="1" x14ac:dyDescent="0.3">
      <c r="A8" s="1" t="s">
        <v>2720</v>
      </c>
      <c r="B8" s="1" t="s">
        <v>2206</v>
      </c>
      <c r="C8" s="1" t="s">
        <v>854</v>
      </c>
      <c r="D8" s="1" t="s">
        <v>2725</v>
      </c>
      <c r="E8" s="1" t="s">
        <v>2726</v>
      </c>
      <c r="F8" s="1" t="s">
        <v>2727</v>
      </c>
      <c r="G8" s="1" t="s">
        <v>2727</v>
      </c>
      <c r="H8" s="1" t="s">
        <v>11</v>
      </c>
      <c r="I8" s="1" t="s">
        <v>11</v>
      </c>
      <c r="L8" s="1">
        <v>1</v>
      </c>
      <c r="Z8" s="1">
        <f>SUM(DATAGRAL2024[[#This Row],[GRAND PRIX]:[BRONCE CANNES]])</f>
        <v>1</v>
      </c>
      <c r="AA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 spans="1:27" s="1" customFormat="1" x14ac:dyDescent="0.3">
      <c r="A9" s="1" t="s">
        <v>2720</v>
      </c>
      <c r="B9" s="1" t="s">
        <v>2206</v>
      </c>
      <c r="C9" s="1" t="s">
        <v>854</v>
      </c>
      <c r="D9" s="1" t="s">
        <v>2725</v>
      </c>
      <c r="E9" s="1" t="s">
        <v>2728</v>
      </c>
      <c r="F9" s="1" t="s">
        <v>2729</v>
      </c>
      <c r="G9" s="1" t="s">
        <v>2729</v>
      </c>
      <c r="H9" s="1" t="s">
        <v>11</v>
      </c>
      <c r="I9" s="1" t="s">
        <v>11</v>
      </c>
      <c r="K9" s="1">
        <v>1</v>
      </c>
      <c r="Z9" s="1">
        <f>SUM(DATAGRAL2024[[#This Row],[GRAND PRIX]:[BRONCE CANNES]])</f>
        <v>1</v>
      </c>
      <c r="AA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 spans="1:27" s="1" customFormat="1" x14ac:dyDescent="0.3">
      <c r="A10" s="1" t="s">
        <v>2720</v>
      </c>
      <c r="B10" s="1" t="s">
        <v>2206</v>
      </c>
      <c r="C10" s="1" t="s">
        <v>854</v>
      </c>
      <c r="D10" s="1" t="s">
        <v>2725</v>
      </c>
      <c r="E10" s="1" t="s">
        <v>2730</v>
      </c>
      <c r="F10" s="1" t="s">
        <v>2731</v>
      </c>
      <c r="G10" s="1" t="s">
        <v>2731</v>
      </c>
      <c r="H10" s="1" t="s">
        <v>11</v>
      </c>
      <c r="I10" s="1" t="s">
        <v>11</v>
      </c>
      <c r="M10" s="1">
        <v>1</v>
      </c>
      <c r="Z10" s="1">
        <f>SUM(DATAGRAL2024[[#This Row],[GRAND PRIX]:[BRONCE CANNES]])</f>
        <v>1</v>
      </c>
      <c r="AA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 spans="1:27" s="1" customFormat="1" x14ac:dyDescent="0.3">
      <c r="A11" s="1" t="s">
        <v>2720</v>
      </c>
      <c r="B11" s="1" t="s">
        <v>2206</v>
      </c>
      <c r="C11" s="1" t="s">
        <v>21</v>
      </c>
      <c r="D11" s="1" t="s">
        <v>21</v>
      </c>
      <c r="E11" s="1" t="s">
        <v>2723</v>
      </c>
      <c r="F11" s="1" t="s">
        <v>2724</v>
      </c>
      <c r="G11" s="1" t="s">
        <v>2724</v>
      </c>
      <c r="H11" s="1" t="s">
        <v>11</v>
      </c>
      <c r="I11" s="1" t="s">
        <v>11</v>
      </c>
      <c r="M11" s="1">
        <v>1</v>
      </c>
      <c r="Z11" s="1">
        <f>SUM(DATAGRAL2024[[#This Row],[GRAND PRIX]:[BRONCE CANNES]])</f>
        <v>1</v>
      </c>
      <c r="AA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 spans="1:27" s="1" customFormat="1" x14ac:dyDescent="0.3">
      <c r="A12" s="1" t="s">
        <v>2720</v>
      </c>
      <c r="B12" s="1" t="s">
        <v>2206</v>
      </c>
      <c r="C12" s="1" t="s">
        <v>1712</v>
      </c>
      <c r="D12" s="1" t="s">
        <v>2732</v>
      </c>
      <c r="E12" s="1" t="s">
        <v>2733</v>
      </c>
      <c r="F12" s="1" t="s">
        <v>1313</v>
      </c>
      <c r="G12" s="1" t="s">
        <v>1313</v>
      </c>
      <c r="H12" s="1" t="s">
        <v>11</v>
      </c>
      <c r="I12" s="1" t="s">
        <v>11</v>
      </c>
      <c r="K12" s="1">
        <v>1</v>
      </c>
      <c r="L12" s="1">
        <v>3</v>
      </c>
      <c r="Z12" s="1">
        <f>SUM(DATAGRAL2024[[#This Row],[GRAND PRIX]:[BRONCE CANNES]])</f>
        <v>4</v>
      </c>
      <c r="AA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13" spans="1:27" s="1" customFormat="1" x14ac:dyDescent="0.3">
      <c r="A13" s="1" t="s">
        <v>2720</v>
      </c>
      <c r="B13" s="1" t="s">
        <v>2206</v>
      </c>
      <c r="C13" s="1" t="s">
        <v>1712</v>
      </c>
      <c r="D13" s="1" t="s">
        <v>2732</v>
      </c>
      <c r="E13" s="1" t="s">
        <v>2734</v>
      </c>
      <c r="F13" s="1" t="s">
        <v>2735</v>
      </c>
      <c r="G13" s="1" t="s">
        <v>2735</v>
      </c>
      <c r="H13" s="1" t="s">
        <v>11</v>
      </c>
      <c r="I13" s="1" t="s">
        <v>11</v>
      </c>
      <c r="J13" s="1">
        <v>2</v>
      </c>
      <c r="K13" s="1">
        <v>2</v>
      </c>
      <c r="L13" s="1">
        <v>5</v>
      </c>
      <c r="M13" s="1">
        <v>1</v>
      </c>
      <c r="Z13" s="1">
        <f>SUM(DATAGRAL2024[[#This Row],[GRAND PRIX]:[BRONCE CANNES]])</f>
        <v>10</v>
      </c>
      <c r="AA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128</v>
      </c>
    </row>
    <row r="14" spans="1:27" s="1" customFormat="1" x14ac:dyDescent="0.3">
      <c r="A14" s="1" t="s">
        <v>2720</v>
      </c>
      <c r="B14" s="1" t="s">
        <v>2206</v>
      </c>
      <c r="C14" s="1" t="s">
        <v>434</v>
      </c>
      <c r="D14" s="1" t="s">
        <v>2736</v>
      </c>
      <c r="E14" s="1" t="s">
        <v>2737</v>
      </c>
      <c r="F14" s="1" t="s">
        <v>2738</v>
      </c>
      <c r="G14" s="1" t="s">
        <v>2738</v>
      </c>
      <c r="H14" s="1" t="s">
        <v>11</v>
      </c>
      <c r="I14" s="1" t="s">
        <v>11</v>
      </c>
      <c r="M14" s="1">
        <v>1</v>
      </c>
      <c r="Z14" s="1">
        <f>SUM(DATAGRAL2024[[#This Row],[GRAND PRIX]:[BRONCE CANNES]])</f>
        <v>1</v>
      </c>
      <c r="AA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 spans="1:27" s="1" customFormat="1" x14ac:dyDescent="0.3">
      <c r="A15" s="1" t="s">
        <v>2720</v>
      </c>
      <c r="B15" s="1" t="s">
        <v>2206</v>
      </c>
      <c r="C15" s="1" t="s">
        <v>434</v>
      </c>
      <c r="D15" s="1" t="s">
        <v>2736</v>
      </c>
      <c r="E15" s="1" t="s">
        <v>2739</v>
      </c>
      <c r="F15" s="1" t="s">
        <v>2738</v>
      </c>
      <c r="G15" s="1" t="s">
        <v>2738</v>
      </c>
      <c r="H15" s="1" t="s">
        <v>11</v>
      </c>
      <c r="I15" s="1" t="s">
        <v>11</v>
      </c>
      <c r="M15" s="1">
        <v>1</v>
      </c>
      <c r="Z15" s="1">
        <f>SUM(DATAGRAL2024[[#This Row],[GRAND PRIX]:[BRONCE CANNES]])</f>
        <v>1</v>
      </c>
      <c r="AA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6" spans="1:27" s="1" customFormat="1" x14ac:dyDescent="0.3">
      <c r="A16" s="1" t="s">
        <v>2720</v>
      </c>
      <c r="B16" s="1" t="s">
        <v>2206</v>
      </c>
      <c r="C16" s="1" t="s">
        <v>1804</v>
      </c>
      <c r="D16" s="1" t="s">
        <v>2740</v>
      </c>
      <c r="E16" s="1" t="s">
        <v>2741</v>
      </c>
      <c r="F16" s="1" t="s">
        <v>2724</v>
      </c>
      <c r="G16" s="1" t="s">
        <v>2724</v>
      </c>
      <c r="H16" s="1" t="s">
        <v>11</v>
      </c>
      <c r="I16" s="1" t="s">
        <v>11</v>
      </c>
      <c r="K16" s="1">
        <v>1</v>
      </c>
      <c r="L16" s="1">
        <v>1</v>
      </c>
      <c r="M16" s="1">
        <v>1</v>
      </c>
      <c r="Z16" s="1">
        <f>SUM(DATAGRAL2024[[#This Row],[GRAND PRIX]:[BRONCE CANNES]])</f>
        <v>3</v>
      </c>
      <c r="AA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7" spans="1:27" s="1" customFormat="1" x14ac:dyDescent="0.3">
      <c r="A17" s="1" t="s">
        <v>2720</v>
      </c>
      <c r="B17" s="1" t="s">
        <v>2206</v>
      </c>
      <c r="C17" s="1" t="s">
        <v>1804</v>
      </c>
      <c r="D17" s="1" t="s">
        <v>2740</v>
      </c>
      <c r="E17" s="1" t="s">
        <v>2742</v>
      </c>
      <c r="F17" s="1" t="s">
        <v>1836</v>
      </c>
      <c r="G17" s="1" t="s">
        <v>1836</v>
      </c>
      <c r="H17" s="1" t="s">
        <v>11</v>
      </c>
      <c r="I17" s="1" t="s">
        <v>11</v>
      </c>
      <c r="L17" s="1">
        <v>1</v>
      </c>
      <c r="M17" s="1">
        <v>1</v>
      </c>
      <c r="Z17" s="1">
        <f>SUM(DATAGRAL2024[[#This Row],[GRAND PRIX]:[BRONCE CANNES]])</f>
        <v>2</v>
      </c>
      <c r="AA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8" spans="1:27" s="1" customFormat="1" x14ac:dyDescent="0.3">
      <c r="A18" s="1" t="s">
        <v>2720</v>
      </c>
      <c r="B18" s="1" t="s">
        <v>2206</v>
      </c>
      <c r="C18" s="1" t="s">
        <v>1804</v>
      </c>
      <c r="D18" s="1" t="s">
        <v>2740</v>
      </c>
      <c r="E18" s="1" t="s">
        <v>2743</v>
      </c>
      <c r="F18" s="1" t="s">
        <v>1836</v>
      </c>
      <c r="G18" s="1" t="s">
        <v>1836</v>
      </c>
      <c r="H18" s="1" t="s">
        <v>11</v>
      </c>
      <c r="I18" s="1" t="s">
        <v>11</v>
      </c>
      <c r="L18" s="1">
        <v>1</v>
      </c>
      <c r="M18" s="1">
        <v>1</v>
      </c>
      <c r="Z18" s="1">
        <f>SUM(DATAGRAL2024[[#This Row],[GRAND PRIX]:[BRONCE CANNES]])</f>
        <v>2</v>
      </c>
      <c r="AA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9" spans="1:27" s="1" customFormat="1" x14ac:dyDescent="0.3">
      <c r="A19" s="1" t="s">
        <v>2720</v>
      </c>
      <c r="B19" s="1" t="s">
        <v>2206</v>
      </c>
      <c r="C19" s="1" t="s">
        <v>1804</v>
      </c>
      <c r="D19" s="1" t="s">
        <v>2740</v>
      </c>
      <c r="E19" s="1" t="s">
        <v>2744</v>
      </c>
      <c r="F19" s="1" t="s">
        <v>1836</v>
      </c>
      <c r="G19" s="1" t="s">
        <v>1836</v>
      </c>
      <c r="H19" s="1" t="s">
        <v>11</v>
      </c>
      <c r="I19" s="1" t="s">
        <v>11</v>
      </c>
      <c r="L19" s="1">
        <v>2</v>
      </c>
      <c r="Z19" s="1">
        <f>SUM(DATAGRAL2024[[#This Row],[GRAND PRIX]:[BRONCE CANNES]])</f>
        <v>2</v>
      </c>
      <c r="AA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20" spans="1:27" s="1" customFormat="1" x14ac:dyDescent="0.3">
      <c r="A20" s="1" t="s">
        <v>2720</v>
      </c>
      <c r="B20" s="1" t="s">
        <v>2206</v>
      </c>
      <c r="C20" s="1" t="s">
        <v>1804</v>
      </c>
      <c r="D20" s="1" t="s">
        <v>2740</v>
      </c>
      <c r="E20" s="1" t="s">
        <v>37</v>
      </c>
      <c r="F20" s="1" t="s">
        <v>1836</v>
      </c>
      <c r="G20" s="1" t="s">
        <v>1836</v>
      </c>
      <c r="H20" s="1" t="s">
        <v>11</v>
      </c>
      <c r="I20" s="1" t="s">
        <v>11</v>
      </c>
      <c r="L20" s="1">
        <v>1</v>
      </c>
      <c r="M20" s="1">
        <v>1</v>
      </c>
      <c r="Z20" s="1">
        <f>SUM(DATAGRAL2024[[#This Row],[GRAND PRIX]:[BRONCE CANNES]])</f>
        <v>2</v>
      </c>
      <c r="AA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1" spans="1:27" s="1" customFormat="1" x14ac:dyDescent="0.3">
      <c r="A21" s="1" t="s">
        <v>2720</v>
      </c>
      <c r="B21" s="1" t="s">
        <v>2206</v>
      </c>
      <c r="C21" s="1" t="s">
        <v>1512</v>
      </c>
      <c r="D21" s="1" t="s">
        <v>2745</v>
      </c>
      <c r="E21" s="1" t="s">
        <v>2746</v>
      </c>
      <c r="F21" s="1" t="s">
        <v>2747</v>
      </c>
      <c r="G21" s="1" t="s">
        <v>2747</v>
      </c>
      <c r="H21" s="1" t="s">
        <v>11</v>
      </c>
      <c r="I21" s="1" t="s">
        <v>11</v>
      </c>
      <c r="L21" s="1">
        <v>1</v>
      </c>
      <c r="Z21" s="1">
        <f>SUM(DATAGRAL2024[[#This Row],[GRAND PRIX]:[BRONCE CANNES]])</f>
        <v>1</v>
      </c>
      <c r="AA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2" spans="1:27" s="1" customFormat="1" x14ac:dyDescent="0.3">
      <c r="A22" s="1" t="s">
        <v>2720</v>
      </c>
      <c r="B22" s="1" t="s">
        <v>2206</v>
      </c>
      <c r="C22" s="1" t="s">
        <v>1512</v>
      </c>
      <c r="D22" s="1" t="s">
        <v>2745</v>
      </c>
      <c r="E22" s="1" t="s">
        <v>2748</v>
      </c>
      <c r="F22" s="1" t="s">
        <v>2749</v>
      </c>
      <c r="G22" s="1" t="s">
        <v>2749</v>
      </c>
      <c r="H22" s="1" t="s">
        <v>11</v>
      </c>
      <c r="I22" s="1" t="s">
        <v>11</v>
      </c>
      <c r="K22" s="1">
        <v>4</v>
      </c>
      <c r="M22" s="1">
        <v>1</v>
      </c>
      <c r="Z22" s="1">
        <f>SUM(DATAGRAL2024[[#This Row],[GRAND PRIX]:[BRONCE CANNES]])</f>
        <v>5</v>
      </c>
      <c r="AA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63</v>
      </c>
    </row>
    <row r="23" spans="1:27" s="1" customFormat="1" x14ac:dyDescent="0.3">
      <c r="A23" s="1" t="s">
        <v>2720</v>
      </c>
      <c r="B23" s="1" t="s">
        <v>2206</v>
      </c>
      <c r="C23" s="1" t="s">
        <v>1512</v>
      </c>
      <c r="D23" s="1" t="s">
        <v>2745</v>
      </c>
      <c r="E23" s="1" t="s">
        <v>2750</v>
      </c>
      <c r="F23" s="1" t="s">
        <v>1615</v>
      </c>
      <c r="G23" s="1" t="s">
        <v>1615</v>
      </c>
      <c r="H23" s="1" t="s">
        <v>11</v>
      </c>
      <c r="I23" s="1" t="s">
        <v>11</v>
      </c>
      <c r="M23" s="1">
        <v>1</v>
      </c>
      <c r="Z23" s="1">
        <f>SUM(DATAGRAL2024[[#This Row],[GRAND PRIX]:[BRONCE CANNES]])</f>
        <v>1</v>
      </c>
      <c r="AA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4" spans="1:27" s="1" customFormat="1" x14ac:dyDescent="0.3">
      <c r="A24" s="1" t="s">
        <v>2720</v>
      </c>
      <c r="B24" s="1" t="s">
        <v>2206</v>
      </c>
      <c r="C24" s="1" t="s">
        <v>1512</v>
      </c>
      <c r="D24" s="1" t="s">
        <v>2745</v>
      </c>
      <c r="E24" s="1" t="s">
        <v>2751</v>
      </c>
      <c r="F24" s="1" t="s">
        <v>2752</v>
      </c>
      <c r="G24" s="1" t="s">
        <v>2752</v>
      </c>
      <c r="H24" s="1" t="s">
        <v>11</v>
      </c>
      <c r="I24" s="1" t="s">
        <v>11</v>
      </c>
      <c r="K24" s="1">
        <v>2</v>
      </c>
      <c r="L24" s="1">
        <v>1</v>
      </c>
      <c r="Z24" s="1">
        <f>SUM(DATAGRAL2024[[#This Row],[GRAND PRIX]:[BRONCE CANNES]])</f>
        <v>3</v>
      </c>
      <c r="AA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25" spans="1:27" s="1" customFormat="1" x14ac:dyDescent="0.3">
      <c r="A25" s="1" t="s">
        <v>2720</v>
      </c>
      <c r="B25" s="1" t="s">
        <v>2206</v>
      </c>
      <c r="C25" s="1" t="s">
        <v>1512</v>
      </c>
      <c r="D25" s="1" t="s">
        <v>2745</v>
      </c>
      <c r="E25" s="1" t="s">
        <v>2753</v>
      </c>
      <c r="F25" s="1" t="s">
        <v>2747</v>
      </c>
      <c r="G25" s="1" t="s">
        <v>2747</v>
      </c>
      <c r="H25" s="1" t="s">
        <v>11</v>
      </c>
      <c r="I25" s="1" t="s">
        <v>11</v>
      </c>
      <c r="M25" s="1">
        <v>1</v>
      </c>
      <c r="Z25" s="1">
        <f>SUM(DATAGRAL2024[[#This Row],[GRAND PRIX]:[BRONCE CANNES]])</f>
        <v>1</v>
      </c>
      <c r="AA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6" spans="1:27" s="1" customFormat="1" x14ac:dyDescent="0.3">
      <c r="A26" s="1" t="s">
        <v>2720</v>
      </c>
      <c r="B26" s="1" t="s">
        <v>2206</v>
      </c>
      <c r="C26" s="1" t="s">
        <v>2754</v>
      </c>
      <c r="D26" s="1" t="s">
        <v>864</v>
      </c>
      <c r="E26" s="1" t="s">
        <v>2755</v>
      </c>
      <c r="F26" s="1" t="s">
        <v>2756</v>
      </c>
      <c r="G26" s="1" t="s">
        <v>2756</v>
      </c>
      <c r="H26" s="1" t="s">
        <v>11</v>
      </c>
      <c r="I26" s="1" t="s">
        <v>11</v>
      </c>
      <c r="L26" s="1">
        <v>1</v>
      </c>
      <c r="Z26" s="1">
        <f>SUM(DATAGRAL2024[[#This Row],[GRAND PRIX]:[BRONCE CANNES]])</f>
        <v>1</v>
      </c>
      <c r="AA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7" spans="1:27" s="1" customFormat="1" x14ac:dyDescent="0.3">
      <c r="A27" s="1" t="s">
        <v>2720</v>
      </c>
      <c r="B27" s="1" t="s">
        <v>2206</v>
      </c>
      <c r="C27" s="1" t="s">
        <v>2754</v>
      </c>
      <c r="D27" s="1" t="s">
        <v>864</v>
      </c>
      <c r="E27" s="1" t="s">
        <v>2757</v>
      </c>
      <c r="F27" s="1" t="s">
        <v>2756</v>
      </c>
      <c r="G27" s="1" t="s">
        <v>2756</v>
      </c>
      <c r="H27" s="1" t="s">
        <v>11</v>
      </c>
      <c r="I27" s="1" t="s">
        <v>11</v>
      </c>
      <c r="K27" s="1">
        <v>1</v>
      </c>
      <c r="Z27" s="1">
        <f>SUM(DATAGRAL2024[[#This Row],[GRAND PRIX]:[BRONCE CANNES]])</f>
        <v>1</v>
      </c>
      <c r="AA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8" spans="1:27" s="1" customFormat="1" x14ac:dyDescent="0.3">
      <c r="A28" s="1" t="s">
        <v>2720</v>
      </c>
      <c r="B28" s="1" t="s">
        <v>2206</v>
      </c>
      <c r="C28" s="1" t="s">
        <v>2754</v>
      </c>
      <c r="D28" s="1" t="s">
        <v>864</v>
      </c>
      <c r="E28" s="1" t="s">
        <v>2758</v>
      </c>
      <c r="F28" s="1" t="s">
        <v>2756</v>
      </c>
      <c r="G28" s="1" t="s">
        <v>2756</v>
      </c>
      <c r="H28" s="1" t="s">
        <v>11</v>
      </c>
      <c r="I28" s="1" t="s">
        <v>11</v>
      </c>
      <c r="L28" s="1">
        <v>1</v>
      </c>
      <c r="Z28" s="1">
        <f>SUM(DATAGRAL2024[[#This Row],[GRAND PRIX]:[BRONCE CANNES]])</f>
        <v>1</v>
      </c>
      <c r="AA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9" spans="1:27" s="1" customFormat="1" x14ac:dyDescent="0.3">
      <c r="A29" s="1" t="s">
        <v>2720</v>
      </c>
      <c r="B29" s="1" t="s">
        <v>2206</v>
      </c>
      <c r="C29" s="1" t="s">
        <v>2759</v>
      </c>
      <c r="D29" s="1" t="s">
        <v>2760</v>
      </c>
      <c r="E29" s="1" t="s">
        <v>2761</v>
      </c>
      <c r="F29" s="1" t="s">
        <v>2762</v>
      </c>
      <c r="G29" s="1" t="s">
        <v>2762</v>
      </c>
      <c r="H29" s="1" t="s">
        <v>11</v>
      </c>
      <c r="I29" s="1" t="s">
        <v>11</v>
      </c>
      <c r="L29" s="1">
        <v>1</v>
      </c>
      <c r="M29" s="1">
        <v>1</v>
      </c>
      <c r="Z29" s="1">
        <f>SUM(DATAGRAL2024[[#This Row],[GRAND PRIX]:[BRONCE CANNES]])</f>
        <v>2</v>
      </c>
      <c r="AA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30" spans="1:27" s="1" customFormat="1" x14ac:dyDescent="0.3">
      <c r="A30" s="1" t="s">
        <v>2720</v>
      </c>
      <c r="B30" s="1" t="s">
        <v>2206</v>
      </c>
      <c r="C30" s="1" t="s">
        <v>55</v>
      </c>
      <c r="D30" s="1" t="s">
        <v>2124</v>
      </c>
      <c r="E30" s="1" t="s">
        <v>2763</v>
      </c>
      <c r="F30" s="1" t="s">
        <v>2764</v>
      </c>
      <c r="G30" s="1" t="s">
        <v>2764</v>
      </c>
      <c r="H30" s="1" t="s">
        <v>11</v>
      </c>
      <c r="I30" s="1" t="s">
        <v>11</v>
      </c>
      <c r="M30" s="1">
        <v>2</v>
      </c>
      <c r="Z30" s="1">
        <f>SUM(DATAGRAL2024[[#This Row],[GRAND PRIX]:[BRONCE CANNES]])</f>
        <v>2</v>
      </c>
      <c r="AA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31" spans="1:27" s="1" customFormat="1" x14ac:dyDescent="0.3">
      <c r="A31" s="1" t="s">
        <v>2720</v>
      </c>
      <c r="B31" s="1" t="s">
        <v>2206</v>
      </c>
      <c r="C31" s="1" t="s">
        <v>2765</v>
      </c>
      <c r="D31" s="1" t="s">
        <v>2765</v>
      </c>
      <c r="E31" s="1" t="s">
        <v>2766</v>
      </c>
      <c r="F31" s="1" t="s">
        <v>60</v>
      </c>
      <c r="G31" s="1" t="s">
        <v>60</v>
      </c>
      <c r="H31" s="1" t="s">
        <v>11</v>
      </c>
      <c r="I31" s="1" t="s">
        <v>11</v>
      </c>
      <c r="L31" s="1">
        <v>1</v>
      </c>
      <c r="Z31" s="1">
        <f>SUM(DATAGRAL2024[[#This Row],[GRAND PRIX]:[BRONCE CANNES]])</f>
        <v>1</v>
      </c>
      <c r="AA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2" spans="1:27" s="1" customFormat="1" x14ac:dyDescent="0.3">
      <c r="A32" s="1" t="s">
        <v>2720</v>
      </c>
      <c r="B32" s="1" t="s">
        <v>2206</v>
      </c>
      <c r="C32" s="1" t="s">
        <v>2767</v>
      </c>
      <c r="D32" s="1" t="s">
        <v>2768</v>
      </c>
      <c r="E32" s="1" t="s">
        <v>2769</v>
      </c>
      <c r="F32" s="1" t="s">
        <v>2770</v>
      </c>
      <c r="G32" s="1" t="s">
        <v>2770</v>
      </c>
      <c r="H32" s="1" t="s">
        <v>11</v>
      </c>
      <c r="I32" s="1" t="s">
        <v>11</v>
      </c>
      <c r="K32" s="1">
        <v>1</v>
      </c>
      <c r="L32" s="1">
        <v>1</v>
      </c>
      <c r="Z32" s="1">
        <f>SUM(DATAGRAL2024[[#This Row],[GRAND PRIX]:[BRONCE CANNES]])</f>
        <v>2</v>
      </c>
      <c r="AA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33" spans="1:27" s="1" customFormat="1" x14ac:dyDescent="0.3">
      <c r="A33" s="1" t="s">
        <v>2720</v>
      </c>
      <c r="B33" s="1" t="s">
        <v>2206</v>
      </c>
      <c r="C33" s="1" t="s">
        <v>2767</v>
      </c>
      <c r="D33" s="1" t="s">
        <v>2768</v>
      </c>
      <c r="E33" s="1" t="s">
        <v>2771</v>
      </c>
      <c r="F33" s="1" t="s">
        <v>2770</v>
      </c>
      <c r="G33" s="1" t="s">
        <v>2770</v>
      </c>
      <c r="H33" s="1" t="s">
        <v>11</v>
      </c>
      <c r="I33" s="1" t="s">
        <v>11</v>
      </c>
      <c r="L33" s="1">
        <v>1</v>
      </c>
      <c r="M33" s="1">
        <v>1</v>
      </c>
      <c r="Z33" s="1">
        <f>SUM(DATAGRAL2024[[#This Row],[GRAND PRIX]:[BRONCE CANNES]])</f>
        <v>2</v>
      </c>
      <c r="AA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34" spans="1:27" s="1" customFormat="1" x14ac:dyDescent="0.3">
      <c r="A34" s="1" t="s">
        <v>2720</v>
      </c>
      <c r="B34" s="1" t="s">
        <v>2206</v>
      </c>
      <c r="C34" s="1" t="s">
        <v>2767</v>
      </c>
      <c r="D34" s="1" t="s">
        <v>2768</v>
      </c>
      <c r="E34" s="1" t="s">
        <v>2772</v>
      </c>
      <c r="F34" s="1" t="s">
        <v>2770</v>
      </c>
      <c r="G34" s="1" t="s">
        <v>2770</v>
      </c>
      <c r="H34" s="1" t="s">
        <v>11</v>
      </c>
      <c r="I34" s="1" t="s">
        <v>11</v>
      </c>
      <c r="M34" s="1">
        <v>2</v>
      </c>
      <c r="Z34" s="1">
        <f>SUM(DATAGRAL2024[[#This Row],[GRAND PRIX]:[BRONCE CANNES]])</f>
        <v>2</v>
      </c>
      <c r="AA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35" spans="1:27" s="1" customFormat="1" x14ac:dyDescent="0.3">
      <c r="A35" s="1" t="s">
        <v>2720</v>
      </c>
      <c r="B35" s="1" t="s">
        <v>2206</v>
      </c>
      <c r="C35" s="1" t="s">
        <v>2767</v>
      </c>
      <c r="D35" s="1" t="s">
        <v>2768</v>
      </c>
      <c r="E35" s="1" t="s">
        <v>2773</v>
      </c>
      <c r="F35" s="1" t="s">
        <v>2774</v>
      </c>
      <c r="G35" s="1" t="s">
        <v>2774</v>
      </c>
      <c r="H35" s="1" t="s">
        <v>11</v>
      </c>
      <c r="I35" s="1" t="s">
        <v>11</v>
      </c>
      <c r="K35" s="1">
        <v>1</v>
      </c>
      <c r="L35" s="1">
        <v>1</v>
      </c>
      <c r="Z35" s="1">
        <f>SUM(DATAGRAL2024[[#This Row],[GRAND PRIX]:[BRONCE CANNES]])</f>
        <v>2</v>
      </c>
      <c r="AA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36" spans="1:27" s="1" customFormat="1" x14ac:dyDescent="0.3">
      <c r="A36" s="1" t="s">
        <v>2720</v>
      </c>
      <c r="B36" s="1" t="s">
        <v>2206</v>
      </c>
      <c r="C36" s="1" t="s">
        <v>2775</v>
      </c>
      <c r="D36" s="1" t="s">
        <v>2775</v>
      </c>
      <c r="E36" s="1" t="s">
        <v>2776</v>
      </c>
      <c r="F36" s="1" t="s">
        <v>2777</v>
      </c>
      <c r="G36" s="1" t="s">
        <v>2777</v>
      </c>
      <c r="H36" s="1" t="s">
        <v>11</v>
      </c>
      <c r="I36" s="1" t="s">
        <v>11</v>
      </c>
      <c r="L36" s="1">
        <v>1</v>
      </c>
      <c r="Z36" s="1">
        <f>SUM(DATAGRAL2024[[#This Row],[GRAND PRIX]:[BRONCE CANNES]])</f>
        <v>1</v>
      </c>
      <c r="AA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7" spans="1:27" s="1" customFormat="1" x14ac:dyDescent="0.3">
      <c r="A37" s="1" t="s">
        <v>2720</v>
      </c>
      <c r="B37" s="1" t="s">
        <v>2206</v>
      </c>
      <c r="C37" s="1" t="s">
        <v>2778</v>
      </c>
      <c r="D37" s="1" t="s">
        <v>2779</v>
      </c>
      <c r="E37" s="1" t="s">
        <v>2780</v>
      </c>
      <c r="F37" s="1" t="s">
        <v>2781</v>
      </c>
      <c r="G37" s="1" t="s">
        <v>2781</v>
      </c>
      <c r="H37" s="1" t="s">
        <v>11</v>
      </c>
      <c r="I37" s="1" t="s">
        <v>11</v>
      </c>
      <c r="L37" s="1">
        <v>1</v>
      </c>
      <c r="M37" s="1">
        <v>2</v>
      </c>
      <c r="Z37" s="1">
        <f>SUM(DATAGRAL2024[[#This Row],[GRAND PRIX]:[BRONCE CANNES]])</f>
        <v>3</v>
      </c>
      <c r="AA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38" spans="1:27" s="1" customFormat="1" x14ac:dyDescent="0.3">
      <c r="A38" s="1" t="s">
        <v>2720</v>
      </c>
      <c r="B38" s="1" t="s">
        <v>2206</v>
      </c>
      <c r="C38" s="1" t="s">
        <v>2778</v>
      </c>
      <c r="D38" s="1" t="s">
        <v>2779</v>
      </c>
      <c r="E38" s="1" t="s">
        <v>2782</v>
      </c>
      <c r="F38" s="1" t="s">
        <v>2783</v>
      </c>
      <c r="G38" s="1" t="s">
        <v>2783</v>
      </c>
      <c r="H38" s="1" t="s">
        <v>11</v>
      </c>
      <c r="I38" s="1" t="s">
        <v>11</v>
      </c>
      <c r="M38" s="1">
        <v>1</v>
      </c>
      <c r="Z38" s="1">
        <f>SUM(DATAGRAL2024[[#This Row],[GRAND PRIX]:[BRONCE CANNES]])</f>
        <v>1</v>
      </c>
      <c r="AA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 spans="1:27" s="1" customFormat="1" x14ac:dyDescent="0.3">
      <c r="A39" s="1" t="s">
        <v>2720</v>
      </c>
      <c r="B39" s="1" t="s">
        <v>2206</v>
      </c>
      <c r="C39" s="1" t="s">
        <v>2778</v>
      </c>
      <c r="D39" s="1" t="s">
        <v>2779</v>
      </c>
      <c r="E39" s="1" t="s">
        <v>2784</v>
      </c>
      <c r="F39" s="1" t="s">
        <v>2785</v>
      </c>
      <c r="G39" s="1" t="s">
        <v>2785</v>
      </c>
      <c r="H39" s="1" t="s">
        <v>11</v>
      </c>
      <c r="I39" s="1" t="s">
        <v>11</v>
      </c>
      <c r="M39" s="1">
        <v>1</v>
      </c>
      <c r="Z39" s="1">
        <f>SUM(DATAGRAL2024[[#This Row],[GRAND PRIX]:[BRONCE CANNES]])</f>
        <v>1</v>
      </c>
      <c r="AA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 spans="1:27" s="1" customFormat="1" x14ac:dyDescent="0.3">
      <c r="A40" s="1" t="s">
        <v>2720</v>
      </c>
      <c r="B40" s="1" t="s">
        <v>2206</v>
      </c>
      <c r="C40" s="1" t="s">
        <v>2211</v>
      </c>
      <c r="D40" s="1" t="s">
        <v>2786</v>
      </c>
      <c r="E40" s="1" t="s">
        <v>2787</v>
      </c>
      <c r="F40" s="1" t="s">
        <v>1594</v>
      </c>
      <c r="G40" s="1" t="s">
        <v>1594</v>
      </c>
      <c r="H40" s="1" t="s">
        <v>11</v>
      </c>
      <c r="I40" s="1" t="s">
        <v>11</v>
      </c>
      <c r="J40" s="1">
        <v>2</v>
      </c>
      <c r="K40" s="1">
        <v>5</v>
      </c>
      <c r="L40" s="1">
        <v>3</v>
      </c>
      <c r="M40" s="1">
        <v>1</v>
      </c>
      <c r="Z40" s="1">
        <f>SUM(DATAGRAL2024[[#This Row],[GRAND PRIX]:[BRONCE CANNES]])</f>
        <v>11</v>
      </c>
      <c r="AA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159</v>
      </c>
    </row>
    <row r="41" spans="1:27" s="1" customFormat="1" x14ac:dyDescent="0.3">
      <c r="A41" s="1" t="s">
        <v>2720</v>
      </c>
      <c r="B41" s="1" t="s">
        <v>2206</v>
      </c>
      <c r="C41" s="1" t="s">
        <v>2211</v>
      </c>
      <c r="D41" s="1" t="s">
        <v>2786</v>
      </c>
      <c r="E41" s="1" t="s">
        <v>2788</v>
      </c>
      <c r="F41" s="1" t="s">
        <v>1594</v>
      </c>
      <c r="G41" s="1" t="s">
        <v>1594</v>
      </c>
      <c r="H41" s="1" t="s">
        <v>11</v>
      </c>
      <c r="I41" s="1" t="s">
        <v>11</v>
      </c>
      <c r="L41" s="1">
        <v>1</v>
      </c>
      <c r="Z41" s="1">
        <f>SUM(DATAGRAL2024[[#This Row],[GRAND PRIX]:[BRONCE CANNES]])</f>
        <v>1</v>
      </c>
      <c r="AA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2" spans="1:27" s="1" customFormat="1" x14ac:dyDescent="0.3">
      <c r="A42" s="1" t="s">
        <v>2720</v>
      </c>
      <c r="B42" s="1" t="s">
        <v>2206</v>
      </c>
      <c r="C42" s="1" t="s">
        <v>2789</v>
      </c>
      <c r="D42" s="1" t="s">
        <v>2789</v>
      </c>
      <c r="E42" s="1" t="s">
        <v>2790</v>
      </c>
      <c r="F42" s="1" t="s">
        <v>2791</v>
      </c>
      <c r="G42" s="1" t="s">
        <v>2791</v>
      </c>
      <c r="H42" s="1" t="s">
        <v>11</v>
      </c>
      <c r="I42" s="1" t="s">
        <v>11</v>
      </c>
      <c r="K42" s="1">
        <v>1</v>
      </c>
      <c r="Z42" s="1">
        <f>SUM(DATAGRAL2024[[#This Row],[GRAND PRIX]:[BRONCE CANNES]])</f>
        <v>1</v>
      </c>
      <c r="AA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3" spans="1:27" s="1" customFormat="1" x14ac:dyDescent="0.3">
      <c r="A43" s="1" t="s">
        <v>2720</v>
      </c>
      <c r="B43" s="1" t="s">
        <v>2206</v>
      </c>
      <c r="C43" s="1" t="s">
        <v>2789</v>
      </c>
      <c r="D43" s="1" t="s">
        <v>2789</v>
      </c>
      <c r="E43" s="1" t="s">
        <v>2792</v>
      </c>
      <c r="F43" s="1" t="s">
        <v>2791</v>
      </c>
      <c r="G43" s="1" t="s">
        <v>2791</v>
      </c>
      <c r="H43" s="1" t="s">
        <v>11</v>
      </c>
      <c r="I43" s="1" t="s">
        <v>11</v>
      </c>
      <c r="M43" s="1">
        <v>1</v>
      </c>
      <c r="Z43" s="1">
        <f>SUM(DATAGRAL2024[[#This Row],[GRAND PRIX]:[BRONCE CANNES]])</f>
        <v>1</v>
      </c>
      <c r="AA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4" spans="1:27" s="1" customFormat="1" x14ac:dyDescent="0.3">
      <c r="A44" s="1" t="s">
        <v>2720</v>
      </c>
      <c r="B44" s="1" t="s">
        <v>2206</v>
      </c>
      <c r="C44" s="1" t="s">
        <v>449</v>
      </c>
      <c r="D44" s="1" t="s">
        <v>2793</v>
      </c>
      <c r="E44" s="1" t="s">
        <v>2794</v>
      </c>
      <c r="F44" s="1" t="s">
        <v>2795</v>
      </c>
      <c r="G44" s="1" t="s">
        <v>2795</v>
      </c>
      <c r="H44" s="1" t="s">
        <v>11</v>
      </c>
      <c r="I44" s="1" t="s">
        <v>11</v>
      </c>
      <c r="K44" s="1">
        <v>2</v>
      </c>
      <c r="L44" s="1">
        <v>4</v>
      </c>
      <c r="M44" s="1">
        <v>3</v>
      </c>
      <c r="Z44" s="1">
        <f>SUM(DATAGRAL2024[[#This Row],[GRAND PRIX]:[BRONCE CANNES]])</f>
        <v>9</v>
      </c>
      <c r="AA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67</v>
      </c>
    </row>
    <row r="45" spans="1:27" s="1" customFormat="1" x14ac:dyDescent="0.3">
      <c r="A45" s="1" t="s">
        <v>2720</v>
      </c>
      <c r="B45" s="1" t="s">
        <v>2206</v>
      </c>
      <c r="C45" s="1" t="s">
        <v>1539</v>
      </c>
      <c r="D45" s="1" t="s">
        <v>2796</v>
      </c>
      <c r="E45" s="1" t="s">
        <v>2797</v>
      </c>
      <c r="F45" s="1" t="s">
        <v>2738</v>
      </c>
      <c r="G45" s="1" t="s">
        <v>2738</v>
      </c>
      <c r="H45" s="1" t="s">
        <v>11</v>
      </c>
      <c r="I45" s="1" t="s">
        <v>11</v>
      </c>
      <c r="M45" s="1">
        <v>1</v>
      </c>
      <c r="Z45" s="1">
        <f>SUM(DATAGRAL2024[[#This Row],[GRAND PRIX]:[BRONCE CANNES]])</f>
        <v>1</v>
      </c>
      <c r="AA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6" spans="1:27" s="1" customFormat="1" x14ac:dyDescent="0.3">
      <c r="A46" s="1" t="s">
        <v>2720</v>
      </c>
      <c r="B46" s="1" t="s">
        <v>2206</v>
      </c>
      <c r="C46" s="1" t="s">
        <v>1539</v>
      </c>
      <c r="D46" s="1" t="s">
        <v>2796</v>
      </c>
      <c r="E46" s="1" t="s">
        <v>2798</v>
      </c>
      <c r="F46" s="1" t="s">
        <v>2799</v>
      </c>
      <c r="G46" s="1" t="s">
        <v>2799</v>
      </c>
      <c r="H46" s="1" t="s">
        <v>11</v>
      </c>
      <c r="I46" s="1" t="s">
        <v>11</v>
      </c>
      <c r="L46" s="1">
        <v>1</v>
      </c>
      <c r="Z46" s="1">
        <f>SUM(DATAGRAL2024[[#This Row],[GRAND PRIX]:[BRONCE CANNES]])</f>
        <v>1</v>
      </c>
      <c r="AA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7" spans="1:27" s="1" customFormat="1" x14ac:dyDescent="0.3">
      <c r="A47" s="1" t="s">
        <v>2720</v>
      </c>
      <c r="B47" s="1" t="s">
        <v>2206</v>
      </c>
      <c r="C47" s="1" t="s">
        <v>2800</v>
      </c>
      <c r="D47" s="1" t="s">
        <v>2800</v>
      </c>
      <c r="E47" s="1" t="s">
        <v>2801</v>
      </c>
      <c r="F47" s="1" t="s">
        <v>2802</v>
      </c>
      <c r="G47" s="1" t="s">
        <v>2802</v>
      </c>
      <c r="H47" s="1" t="s">
        <v>11</v>
      </c>
      <c r="I47" s="1" t="s">
        <v>11</v>
      </c>
      <c r="K47" s="1">
        <v>1</v>
      </c>
      <c r="Z47" s="1">
        <f>SUM(DATAGRAL2024[[#This Row],[GRAND PRIX]:[BRONCE CANNES]])</f>
        <v>1</v>
      </c>
      <c r="AA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8" spans="1:27" s="1" customFormat="1" x14ac:dyDescent="0.3">
      <c r="A48" s="1" t="s">
        <v>2720</v>
      </c>
      <c r="B48" s="1" t="s">
        <v>2206</v>
      </c>
      <c r="C48" s="1" t="s">
        <v>2803</v>
      </c>
      <c r="D48" s="1" t="s">
        <v>2803</v>
      </c>
      <c r="E48" s="1" t="s">
        <v>1733</v>
      </c>
      <c r="F48" s="1" t="s">
        <v>1733</v>
      </c>
      <c r="G48" s="1" t="s">
        <v>1733</v>
      </c>
      <c r="H48" s="1" t="s">
        <v>11</v>
      </c>
      <c r="I48" s="1" t="s">
        <v>11</v>
      </c>
      <c r="M48" s="1">
        <v>1</v>
      </c>
      <c r="Z48" s="1">
        <f>SUM(DATAGRAL2024[[#This Row],[GRAND PRIX]:[BRONCE CANNES]])</f>
        <v>1</v>
      </c>
      <c r="AA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9" spans="1:27" s="1" customFormat="1" x14ac:dyDescent="0.3">
      <c r="A49" s="1" t="s">
        <v>2720</v>
      </c>
      <c r="B49" s="1" t="s">
        <v>2206</v>
      </c>
      <c r="C49" s="1" t="s">
        <v>2211</v>
      </c>
      <c r="D49" s="1" t="s">
        <v>2786</v>
      </c>
      <c r="E49" s="1" t="s">
        <v>2804</v>
      </c>
      <c r="F49" s="1" t="s">
        <v>2805</v>
      </c>
      <c r="G49" s="1" t="s">
        <v>2805</v>
      </c>
      <c r="H49" s="1" t="s">
        <v>11</v>
      </c>
      <c r="I49" s="1" t="s">
        <v>11</v>
      </c>
      <c r="M49" s="1">
        <v>1</v>
      </c>
      <c r="Z49" s="1">
        <f>SUM(DATAGRAL2024[[#This Row],[GRAND PRIX]:[BRONCE CANNES]])</f>
        <v>1</v>
      </c>
      <c r="AA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0" spans="1:27" s="1" customFormat="1" x14ac:dyDescent="0.3">
      <c r="A50" s="1" t="s">
        <v>2720</v>
      </c>
      <c r="B50" s="1" t="s">
        <v>2206</v>
      </c>
      <c r="C50" s="1" t="s">
        <v>2211</v>
      </c>
      <c r="D50" s="1" t="s">
        <v>2786</v>
      </c>
      <c r="E50" s="1" t="s">
        <v>2806</v>
      </c>
      <c r="F50" s="1" t="s">
        <v>2805</v>
      </c>
      <c r="G50" s="1" t="s">
        <v>2805</v>
      </c>
      <c r="H50" s="1" t="s">
        <v>11</v>
      </c>
      <c r="I50" s="1" t="s">
        <v>11</v>
      </c>
      <c r="L50" s="1">
        <v>1</v>
      </c>
      <c r="Z50" s="1">
        <f>SUM(DATAGRAL2024[[#This Row],[GRAND PRIX]:[BRONCE CANNES]])</f>
        <v>1</v>
      </c>
      <c r="AA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 spans="1:27" s="1" customFormat="1" x14ac:dyDescent="0.3">
      <c r="A51" s="1" t="s">
        <v>2720</v>
      </c>
      <c r="B51" s="1" t="s">
        <v>2206</v>
      </c>
      <c r="C51" s="1" t="s">
        <v>2211</v>
      </c>
      <c r="D51" s="1" t="s">
        <v>2786</v>
      </c>
      <c r="E51" s="1" t="s">
        <v>2807</v>
      </c>
      <c r="F51" s="1" t="s">
        <v>2805</v>
      </c>
      <c r="G51" s="1" t="s">
        <v>2805</v>
      </c>
      <c r="H51" s="1" t="s">
        <v>11</v>
      </c>
      <c r="I51" s="1" t="s">
        <v>11</v>
      </c>
      <c r="M51" s="1">
        <v>1</v>
      </c>
      <c r="Z51" s="1">
        <f>SUM(DATAGRAL2024[[#This Row],[GRAND PRIX]:[BRONCE CANNES]])</f>
        <v>1</v>
      </c>
      <c r="AA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 spans="1:27" s="1" customFormat="1" x14ac:dyDescent="0.3">
      <c r="A52" s="1" t="s">
        <v>2720</v>
      </c>
      <c r="B52" s="1" t="s">
        <v>2206</v>
      </c>
      <c r="C52" s="1" t="s">
        <v>2808</v>
      </c>
      <c r="D52" s="1" t="s">
        <v>2809</v>
      </c>
      <c r="E52" s="1" t="s">
        <v>2810</v>
      </c>
      <c r="F52" s="1" t="s">
        <v>2811</v>
      </c>
      <c r="G52" s="1" t="s">
        <v>2811</v>
      </c>
      <c r="H52" s="1" t="s">
        <v>11</v>
      </c>
      <c r="I52" s="1" t="s">
        <v>11</v>
      </c>
      <c r="M52" s="1">
        <v>1</v>
      </c>
      <c r="Z52" s="1">
        <f>SUM(DATAGRAL2024[[#This Row],[GRAND PRIX]:[BRONCE CANNES]])</f>
        <v>1</v>
      </c>
      <c r="AA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3" spans="1:27" s="1" customFormat="1" x14ac:dyDescent="0.3">
      <c r="A53" s="1" t="s">
        <v>2720</v>
      </c>
      <c r="B53" s="1" t="s">
        <v>2206</v>
      </c>
      <c r="C53" s="1" t="s">
        <v>2778</v>
      </c>
      <c r="D53" s="1" t="s">
        <v>2779</v>
      </c>
      <c r="E53" s="1" t="s">
        <v>2810</v>
      </c>
      <c r="F53" s="1" t="s">
        <v>2811</v>
      </c>
      <c r="G53" s="1" t="s">
        <v>2811</v>
      </c>
      <c r="H53" s="1" t="s">
        <v>11</v>
      </c>
      <c r="I53" s="1" t="s">
        <v>11</v>
      </c>
      <c r="M53" s="1">
        <v>1</v>
      </c>
      <c r="Z53" s="1">
        <f>SUM(DATAGRAL2024[[#This Row],[GRAND PRIX]:[BRONCE CANNES]])</f>
        <v>1</v>
      </c>
      <c r="AA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4" spans="1:27" s="1" customFormat="1" x14ac:dyDescent="0.3">
      <c r="A54" s="1" t="s">
        <v>2720</v>
      </c>
      <c r="B54" s="1" t="s">
        <v>2206</v>
      </c>
      <c r="C54" s="1" t="s">
        <v>2812</v>
      </c>
      <c r="D54" s="1" t="s">
        <v>2812</v>
      </c>
      <c r="E54" s="1" t="s">
        <v>2813</v>
      </c>
      <c r="F54" s="1" t="s">
        <v>2791</v>
      </c>
      <c r="G54" s="1" t="s">
        <v>2791</v>
      </c>
      <c r="H54" s="1" t="s">
        <v>11</v>
      </c>
      <c r="I54" s="1" t="s">
        <v>11</v>
      </c>
      <c r="L54" s="1">
        <v>1</v>
      </c>
      <c r="Z54" s="1">
        <f>SUM(DATAGRAL2024[[#This Row],[GRAND PRIX]:[BRONCE CANNES]])</f>
        <v>1</v>
      </c>
      <c r="AA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5" spans="1:27" s="1" customFormat="1" x14ac:dyDescent="0.3">
      <c r="A55" s="1" t="s">
        <v>2720</v>
      </c>
      <c r="B55" s="1" t="s">
        <v>2206</v>
      </c>
      <c r="C55" s="1" t="s">
        <v>1443</v>
      </c>
      <c r="D55" s="1" t="s">
        <v>2814</v>
      </c>
      <c r="E55" s="1" t="s">
        <v>2815</v>
      </c>
      <c r="F55" s="1" t="s">
        <v>2816</v>
      </c>
      <c r="G55" s="1" t="s">
        <v>2816</v>
      </c>
      <c r="H55" s="1" t="s">
        <v>11</v>
      </c>
      <c r="I55" s="1" t="s">
        <v>11</v>
      </c>
      <c r="M55" s="1">
        <v>1</v>
      </c>
      <c r="Z55" s="1">
        <f>SUM(DATAGRAL2024[[#This Row],[GRAND PRIX]:[BRONCE CANNES]])</f>
        <v>1</v>
      </c>
      <c r="AA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6" spans="1:27" s="1" customFormat="1" x14ac:dyDescent="0.3">
      <c r="A56" s="1" t="s">
        <v>2720</v>
      </c>
      <c r="B56" s="1" t="s">
        <v>2206</v>
      </c>
      <c r="C56" s="1" t="s">
        <v>1443</v>
      </c>
      <c r="D56" s="1" t="s">
        <v>2814</v>
      </c>
      <c r="E56" s="1" t="s">
        <v>2817</v>
      </c>
      <c r="F56" s="1" t="s">
        <v>2818</v>
      </c>
      <c r="G56" s="1" t="s">
        <v>2818</v>
      </c>
      <c r="H56" s="1" t="s">
        <v>11</v>
      </c>
      <c r="I56" s="1" t="s">
        <v>11</v>
      </c>
      <c r="M56" s="1">
        <v>1</v>
      </c>
      <c r="Z56" s="1">
        <f>SUM(DATAGRAL2024[[#This Row],[GRAND PRIX]:[BRONCE CANNES]])</f>
        <v>1</v>
      </c>
      <c r="AA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7" spans="1:27" s="1" customFormat="1" x14ac:dyDescent="0.3">
      <c r="A57" s="1" t="s">
        <v>2720</v>
      </c>
      <c r="B57" s="1" t="s">
        <v>2206</v>
      </c>
      <c r="C57" s="1" t="s">
        <v>1443</v>
      </c>
      <c r="D57" s="1" t="s">
        <v>2814</v>
      </c>
      <c r="E57" s="1" t="s">
        <v>2819</v>
      </c>
      <c r="F57" s="1" t="s">
        <v>2818</v>
      </c>
      <c r="G57" s="1" t="s">
        <v>2818</v>
      </c>
      <c r="H57" s="1" t="s">
        <v>11</v>
      </c>
      <c r="I57" s="1" t="s">
        <v>11</v>
      </c>
      <c r="M57" s="1">
        <v>1</v>
      </c>
      <c r="Z57" s="1">
        <f>SUM(DATAGRAL2024[[#This Row],[GRAND PRIX]:[BRONCE CANNES]])</f>
        <v>1</v>
      </c>
      <c r="AA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8" spans="1:27" s="1" customFormat="1" x14ac:dyDescent="0.3">
      <c r="A58" s="1" t="s">
        <v>2720</v>
      </c>
      <c r="B58" s="1" t="s">
        <v>2206</v>
      </c>
      <c r="C58" s="1" t="s">
        <v>1443</v>
      </c>
      <c r="D58" s="1" t="s">
        <v>2814</v>
      </c>
      <c r="E58" s="1" t="s">
        <v>2820</v>
      </c>
      <c r="F58" s="1" t="s">
        <v>2821</v>
      </c>
      <c r="G58" s="1" t="s">
        <v>2821</v>
      </c>
      <c r="H58" s="1" t="s">
        <v>11</v>
      </c>
      <c r="I58" s="1" t="s">
        <v>11</v>
      </c>
      <c r="K58" s="1">
        <v>2</v>
      </c>
      <c r="L58" s="1">
        <v>1</v>
      </c>
      <c r="M58" s="1">
        <v>1</v>
      </c>
      <c r="Z58" s="1">
        <f>SUM(DATAGRAL2024[[#This Row],[GRAND PRIX]:[BRONCE CANNES]])</f>
        <v>4</v>
      </c>
      <c r="AA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59" spans="1:27" s="1" customFormat="1" x14ac:dyDescent="0.3">
      <c r="A59" s="1" t="s">
        <v>2720</v>
      </c>
      <c r="B59" s="1" t="s">
        <v>2206</v>
      </c>
      <c r="C59" s="1" t="s">
        <v>1443</v>
      </c>
      <c r="D59" s="1" t="s">
        <v>2814</v>
      </c>
      <c r="E59" s="1" t="s">
        <v>2822</v>
      </c>
      <c r="F59" s="1" t="s">
        <v>2823</v>
      </c>
      <c r="G59" s="1" t="s">
        <v>2823</v>
      </c>
      <c r="H59" s="1" t="s">
        <v>11</v>
      </c>
      <c r="I59" s="1" t="s">
        <v>11</v>
      </c>
      <c r="K59" s="1">
        <v>1</v>
      </c>
      <c r="Z59" s="1">
        <f>SUM(DATAGRAL2024[[#This Row],[GRAND PRIX]:[BRONCE CANNES]])</f>
        <v>1</v>
      </c>
      <c r="AA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0" spans="1:27" s="1" customFormat="1" x14ac:dyDescent="0.3">
      <c r="A60" s="1" t="s">
        <v>2720</v>
      </c>
      <c r="B60" s="1" t="s">
        <v>2206</v>
      </c>
      <c r="C60" s="1" t="s">
        <v>1443</v>
      </c>
      <c r="D60" s="1" t="s">
        <v>2814</v>
      </c>
      <c r="E60" s="1" t="s">
        <v>2824</v>
      </c>
      <c r="F60" s="1" t="s">
        <v>2825</v>
      </c>
      <c r="G60" s="1" t="s">
        <v>2825</v>
      </c>
      <c r="H60" s="1" t="s">
        <v>11</v>
      </c>
      <c r="I60" s="1" t="s">
        <v>11</v>
      </c>
      <c r="K60" s="1">
        <v>3</v>
      </c>
      <c r="Z60" s="1">
        <f>SUM(DATAGRAL2024[[#This Row],[GRAND PRIX]:[BRONCE CANNES]])</f>
        <v>3</v>
      </c>
      <c r="AA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61" spans="1:27" s="1" customFormat="1" x14ac:dyDescent="0.3">
      <c r="A61" s="1" t="s">
        <v>2720</v>
      </c>
      <c r="B61" s="1" t="s">
        <v>2206</v>
      </c>
      <c r="C61" s="1" t="s">
        <v>1443</v>
      </c>
      <c r="D61" s="1" t="s">
        <v>2814</v>
      </c>
      <c r="E61" s="1" t="s">
        <v>2826</v>
      </c>
      <c r="F61" s="1" t="s">
        <v>2823</v>
      </c>
      <c r="G61" s="1" t="s">
        <v>2823</v>
      </c>
      <c r="H61" s="1" t="s">
        <v>11</v>
      </c>
      <c r="I61" s="1" t="s">
        <v>11</v>
      </c>
      <c r="K61" s="1">
        <v>1</v>
      </c>
      <c r="L61" s="1">
        <v>1</v>
      </c>
      <c r="M61" s="1">
        <v>1</v>
      </c>
      <c r="Z61" s="1">
        <f>SUM(DATAGRAL2024[[#This Row],[GRAND PRIX]:[BRONCE CANNES]])</f>
        <v>3</v>
      </c>
      <c r="AA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62" spans="1:27" s="1" customFormat="1" x14ac:dyDescent="0.3">
      <c r="A62" s="1" t="s">
        <v>2720</v>
      </c>
      <c r="B62" s="1" t="s">
        <v>2206</v>
      </c>
      <c r="C62" s="1" t="s">
        <v>1443</v>
      </c>
      <c r="D62" s="1" t="s">
        <v>2814</v>
      </c>
      <c r="E62" s="1" t="s">
        <v>2827</v>
      </c>
      <c r="F62" s="1" t="s">
        <v>2818</v>
      </c>
      <c r="G62" s="1" t="s">
        <v>2818</v>
      </c>
      <c r="H62" s="1" t="s">
        <v>11</v>
      </c>
      <c r="I62" s="1" t="s">
        <v>11</v>
      </c>
      <c r="L62" s="1">
        <v>1</v>
      </c>
      <c r="Z62" s="1">
        <f>SUM(DATAGRAL2024[[#This Row],[GRAND PRIX]:[BRONCE CANNES]])</f>
        <v>1</v>
      </c>
      <c r="AA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3" spans="1:27" s="1" customFormat="1" x14ac:dyDescent="0.3">
      <c r="A63" s="1" t="s">
        <v>2720</v>
      </c>
      <c r="B63" s="1" t="s">
        <v>2206</v>
      </c>
      <c r="C63" s="1" t="s">
        <v>1443</v>
      </c>
      <c r="D63" s="1" t="s">
        <v>2814</v>
      </c>
      <c r="E63" s="1" t="s">
        <v>2828</v>
      </c>
      <c r="F63" s="1" t="s">
        <v>2823</v>
      </c>
      <c r="G63" s="1" t="s">
        <v>2823</v>
      </c>
      <c r="H63" s="1" t="s">
        <v>11</v>
      </c>
      <c r="I63" s="1" t="s">
        <v>11</v>
      </c>
      <c r="L63" s="1">
        <v>2</v>
      </c>
      <c r="M63" s="1">
        <v>1</v>
      </c>
      <c r="Z63" s="1">
        <f>SUM(DATAGRAL2024[[#This Row],[GRAND PRIX]:[BRONCE CANNES]])</f>
        <v>3</v>
      </c>
      <c r="AA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64" spans="1:27" s="1" customFormat="1" x14ac:dyDescent="0.3">
      <c r="A64" s="1" t="s">
        <v>2720</v>
      </c>
      <c r="B64" s="1" t="s">
        <v>2206</v>
      </c>
      <c r="C64" s="1" t="s">
        <v>1443</v>
      </c>
      <c r="D64" s="1" t="s">
        <v>2814</v>
      </c>
      <c r="E64" s="1" t="s">
        <v>120</v>
      </c>
      <c r="F64" s="1" t="s">
        <v>2829</v>
      </c>
      <c r="G64" s="1" t="s">
        <v>2829</v>
      </c>
      <c r="H64" s="1" t="s">
        <v>11</v>
      </c>
      <c r="I64" s="1" t="s">
        <v>11</v>
      </c>
      <c r="L64" s="1">
        <v>1</v>
      </c>
      <c r="Z64" s="1">
        <f>SUM(DATAGRAL2024[[#This Row],[GRAND PRIX]:[BRONCE CANNES]])</f>
        <v>1</v>
      </c>
      <c r="AA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5" spans="1:27" s="1" customFormat="1" x14ac:dyDescent="0.3">
      <c r="A65" s="1" t="s">
        <v>2720</v>
      </c>
      <c r="B65" s="1" t="s">
        <v>2206</v>
      </c>
      <c r="C65" s="1" t="s">
        <v>1443</v>
      </c>
      <c r="D65" s="1" t="s">
        <v>2814</v>
      </c>
      <c r="E65" s="1" t="s">
        <v>2830</v>
      </c>
      <c r="F65" s="1" t="s">
        <v>2816</v>
      </c>
      <c r="G65" s="1" t="s">
        <v>2816</v>
      </c>
      <c r="H65" s="1" t="s">
        <v>11</v>
      </c>
      <c r="I65" s="1" t="s">
        <v>11</v>
      </c>
      <c r="L65" s="1">
        <v>1</v>
      </c>
      <c r="Z65" s="1">
        <f>SUM(DATAGRAL2024[[#This Row],[GRAND PRIX]:[BRONCE CANNES]])</f>
        <v>1</v>
      </c>
      <c r="AA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6" spans="1:27" s="1" customFormat="1" x14ac:dyDescent="0.3">
      <c r="A66" s="1" t="s">
        <v>2720</v>
      </c>
      <c r="B66" s="1" t="s">
        <v>2206</v>
      </c>
      <c r="C66" s="1" t="s">
        <v>1443</v>
      </c>
      <c r="D66" s="1" t="s">
        <v>2814</v>
      </c>
      <c r="E66" s="1" t="s">
        <v>2831</v>
      </c>
      <c r="F66" s="1" t="s">
        <v>2816</v>
      </c>
      <c r="G66" s="1" t="s">
        <v>2816</v>
      </c>
      <c r="H66" s="1" t="s">
        <v>11</v>
      </c>
      <c r="I66" s="1" t="s">
        <v>11</v>
      </c>
      <c r="K66" s="1">
        <v>1</v>
      </c>
      <c r="Z66" s="1">
        <f>SUM(DATAGRAL2024[[#This Row],[GRAND PRIX]:[BRONCE CANNES]])</f>
        <v>1</v>
      </c>
      <c r="AA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7" spans="1:27" s="1" customFormat="1" x14ac:dyDescent="0.3">
      <c r="A67" s="1" t="s">
        <v>2720</v>
      </c>
      <c r="B67" s="1" t="s">
        <v>2206</v>
      </c>
      <c r="C67" s="1" t="s">
        <v>1766</v>
      </c>
      <c r="D67" s="1" t="s">
        <v>1766</v>
      </c>
      <c r="E67" s="1" t="s">
        <v>2746</v>
      </c>
      <c r="F67" s="1" t="s">
        <v>2747</v>
      </c>
      <c r="G67" s="1" t="s">
        <v>2747</v>
      </c>
      <c r="H67" s="1" t="s">
        <v>11</v>
      </c>
      <c r="I67" s="1" t="s">
        <v>11</v>
      </c>
      <c r="L67" s="1">
        <v>1</v>
      </c>
      <c r="M67" s="1">
        <v>2</v>
      </c>
      <c r="Z67" s="1">
        <f>SUM(DATAGRAL2024[[#This Row],[GRAND PRIX]:[BRONCE CANNES]])</f>
        <v>3</v>
      </c>
      <c r="AA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68" spans="1:27" s="1" customFormat="1" x14ac:dyDescent="0.3">
      <c r="A68" s="1" t="s">
        <v>2720</v>
      </c>
      <c r="B68" s="1" t="s">
        <v>2206</v>
      </c>
      <c r="C68" s="1" t="s">
        <v>2832</v>
      </c>
      <c r="D68" s="1" t="s">
        <v>2832</v>
      </c>
      <c r="E68" s="1" t="s">
        <v>2833</v>
      </c>
      <c r="F68" s="1" t="s">
        <v>2747</v>
      </c>
      <c r="G68" s="1" t="s">
        <v>2747</v>
      </c>
      <c r="H68" s="1" t="s">
        <v>11</v>
      </c>
      <c r="I68" s="1" t="s">
        <v>11</v>
      </c>
      <c r="K68" s="1">
        <v>1</v>
      </c>
      <c r="Z68" s="1">
        <f>SUM(DATAGRAL2024[[#This Row],[GRAND PRIX]:[BRONCE CANNES]])</f>
        <v>1</v>
      </c>
      <c r="AA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9" spans="1:27" s="1" customFormat="1" x14ac:dyDescent="0.3">
      <c r="A69" s="1" t="s">
        <v>2720</v>
      </c>
      <c r="B69" s="1" t="s">
        <v>2206</v>
      </c>
      <c r="C69" s="1" t="s">
        <v>2834</v>
      </c>
      <c r="D69" s="1" t="s">
        <v>2834</v>
      </c>
      <c r="E69" s="1" t="s">
        <v>2835</v>
      </c>
      <c r="F69" s="1" t="s">
        <v>2583</v>
      </c>
      <c r="G69" s="1" t="s">
        <v>2583</v>
      </c>
      <c r="H69" s="1" t="s">
        <v>11</v>
      </c>
      <c r="I69" s="1" t="s">
        <v>11</v>
      </c>
      <c r="M69" s="1">
        <v>4</v>
      </c>
      <c r="Z69" s="1">
        <f>SUM(DATAGRAL2024[[#This Row],[GRAND PRIX]:[BRONCE CANNES]])</f>
        <v>4</v>
      </c>
      <c r="AA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70" spans="1:27" s="1" customFormat="1" x14ac:dyDescent="0.3">
      <c r="A70" s="1" t="s">
        <v>2720</v>
      </c>
      <c r="B70" s="1" t="s">
        <v>2206</v>
      </c>
      <c r="C70" s="1" t="s">
        <v>2834</v>
      </c>
      <c r="D70" s="1" t="s">
        <v>2834</v>
      </c>
      <c r="E70" s="1" t="s">
        <v>2741</v>
      </c>
      <c r="F70" s="1" t="s">
        <v>2724</v>
      </c>
      <c r="G70" s="1" t="s">
        <v>2724</v>
      </c>
      <c r="H70" s="1" t="s">
        <v>11</v>
      </c>
      <c r="I70" s="1" t="s">
        <v>11</v>
      </c>
      <c r="L70" s="1">
        <v>1</v>
      </c>
      <c r="Z70" s="1">
        <f>SUM(DATAGRAL2024[[#This Row],[GRAND PRIX]:[BRONCE CANNES]])</f>
        <v>1</v>
      </c>
      <c r="AA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1" spans="1:27" s="1" customFormat="1" x14ac:dyDescent="0.3">
      <c r="A71" s="1" t="s">
        <v>2720</v>
      </c>
      <c r="B71" s="1" t="s">
        <v>2206</v>
      </c>
      <c r="C71" s="1" t="s">
        <v>2836</v>
      </c>
      <c r="D71" s="1" t="s">
        <v>2837</v>
      </c>
      <c r="E71" s="1" t="s">
        <v>2838</v>
      </c>
      <c r="F71" s="1" t="s">
        <v>2584</v>
      </c>
      <c r="G71" s="1" t="s">
        <v>2584</v>
      </c>
      <c r="H71" s="1" t="s">
        <v>11</v>
      </c>
      <c r="I71" s="1" t="s">
        <v>11</v>
      </c>
      <c r="K71" s="1">
        <v>1</v>
      </c>
      <c r="L71" s="1">
        <v>1</v>
      </c>
      <c r="Z71" s="1">
        <f>SUM(DATAGRAL2024[[#This Row],[GRAND PRIX]:[BRONCE CANNES]])</f>
        <v>2</v>
      </c>
      <c r="AA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72" spans="1:27" s="1" customFormat="1" x14ac:dyDescent="0.3">
      <c r="A72" s="1" t="s">
        <v>2720</v>
      </c>
      <c r="B72" s="1" t="s">
        <v>2206</v>
      </c>
      <c r="C72" s="1" t="s">
        <v>2836</v>
      </c>
      <c r="D72" s="1" t="s">
        <v>2837</v>
      </c>
      <c r="E72" s="1" t="s">
        <v>868</v>
      </c>
      <c r="F72" s="1" t="s">
        <v>2583</v>
      </c>
      <c r="G72" s="1" t="s">
        <v>2583</v>
      </c>
      <c r="H72" s="1" t="s">
        <v>11</v>
      </c>
      <c r="I72" s="1" t="s">
        <v>11</v>
      </c>
      <c r="K72" s="1">
        <v>1</v>
      </c>
      <c r="Z72" s="1">
        <f>SUM(DATAGRAL2024[[#This Row],[GRAND PRIX]:[BRONCE CANNES]])</f>
        <v>1</v>
      </c>
      <c r="AA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3" spans="1:27" s="1" customFormat="1" x14ac:dyDescent="0.3">
      <c r="A73" s="1" t="s">
        <v>2720</v>
      </c>
      <c r="B73" s="1" t="s">
        <v>2206</v>
      </c>
      <c r="C73" s="1" t="s">
        <v>2836</v>
      </c>
      <c r="D73" s="1" t="s">
        <v>2837</v>
      </c>
      <c r="E73" s="1" t="s">
        <v>2839</v>
      </c>
      <c r="F73" s="1" t="s">
        <v>2747</v>
      </c>
      <c r="G73" s="1" t="s">
        <v>2747</v>
      </c>
      <c r="H73" s="1" t="s">
        <v>11</v>
      </c>
      <c r="I73" s="1" t="s">
        <v>11</v>
      </c>
      <c r="L73" s="1">
        <v>1</v>
      </c>
      <c r="M73" s="1">
        <v>2</v>
      </c>
      <c r="Z73" s="1">
        <f>SUM(DATAGRAL2024[[#This Row],[GRAND PRIX]:[BRONCE CANNES]])</f>
        <v>3</v>
      </c>
      <c r="AA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74" spans="1:27" s="1" customFormat="1" x14ac:dyDescent="0.3">
      <c r="A74" s="1" t="s">
        <v>2720</v>
      </c>
      <c r="B74" s="1" t="s">
        <v>2206</v>
      </c>
      <c r="C74" s="1" t="s">
        <v>2581</v>
      </c>
      <c r="D74" s="1" t="s">
        <v>2581</v>
      </c>
      <c r="E74" s="1" t="s">
        <v>2840</v>
      </c>
      <c r="F74" s="1" t="s">
        <v>2747</v>
      </c>
      <c r="G74" s="1" t="s">
        <v>2747</v>
      </c>
      <c r="H74" s="1" t="s">
        <v>11</v>
      </c>
      <c r="I74" s="1" t="s">
        <v>11</v>
      </c>
      <c r="K74" s="1">
        <v>1</v>
      </c>
      <c r="Z74" s="1">
        <f>SUM(DATAGRAL2024[[#This Row],[GRAND PRIX]:[BRONCE CANNES]])</f>
        <v>1</v>
      </c>
      <c r="AA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5" spans="1:27" s="1" customFormat="1" x14ac:dyDescent="0.3">
      <c r="A75" s="1" t="s">
        <v>2720</v>
      </c>
      <c r="B75" s="1" t="s">
        <v>2206</v>
      </c>
      <c r="C75" s="1" t="s">
        <v>2581</v>
      </c>
      <c r="D75" s="1" t="s">
        <v>2581</v>
      </c>
      <c r="E75" s="1" t="s">
        <v>2840</v>
      </c>
      <c r="F75" s="1" t="s">
        <v>2738</v>
      </c>
      <c r="G75" s="1" t="s">
        <v>2738</v>
      </c>
      <c r="H75" s="1" t="s">
        <v>11</v>
      </c>
      <c r="I75" s="1" t="s">
        <v>11</v>
      </c>
      <c r="K75" s="1">
        <v>1</v>
      </c>
      <c r="L75" s="1">
        <v>1</v>
      </c>
      <c r="M75" s="1">
        <v>1</v>
      </c>
      <c r="Z75" s="1">
        <f>SUM(DATAGRAL2024[[#This Row],[GRAND PRIX]:[BRONCE CANNES]])</f>
        <v>3</v>
      </c>
      <c r="AA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76" spans="1:27" s="1" customFormat="1" x14ac:dyDescent="0.3">
      <c r="A76" s="1" t="s">
        <v>2841</v>
      </c>
      <c r="B76" s="1" t="s">
        <v>2206</v>
      </c>
      <c r="C76" s="1" t="s">
        <v>2842</v>
      </c>
      <c r="D76" s="1" t="s">
        <v>2842</v>
      </c>
      <c r="E76" s="1" t="s">
        <v>2843</v>
      </c>
      <c r="F76" s="1" t="s">
        <v>2844</v>
      </c>
      <c r="G76" s="1" t="s">
        <v>2844</v>
      </c>
      <c r="H76" s="1" t="s">
        <v>126</v>
      </c>
      <c r="I76" s="1" t="s">
        <v>127</v>
      </c>
      <c r="K76" s="1">
        <v>1</v>
      </c>
      <c r="Z76" s="1">
        <f>SUM(DATAGRAL2024[[#This Row],[GRAND PRIX]:[BRONCE CANNES]])</f>
        <v>1</v>
      </c>
      <c r="AA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7" spans="1:27" s="1" customFormat="1" x14ac:dyDescent="0.3">
      <c r="A77" s="1" t="s">
        <v>2841</v>
      </c>
      <c r="B77" s="1" t="s">
        <v>2206</v>
      </c>
      <c r="C77" s="1" t="s">
        <v>2842</v>
      </c>
      <c r="D77" s="1" t="s">
        <v>2842</v>
      </c>
      <c r="E77" s="1" t="s">
        <v>2845</v>
      </c>
      <c r="F77" s="1" t="s">
        <v>2844</v>
      </c>
      <c r="G77" s="1" t="s">
        <v>2844</v>
      </c>
      <c r="H77" s="1" t="s">
        <v>126</v>
      </c>
      <c r="I77" s="1" t="s">
        <v>127</v>
      </c>
      <c r="K77" s="1">
        <v>1</v>
      </c>
      <c r="L77" s="1">
        <v>1</v>
      </c>
      <c r="Z77" s="1">
        <f>SUM(DATAGRAL2024[[#This Row],[GRAND PRIX]:[BRONCE CANNES]])</f>
        <v>2</v>
      </c>
      <c r="AA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78" spans="1:27" s="1" customFormat="1" x14ac:dyDescent="0.3">
      <c r="A78" s="1" t="s">
        <v>2841</v>
      </c>
      <c r="B78" s="1" t="s">
        <v>2206</v>
      </c>
      <c r="C78" s="1" t="s">
        <v>2842</v>
      </c>
      <c r="D78" s="1" t="s">
        <v>2842</v>
      </c>
      <c r="E78" s="1" t="s">
        <v>2846</v>
      </c>
      <c r="F78" s="1" t="s">
        <v>2844</v>
      </c>
      <c r="G78" s="1" t="s">
        <v>2844</v>
      </c>
      <c r="H78" s="1" t="s">
        <v>126</v>
      </c>
      <c r="I78" s="1" t="s">
        <v>127</v>
      </c>
      <c r="L78" s="1">
        <v>2</v>
      </c>
      <c r="Z78" s="1">
        <f>SUM(DATAGRAL2024[[#This Row],[GRAND PRIX]:[BRONCE CANNES]])</f>
        <v>2</v>
      </c>
      <c r="AA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79" spans="1:27" s="1" customFormat="1" x14ac:dyDescent="0.3">
      <c r="A79" s="1" t="s">
        <v>2841</v>
      </c>
      <c r="B79" s="1" t="s">
        <v>2206</v>
      </c>
      <c r="C79" s="1" t="s">
        <v>2842</v>
      </c>
      <c r="D79" s="1" t="s">
        <v>2842</v>
      </c>
      <c r="E79" s="1" t="s">
        <v>2847</v>
      </c>
      <c r="F79" s="1" t="s">
        <v>2844</v>
      </c>
      <c r="G79" s="1" t="s">
        <v>2844</v>
      </c>
      <c r="H79" s="1" t="s">
        <v>126</v>
      </c>
      <c r="I79" s="1" t="s">
        <v>127</v>
      </c>
      <c r="M79" s="1">
        <v>1</v>
      </c>
      <c r="Z79" s="1">
        <f>SUM(DATAGRAL2024[[#This Row],[GRAND PRIX]:[BRONCE CANNES]])</f>
        <v>1</v>
      </c>
      <c r="AA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 spans="1:27" s="1" customFormat="1" x14ac:dyDescent="0.3">
      <c r="A80" s="1" t="s">
        <v>2841</v>
      </c>
      <c r="B80" s="1" t="s">
        <v>2206</v>
      </c>
      <c r="C80" s="1" t="s">
        <v>2842</v>
      </c>
      <c r="D80" s="1" t="s">
        <v>2842</v>
      </c>
      <c r="E80" s="1" t="s">
        <v>2848</v>
      </c>
      <c r="F80" s="1" t="s">
        <v>2844</v>
      </c>
      <c r="G80" s="1" t="s">
        <v>2844</v>
      </c>
      <c r="H80" s="1" t="s">
        <v>126</v>
      </c>
      <c r="I80" s="1" t="s">
        <v>127</v>
      </c>
      <c r="M80" s="1">
        <v>2</v>
      </c>
      <c r="Z80" s="1">
        <f>SUM(DATAGRAL2024[[#This Row],[GRAND PRIX]:[BRONCE CANNES]])</f>
        <v>2</v>
      </c>
      <c r="AA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81" spans="1:27" s="1" customFormat="1" x14ac:dyDescent="0.3">
      <c r="A81" s="1" t="s">
        <v>2841</v>
      </c>
      <c r="B81" s="1" t="s">
        <v>2206</v>
      </c>
      <c r="C81" s="1" t="s">
        <v>2849</v>
      </c>
      <c r="D81" s="1" t="s">
        <v>2849</v>
      </c>
      <c r="E81" s="1" t="s">
        <v>2850</v>
      </c>
      <c r="F81" s="1" t="s">
        <v>2844</v>
      </c>
      <c r="G81" s="1" t="s">
        <v>2844</v>
      </c>
      <c r="H81" s="1" t="s">
        <v>126</v>
      </c>
      <c r="I81" s="1" t="s">
        <v>126</v>
      </c>
      <c r="M81" s="1">
        <v>1</v>
      </c>
      <c r="Z81" s="1">
        <f>SUM(DATAGRAL2024[[#This Row],[GRAND PRIX]:[BRONCE CANNES]])</f>
        <v>1</v>
      </c>
      <c r="AA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2" spans="1:27" s="1" customFormat="1" x14ac:dyDescent="0.3">
      <c r="A82" s="1" t="s">
        <v>2841</v>
      </c>
      <c r="B82" s="1" t="s">
        <v>2206</v>
      </c>
      <c r="C82" s="1" t="s">
        <v>2851</v>
      </c>
      <c r="D82" s="1" t="s">
        <v>2851</v>
      </c>
      <c r="E82" s="1" t="s">
        <v>135</v>
      </c>
      <c r="F82" s="1" t="s">
        <v>2844</v>
      </c>
      <c r="G82" s="1" t="s">
        <v>2844</v>
      </c>
      <c r="H82" s="1" t="s">
        <v>126</v>
      </c>
      <c r="I82" s="1" t="s">
        <v>126</v>
      </c>
      <c r="M82" s="1">
        <v>1</v>
      </c>
      <c r="Z82" s="1">
        <f>SUM(DATAGRAL2024[[#This Row],[GRAND PRIX]:[BRONCE CANNES]])</f>
        <v>1</v>
      </c>
      <c r="AA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 spans="1:27" s="1" customFormat="1" x14ac:dyDescent="0.3">
      <c r="A83" s="1" t="s">
        <v>2841</v>
      </c>
      <c r="B83" s="1" t="s">
        <v>2206</v>
      </c>
      <c r="C83" s="1" t="s">
        <v>2852</v>
      </c>
      <c r="D83" s="1" t="s">
        <v>2852</v>
      </c>
      <c r="E83" s="1" t="s">
        <v>137</v>
      </c>
      <c r="F83" s="1" t="s">
        <v>2844</v>
      </c>
      <c r="G83" s="1" t="s">
        <v>2844</v>
      </c>
      <c r="H83" s="1" t="s">
        <v>126</v>
      </c>
      <c r="I83" s="1" t="s">
        <v>11</v>
      </c>
      <c r="L83" s="1">
        <v>1</v>
      </c>
      <c r="M83" s="1">
        <v>1</v>
      </c>
      <c r="Z83" s="1">
        <f>SUM(DATAGRAL2024[[#This Row],[GRAND PRIX]:[BRONCE CANNES]])</f>
        <v>2</v>
      </c>
      <c r="AA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4" spans="1:27" s="1" customFormat="1" x14ac:dyDescent="0.3">
      <c r="A84" s="1" t="s">
        <v>2841</v>
      </c>
      <c r="B84" s="1" t="s">
        <v>2206</v>
      </c>
      <c r="C84" s="1" t="s">
        <v>2853</v>
      </c>
      <c r="D84" s="1" t="s">
        <v>2853</v>
      </c>
      <c r="E84" s="1" t="s">
        <v>2854</v>
      </c>
      <c r="F84" s="1" t="s">
        <v>2844</v>
      </c>
      <c r="G84" s="1" t="s">
        <v>2844</v>
      </c>
      <c r="H84" s="1" t="s">
        <v>126</v>
      </c>
      <c r="I84" s="1" t="s">
        <v>140</v>
      </c>
      <c r="L84" s="1">
        <v>1</v>
      </c>
      <c r="M84" s="1">
        <v>1</v>
      </c>
      <c r="Z84" s="1">
        <f>SUM(DATAGRAL2024[[#This Row],[GRAND PRIX]:[BRONCE CANNES]])</f>
        <v>2</v>
      </c>
      <c r="AA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5" spans="1:27" s="1" customFormat="1" x14ac:dyDescent="0.3">
      <c r="A85" s="1" t="s">
        <v>2841</v>
      </c>
      <c r="B85" s="1" t="s">
        <v>2206</v>
      </c>
      <c r="C85" s="1" t="s">
        <v>2853</v>
      </c>
      <c r="D85" s="1" t="s">
        <v>2853</v>
      </c>
      <c r="E85" s="1" t="s">
        <v>438</v>
      </c>
      <c r="F85" s="1" t="s">
        <v>2844</v>
      </c>
      <c r="G85" s="1" t="s">
        <v>2844</v>
      </c>
      <c r="H85" s="1" t="s">
        <v>126</v>
      </c>
      <c r="I85" s="1" t="s">
        <v>140</v>
      </c>
      <c r="K85" s="1">
        <v>1</v>
      </c>
      <c r="L85" s="1">
        <v>1</v>
      </c>
      <c r="Z85" s="1">
        <f>SUM(DATAGRAL2024[[#This Row],[GRAND PRIX]:[BRONCE CANNES]])</f>
        <v>2</v>
      </c>
      <c r="AA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6" spans="1:27" s="1" customFormat="1" x14ac:dyDescent="0.3">
      <c r="A86" s="1" t="s">
        <v>2841</v>
      </c>
      <c r="B86" s="1" t="s">
        <v>2206</v>
      </c>
      <c r="C86" s="1" t="s">
        <v>2853</v>
      </c>
      <c r="D86" s="1" t="s">
        <v>2853</v>
      </c>
      <c r="E86" s="1" t="s">
        <v>2855</v>
      </c>
      <c r="F86" s="1" t="s">
        <v>2844</v>
      </c>
      <c r="G86" s="1" t="s">
        <v>2844</v>
      </c>
      <c r="H86" s="1" t="s">
        <v>126</v>
      </c>
      <c r="I86" s="1" t="s">
        <v>140</v>
      </c>
      <c r="M86" s="1">
        <v>1</v>
      </c>
      <c r="Z86" s="1">
        <f>SUM(DATAGRAL2024[[#This Row],[GRAND PRIX]:[BRONCE CANNES]])</f>
        <v>1</v>
      </c>
      <c r="AA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 spans="1:27" s="1" customFormat="1" x14ac:dyDescent="0.3">
      <c r="A87" s="1" t="s">
        <v>2841</v>
      </c>
      <c r="B87" s="1" t="s">
        <v>2206</v>
      </c>
      <c r="C87" s="1" t="s">
        <v>2853</v>
      </c>
      <c r="D87" s="1" t="s">
        <v>2853</v>
      </c>
      <c r="E87" s="1" t="s">
        <v>2856</v>
      </c>
      <c r="F87" s="1" t="s">
        <v>2844</v>
      </c>
      <c r="G87" s="1" t="s">
        <v>2844</v>
      </c>
      <c r="H87" s="1" t="s">
        <v>126</v>
      </c>
      <c r="I87" s="1" t="s">
        <v>140</v>
      </c>
      <c r="L87" s="1">
        <v>1</v>
      </c>
      <c r="Z87" s="1">
        <f>SUM(DATAGRAL2024[[#This Row],[GRAND PRIX]:[BRONCE CANNES]])</f>
        <v>1</v>
      </c>
      <c r="AA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 spans="1:27" s="1" customFormat="1" x14ac:dyDescent="0.3">
      <c r="A88" s="1" t="s">
        <v>2841</v>
      </c>
      <c r="B88" s="1" t="s">
        <v>2206</v>
      </c>
      <c r="C88" s="1" t="s">
        <v>2857</v>
      </c>
      <c r="D88" s="1" t="s">
        <v>2857</v>
      </c>
      <c r="E88" s="1" t="s">
        <v>2858</v>
      </c>
      <c r="F88" s="1" t="s">
        <v>2844</v>
      </c>
      <c r="G88" s="1" t="s">
        <v>2844</v>
      </c>
      <c r="H88" s="1" t="s">
        <v>126</v>
      </c>
      <c r="I88" s="1" t="s">
        <v>146</v>
      </c>
      <c r="L88" s="1">
        <v>1</v>
      </c>
      <c r="Z88" s="1">
        <f>SUM(DATAGRAL2024[[#This Row],[GRAND PRIX]:[BRONCE CANNES]])</f>
        <v>1</v>
      </c>
      <c r="AA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9" spans="1:27" s="1" customFormat="1" x14ac:dyDescent="0.3">
      <c r="A89" s="1" t="s">
        <v>2841</v>
      </c>
      <c r="B89" s="1" t="s">
        <v>2206</v>
      </c>
      <c r="C89" s="1" t="s">
        <v>2857</v>
      </c>
      <c r="D89" s="1" t="s">
        <v>2857</v>
      </c>
      <c r="E89" s="1" t="s">
        <v>2859</v>
      </c>
      <c r="F89" s="1" t="s">
        <v>2844</v>
      </c>
      <c r="G89" s="1" t="s">
        <v>2844</v>
      </c>
      <c r="H89" s="1" t="s">
        <v>126</v>
      </c>
      <c r="I89" s="1" t="s">
        <v>146</v>
      </c>
      <c r="K89" s="1">
        <v>1</v>
      </c>
      <c r="L89" s="1">
        <v>1</v>
      </c>
      <c r="Z89" s="1">
        <f>SUM(DATAGRAL2024[[#This Row],[GRAND PRIX]:[BRONCE CANNES]])</f>
        <v>2</v>
      </c>
      <c r="AA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90" spans="1:27" s="1" customFormat="1" x14ac:dyDescent="0.3">
      <c r="A90" s="1" t="s">
        <v>2841</v>
      </c>
      <c r="B90" s="1" t="s">
        <v>2206</v>
      </c>
      <c r="C90" s="1" t="s">
        <v>2860</v>
      </c>
      <c r="D90" s="1" t="s">
        <v>2860</v>
      </c>
      <c r="E90" s="1" t="s">
        <v>2861</v>
      </c>
      <c r="F90" s="1" t="s">
        <v>2844</v>
      </c>
      <c r="G90" s="1" t="s">
        <v>2844</v>
      </c>
      <c r="H90" s="1" t="s">
        <v>126</v>
      </c>
      <c r="I90" s="1" t="s">
        <v>11</v>
      </c>
      <c r="L90" s="1">
        <v>1</v>
      </c>
      <c r="M90" s="1">
        <v>1</v>
      </c>
      <c r="Z90" s="1">
        <f>SUM(DATAGRAL2024[[#This Row],[GRAND PRIX]:[BRONCE CANNES]])</f>
        <v>2</v>
      </c>
      <c r="AA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91" spans="1:27" s="1" customFormat="1" x14ac:dyDescent="0.3">
      <c r="A91" s="1" t="s">
        <v>2841</v>
      </c>
      <c r="B91" s="1" t="s">
        <v>2206</v>
      </c>
      <c r="C91" s="1" t="s">
        <v>2860</v>
      </c>
      <c r="D91" s="1" t="s">
        <v>2860</v>
      </c>
      <c r="E91" s="1" t="s">
        <v>2862</v>
      </c>
      <c r="F91" s="1" t="s">
        <v>2844</v>
      </c>
      <c r="G91" s="1" t="s">
        <v>2844</v>
      </c>
      <c r="H91" s="1" t="s">
        <v>126</v>
      </c>
      <c r="I91" s="1" t="s">
        <v>11</v>
      </c>
      <c r="M91" s="1">
        <v>1</v>
      </c>
      <c r="Z91" s="1">
        <f>SUM(DATAGRAL2024[[#This Row],[GRAND PRIX]:[BRONCE CANNES]])</f>
        <v>1</v>
      </c>
      <c r="AA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 spans="1:27" s="1" customFormat="1" x14ac:dyDescent="0.3">
      <c r="A92" s="1" t="s">
        <v>2841</v>
      </c>
      <c r="B92" s="1" t="s">
        <v>2206</v>
      </c>
      <c r="C92" s="1" t="s">
        <v>2863</v>
      </c>
      <c r="D92" s="1" t="s">
        <v>2863</v>
      </c>
      <c r="E92" s="1" t="s">
        <v>2864</v>
      </c>
      <c r="F92" s="1" t="s">
        <v>2844</v>
      </c>
      <c r="G92" s="1" t="s">
        <v>2844</v>
      </c>
      <c r="H92" s="1" t="s">
        <v>126</v>
      </c>
      <c r="I92" s="1" t="s">
        <v>153</v>
      </c>
      <c r="M92" s="1">
        <v>1</v>
      </c>
      <c r="Z92" s="1">
        <f>SUM(DATAGRAL2024[[#This Row],[GRAND PRIX]:[BRONCE CANNES]])</f>
        <v>1</v>
      </c>
      <c r="AA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 spans="1:27" s="1" customFormat="1" x14ac:dyDescent="0.3">
      <c r="A93" s="1" t="s">
        <v>2841</v>
      </c>
      <c r="B93" s="1" t="s">
        <v>2206</v>
      </c>
      <c r="C93" s="1" t="s">
        <v>2863</v>
      </c>
      <c r="D93" s="1" t="s">
        <v>2863</v>
      </c>
      <c r="E93" s="1" t="s">
        <v>2865</v>
      </c>
      <c r="F93" s="1" t="s">
        <v>2844</v>
      </c>
      <c r="G93" s="1" t="s">
        <v>2844</v>
      </c>
      <c r="H93" s="1" t="s">
        <v>126</v>
      </c>
      <c r="I93" s="1" t="s">
        <v>153</v>
      </c>
      <c r="L93" s="1">
        <v>1</v>
      </c>
      <c r="Z93" s="1">
        <f>SUM(DATAGRAL2024[[#This Row],[GRAND PRIX]:[BRONCE CANNES]])</f>
        <v>1</v>
      </c>
      <c r="AA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4" spans="1:27" s="1" customFormat="1" x14ac:dyDescent="0.3">
      <c r="A94" s="1" t="s">
        <v>2841</v>
      </c>
      <c r="B94" s="1" t="s">
        <v>2206</v>
      </c>
      <c r="C94" s="1" t="s">
        <v>2863</v>
      </c>
      <c r="D94" s="1" t="s">
        <v>2863</v>
      </c>
      <c r="E94" s="1" t="s">
        <v>2866</v>
      </c>
      <c r="F94" s="1" t="s">
        <v>2844</v>
      </c>
      <c r="G94" s="1" t="s">
        <v>2844</v>
      </c>
      <c r="H94" s="1" t="s">
        <v>126</v>
      </c>
      <c r="I94" s="1" t="s">
        <v>153</v>
      </c>
      <c r="L94" s="1">
        <v>1</v>
      </c>
      <c r="Z94" s="1">
        <f>SUM(DATAGRAL2024[[#This Row],[GRAND PRIX]:[BRONCE CANNES]])</f>
        <v>1</v>
      </c>
      <c r="AA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5" spans="1:27" s="1" customFormat="1" x14ac:dyDescent="0.3">
      <c r="A95" s="1" t="s">
        <v>2841</v>
      </c>
      <c r="B95" s="1" t="s">
        <v>2206</v>
      </c>
      <c r="C95" s="1" t="s">
        <v>2867</v>
      </c>
      <c r="D95" s="1" t="s">
        <v>2867</v>
      </c>
      <c r="E95" s="1" t="s">
        <v>2868</v>
      </c>
      <c r="F95" s="1" t="s">
        <v>2844</v>
      </c>
      <c r="G95" s="1" t="s">
        <v>2844</v>
      </c>
      <c r="H95" s="1" t="s">
        <v>126</v>
      </c>
      <c r="I95" s="1" t="s">
        <v>158</v>
      </c>
      <c r="J95" s="1">
        <v>1</v>
      </c>
      <c r="K95" s="1">
        <v>2</v>
      </c>
      <c r="L95" s="1">
        <v>2</v>
      </c>
      <c r="M95" s="1">
        <v>1</v>
      </c>
      <c r="Z95" s="1">
        <f>SUM(DATAGRAL2024[[#This Row],[GRAND PRIX]:[BRONCE CANNES]])</f>
        <v>6</v>
      </c>
      <c r="AA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77</v>
      </c>
    </row>
    <row r="96" spans="1:27" s="1" customFormat="1" x14ac:dyDescent="0.3">
      <c r="A96" s="1" t="s">
        <v>2841</v>
      </c>
      <c r="B96" s="1" t="s">
        <v>2206</v>
      </c>
      <c r="C96" s="1" t="s">
        <v>2867</v>
      </c>
      <c r="D96" s="1" t="s">
        <v>2867</v>
      </c>
      <c r="E96" s="1" t="s">
        <v>2869</v>
      </c>
      <c r="F96" s="1" t="s">
        <v>2844</v>
      </c>
      <c r="G96" s="1" t="s">
        <v>2844</v>
      </c>
      <c r="H96" s="1" t="s">
        <v>126</v>
      </c>
      <c r="I96" s="1" t="s">
        <v>158</v>
      </c>
      <c r="M96" s="1">
        <v>1</v>
      </c>
      <c r="Z96" s="1">
        <f>SUM(DATAGRAL2024[[#This Row],[GRAND PRIX]:[BRONCE CANNES]])</f>
        <v>1</v>
      </c>
      <c r="AA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7" spans="1:27" s="1" customFormat="1" x14ac:dyDescent="0.3">
      <c r="A97" s="1" t="s">
        <v>2841</v>
      </c>
      <c r="B97" s="1" t="s">
        <v>2206</v>
      </c>
      <c r="C97" s="1" t="s">
        <v>2867</v>
      </c>
      <c r="D97" s="1" t="s">
        <v>2867</v>
      </c>
      <c r="E97" s="1" t="s">
        <v>2870</v>
      </c>
      <c r="F97" s="1" t="s">
        <v>2844</v>
      </c>
      <c r="G97" s="1" t="s">
        <v>2844</v>
      </c>
      <c r="H97" s="1" t="s">
        <v>126</v>
      </c>
      <c r="I97" s="1" t="s">
        <v>158</v>
      </c>
      <c r="L97" s="1">
        <v>1</v>
      </c>
      <c r="Z97" s="1">
        <f>SUM(DATAGRAL2024[[#This Row],[GRAND PRIX]:[BRONCE CANNES]])</f>
        <v>1</v>
      </c>
      <c r="AA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8" spans="1:27" s="1" customFormat="1" x14ac:dyDescent="0.3">
      <c r="A98" s="1" t="s">
        <v>2841</v>
      </c>
      <c r="B98" s="1" t="s">
        <v>2206</v>
      </c>
      <c r="C98" s="1" t="s">
        <v>2867</v>
      </c>
      <c r="D98" s="1" t="s">
        <v>2867</v>
      </c>
      <c r="E98" s="1" t="s">
        <v>2871</v>
      </c>
      <c r="F98" s="1" t="s">
        <v>2844</v>
      </c>
      <c r="G98" s="1" t="s">
        <v>2844</v>
      </c>
      <c r="H98" s="1" t="s">
        <v>126</v>
      </c>
      <c r="I98" s="1" t="s">
        <v>158</v>
      </c>
      <c r="M98" s="1">
        <v>1</v>
      </c>
      <c r="Z98" s="1">
        <f>SUM(DATAGRAL2024[[#This Row],[GRAND PRIX]:[BRONCE CANNES]])</f>
        <v>1</v>
      </c>
      <c r="AA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 spans="1:27" s="1" customFormat="1" x14ac:dyDescent="0.3">
      <c r="A99" s="1" t="s">
        <v>2841</v>
      </c>
      <c r="B99" s="1" t="s">
        <v>2206</v>
      </c>
      <c r="C99" s="1" t="s">
        <v>2867</v>
      </c>
      <c r="D99" s="1" t="s">
        <v>2867</v>
      </c>
      <c r="E99" s="1" t="s">
        <v>2872</v>
      </c>
      <c r="F99" s="1" t="s">
        <v>2844</v>
      </c>
      <c r="G99" s="1" t="s">
        <v>2844</v>
      </c>
      <c r="H99" s="1" t="s">
        <v>126</v>
      </c>
      <c r="I99" s="1" t="s">
        <v>158</v>
      </c>
      <c r="K99" s="1">
        <v>1</v>
      </c>
      <c r="Z99" s="1">
        <f>SUM(DATAGRAL2024[[#This Row],[GRAND PRIX]:[BRONCE CANNES]])</f>
        <v>1</v>
      </c>
      <c r="AA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0" spans="1:27" s="1" customFormat="1" x14ac:dyDescent="0.3">
      <c r="A100" s="1" t="s">
        <v>2841</v>
      </c>
      <c r="B100" s="1" t="s">
        <v>2206</v>
      </c>
      <c r="C100" s="1" t="s">
        <v>2867</v>
      </c>
      <c r="D100" s="1" t="s">
        <v>2867</v>
      </c>
      <c r="E100" s="1" t="s">
        <v>163</v>
      </c>
      <c r="F100" s="1" t="s">
        <v>2844</v>
      </c>
      <c r="G100" s="1" t="s">
        <v>2844</v>
      </c>
      <c r="H100" s="1" t="s">
        <v>126</v>
      </c>
      <c r="I100" s="1" t="s">
        <v>158</v>
      </c>
      <c r="M100" s="1">
        <v>1</v>
      </c>
      <c r="Z100" s="1">
        <f>SUM(DATAGRAL2024[[#This Row],[GRAND PRIX]:[BRONCE CANNES]])</f>
        <v>1</v>
      </c>
      <c r="AA1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 spans="1:27" s="1" customFormat="1" x14ac:dyDescent="0.3">
      <c r="A101" s="1" t="s">
        <v>2841</v>
      </c>
      <c r="B101" s="1" t="s">
        <v>2206</v>
      </c>
      <c r="C101" s="1" t="s">
        <v>2873</v>
      </c>
      <c r="D101" s="1" t="s">
        <v>2873</v>
      </c>
      <c r="E101" s="1" t="s">
        <v>165</v>
      </c>
      <c r="F101" s="1" t="s">
        <v>2844</v>
      </c>
      <c r="G101" s="1" t="s">
        <v>2844</v>
      </c>
      <c r="H101" s="1" t="s">
        <v>126</v>
      </c>
      <c r="I101" s="1" t="s">
        <v>126</v>
      </c>
      <c r="L101" s="1">
        <v>1</v>
      </c>
      <c r="M101" s="1">
        <v>3</v>
      </c>
      <c r="Z101" s="1">
        <f>SUM(DATAGRAL2024[[#This Row],[GRAND PRIX]:[BRONCE CANNES]])</f>
        <v>4</v>
      </c>
      <c r="AA1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102" spans="1:27" s="1" customFormat="1" x14ac:dyDescent="0.3">
      <c r="A102" s="1" t="s">
        <v>2841</v>
      </c>
      <c r="B102" s="1" t="s">
        <v>2206</v>
      </c>
      <c r="C102" s="1" t="s">
        <v>2873</v>
      </c>
      <c r="D102" s="1" t="s">
        <v>2873</v>
      </c>
      <c r="E102" s="1" t="s">
        <v>2874</v>
      </c>
      <c r="F102" s="1" t="s">
        <v>2844</v>
      </c>
      <c r="G102" s="1" t="s">
        <v>2844</v>
      </c>
      <c r="H102" s="1" t="s">
        <v>126</v>
      </c>
      <c r="I102" s="1" t="s">
        <v>126</v>
      </c>
      <c r="K102" s="1">
        <v>1</v>
      </c>
      <c r="Z102" s="1">
        <f>SUM(DATAGRAL2024[[#This Row],[GRAND PRIX]:[BRONCE CANNES]])</f>
        <v>1</v>
      </c>
      <c r="AA1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 spans="1:27" s="1" customFormat="1" x14ac:dyDescent="0.3">
      <c r="A103" s="1" t="s">
        <v>2841</v>
      </c>
      <c r="B103" s="1" t="s">
        <v>2206</v>
      </c>
      <c r="C103" s="1" t="s">
        <v>2873</v>
      </c>
      <c r="D103" s="1" t="s">
        <v>2873</v>
      </c>
      <c r="E103" s="1" t="s">
        <v>2875</v>
      </c>
      <c r="F103" s="1" t="s">
        <v>2844</v>
      </c>
      <c r="G103" s="1" t="s">
        <v>2844</v>
      </c>
      <c r="H103" s="1" t="s">
        <v>126</v>
      </c>
      <c r="I103" s="1" t="s">
        <v>126</v>
      </c>
      <c r="M103" s="1">
        <v>1</v>
      </c>
      <c r="Z103" s="1">
        <f>SUM(DATAGRAL2024[[#This Row],[GRAND PRIX]:[BRONCE CANNES]])</f>
        <v>1</v>
      </c>
      <c r="AA1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 spans="1:27" s="1" customFormat="1" x14ac:dyDescent="0.3">
      <c r="A104" s="1" t="s">
        <v>2841</v>
      </c>
      <c r="B104" s="1" t="s">
        <v>2206</v>
      </c>
      <c r="C104" s="1" t="s">
        <v>2873</v>
      </c>
      <c r="D104" s="1" t="s">
        <v>2873</v>
      </c>
      <c r="E104" s="1" t="s">
        <v>2876</v>
      </c>
      <c r="F104" s="1" t="s">
        <v>2844</v>
      </c>
      <c r="G104" s="1" t="s">
        <v>2844</v>
      </c>
      <c r="H104" s="1" t="s">
        <v>126</v>
      </c>
      <c r="I104" s="1" t="s">
        <v>126</v>
      </c>
      <c r="M104" s="1">
        <v>1</v>
      </c>
      <c r="Z104" s="1">
        <f>SUM(DATAGRAL2024[[#This Row],[GRAND PRIX]:[BRONCE CANNES]])</f>
        <v>1</v>
      </c>
      <c r="AA1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 spans="1:27" s="1" customFormat="1" x14ac:dyDescent="0.3">
      <c r="A105" s="1" t="s">
        <v>2841</v>
      </c>
      <c r="B105" s="1" t="s">
        <v>2206</v>
      </c>
      <c r="C105" s="1" t="s">
        <v>2873</v>
      </c>
      <c r="D105" s="1" t="s">
        <v>2873</v>
      </c>
      <c r="E105" s="1" t="s">
        <v>2877</v>
      </c>
      <c r="F105" s="1" t="s">
        <v>2844</v>
      </c>
      <c r="G105" s="1" t="s">
        <v>2844</v>
      </c>
      <c r="H105" s="1" t="s">
        <v>126</v>
      </c>
      <c r="I105" s="1" t="s">
        <v>126</v>
      </c>
      <c r="L105" s="1">
        <v>2</v>
      </c>
      <c r="M105" s="1">
        <v>3</v>
      </c>
      <c r="Z105" s="1">
        <f>SUM(DATAGRAL2024[[#This Row],[GRAND PRIX]:[BRONCE CANNES]])</f>
        <v>5</v>
      </c>
      <c r="AA1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23</v>
      </c>
    </row>
    <row r="106" spans="1:27" s="1" customFormat="1" x14ac:dyDescent="0.3">
      <c r="A106" s="1" t="s">
        <v>2841</v>
      </c>
      <c r="B106" s="1" t="s">
        <v>2206</v>
      </c>
      <c r="C106" s="1" t="s">
        <v>2873</v>
      </c>
      <c r="D106" s="1" t="s">
        <v>2873</v>
      </c>
      <c r="E106" s="1" t="s">
        <v>2878</v>
      </c>
      <c r="F106" s="1" t="s">
        <v>2844</v>
      </c>
      <c r="G106" s="1" t="s">
        <v>2844</v>
      </c>
      <c r="H106" s="1" t="s">
        <v>126</v>
      </c>
      <c r="I106" s="1" t="s">
        <v>126</v>
      </c>
      <c r="L106" s="1">
        <v>1</v>
      </c>
      <c r="M106" s="1">
        <v>1</v>
      </c>
      <c r="Z106" s="1">
        <f>SUM(DATAGRAL2024[[#This Row],[GRAND PRIX]:[BRONCE CANNES]])</f>
        <v>2</v>
      </c>
      <c r="AA1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07" spans="1:27" s="1" customFormat="1" x14ac:dyDescent="0.3">
      <c r="A107" s="1" t="s">
        <v>2841</v>
      </c>
      <c r="B107" s="1" t="s">
        <v>2206</v>
      </c>
      <c r="C107" s="1" t="s">
        <v>2873</v>
      </c>
      <c r="D107" s="1" t="s">
        <v>2873</v>
      </c>
      <c r="E107" s="1" t="s">
        <v>2879</v>
      </c>
      <c r="F107" s="1" t="s">
        <v>2844</v>
      </c>
      <c r="G107" s="1" t="s">
        <v>2844</v>
      </c>
      <c r="H107" s="1" t="s">
        <v>126</v>
      </c>
      <c r="I107" s="1" t="s">
        <v>126</v>
      </c>
      <c r="M107" s="1">
        <v>1</v>
      </c>
      <c r="Z107" s="1">
        <f>SUM(DATAGRAL2024[[#This Row],[GRAND PRIX]:[BRONCE CANNES]])</f>
        <v>1</v>
      </c>
      <c r="AA1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 spans="1:27" s="1" customFormat="1" x14ac:dyDescent="0.3">
      <c r="A108" s="1" t="s">
        <v>2841</v>
      </c>
      <c r="B108" s="1" t="s">
        <v>2206</v>
      </c>
      <c r="C108" s="1" t="s">
        <v>2873</v>
      </c>
      <c r="D108" s="1" t="s">
        <v>2873</v>
      </c>
      <c r="E108" s="1" t="s">
        <v>2880</v>
      </c>
      <c r="F108" s="1" t="s">
        <v>2844</v>
      </c>
      <c r="G108" s="1" t="s">
        <v>2844</v>
      </c>
      <c r="H108" s="1" t="s">
        <v>126</v>
      </c>
      <c r="I108" s="1" t="s">
        <v>126</v>
      </c>
      <c r="M108" s="1">
        <v>2</v>
      </c>
      <c r="Z108" s="1">
        <f>SUM(DATAGRAL2024[[#This Row],[GRAND PRIX]:[BRONCE CANNES]])</f>
        <v>2</v>
      </c>
      <c r="AA1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09" spans="1:27" s="1" customFormat="1" x14ac:dyDescent="0.3">
      <c r="A109" s="1" t="s">
        <v>2841</v>
      </c>
      <c r="B109" s="1" t="s">
        <v>2206</v>
      </c>
      <c r="C109" s="1" t="s">
        <v>2881</v>
      </c>
      <c r="D109" s="1" t="s">
        <v>2881</v>
      </c>
      <c r="E109" s="1" t="s">
        <v>2882</v>
      </c>
      <c r="F109" s="1" t="s">
        <v>2844</v>
      </c>
      <c r="G109" s="1" t="s">
        <v>2844</v>
      </c>
      <c r="H109" s="1" t="s">
        <v>126</v>
      </c>
      <c r="I109" s="1" t="s">
        <v>175</v>
      </c>
      <c r="K109" s="1">
        <v>2</v>
      </c>
      <c r="L109" s="1">
        <v>1</v>
      </c>
      <c r="Z109" s="1">
        <f>SUM(DATAGRAL2024[[#This Row],[GRAND PRIX]:[BRONCE CANNES]])</f>
        <v>3</v>
      </c>
      <c r="AA1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110" spans="1:27" s="1" customFormat="1" x14ac:dyDescent="0.3">
      <c r="A110" s="1" t="s">
        <v>2841</v>
      </c>
      <c r="B110" s="1" t="s">
        <v>2206</v>
      </c>
      <c r="C110" s="1" t="s">
        <v>2881</v>
      </c>
      <c r="D110" s="1" t="s">
        <v>2881</v>
      </c>
      <c r="E110" s="1" t="s">
        <v>2883</v>
      </c>
      <c r="F110" s="1" t="s">
        <v>2844</v>
      </c>
      <c r="G110" s="1" t="s">
        <v>2844</v>
      </c>
      <c r="H110" s="1" t="s">
        <v>126</v>
      </c>
      <c r="I110" s="1" t="s">
        <v>175</v>
      </c>
      <c r="L110" s="1">
        <v>1</v>
      </c>
      <c r="Z110" s="1">
        <f>SUM(DATAGRAL2024[[#This Row],[GRAND PRIX]:[BRONCE CANNES]])</f>
        <v>1</v>
      </c>
      <c r="AA1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1" spans="1:27" s="1" customFormat="1" x14ac:dyDescent="0.3">
      <c r="A111" s="1" t="s">
        <v>2841</v>
      </c>
      <c r="B111" s="1" t="s">
        <v>2206</v>
      </c>
      <c r="C111" s="1" t="s">
        <v>2881</v>
      </c>
      <c r="D111" s="1" t="s">
        <v>2881</v>
      </c>
      <c r="E111" s="1" t="s">
        <v>2884</v>
      </c>
      <c r="F111" s="1" t="s">
        <v>2844</v>
      </c>
      <c r="G111" s="1" t="s">
        <v>2844</v>
      </c>
      <c r="H111" s="1" t="s">
        <v>126</v>
      </c>
      <c r="I111" s="1" t="s">
        <v>175</v>
      </c>
      <c r="L111" s="1">
        <v>1</v>
      </c>
      <c r="Z111" s="1">
        <f>SUM(DATAGRAL2024[[#This Row],[GRAND PRIX]:[BRONCE CANNES]])</f>
        <v>1</v>
      </c>
      <c r="AA1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2" spans="1:27" s="1" customFormat="1" x14ac:dyDescent="0.3">
      <c r="A112" s="1" t="s">
        <v>2841</v>
      </c>
      <c r="B112" s="1" t="s">
        <v>2206</v>
      </c>
      <c r="C112" s="1" t="s">
        <v>2885</v>
      </c>
      <c r="D112" s="1" t="s">
        <v>2885</v>
      </c>
      <c r="E112" s="1" t="s">
        <v>2886</v>
      </c>
      <c r="F112" s="1" t="s">
        <v>2844</v>
      </c>
      <c r="G112" s="1" t="s">
        <v>2844</v>
      </c>
      <c r="H112" s="1" t="s">
        <v>126</v>
      </c>
      <c r="I112" s="1" t="s">
        <v>126</v>
      </c>
      <c r="L112" s="1">
        <v>1</v>
      </c>
      <c r="Z112" s="1">
        <f>SUM(DATAGRAL2024[[#This Row],[GRAND PRIX]:[BRONCE CANNES]])</f>
        <v>1</v>
      </c>
      <c r="AA1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3" spans="1:27" s="1" customFormat="1" x14ac:dyDescent="0.3">
      <c r="A113" s="1" t="s">
        <v>2841</v>
      </c>
      <c r="B113" s="1" t="s">
        <v>2206</v>
      </c>
      <c r="C113" s="1" t="s">
        <v>2887</v>
      </c>
      <c r="D113" s="1" t="s">
        <v>2887</v>
      </c>
      <c r="E113" s="1" t="s">
        <v>2888</v>
      </c>
      <c r="F113" s="1" t="s">
        <v>2844</v>
      </c>
      <c r="G113" s="1" t="s">
        <v>2844</v>
      </c>
      <c r="H113" s="1" t="s">
        <v>126</v>
      </c>
      <c r="I113" s="1" t="s">
        <v>11</v>
      </c>
      <c r="L113" s="1">
        <v>1</v>
      </c>
      <c r="Z113" s="1">
        <f>SUM(DATAGRAL2024[[#This Row],[GRAND PRIX]:[BRONCE CANNES]])</f>
        <v>1</v>
      </c>
      <c r="AA1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4" spans="1:27" s="1" customFormat="1" x14ac:dyDescent="0.3">
      <c r="A114" s="1" t="s">
        <v>2841</v>
      </c>
      <c r="B114" s="1" t="s">
        <v>2206</v>
      </c>
      <c r="C114" s="1" t="s">
        <v>2887</v>
      </c>
      <c r="D114" s="1" t="s">
        <v>2887</v>
      </c>
      <c r="E114" s="1" t="s">
        <v>2889</v>
      </c>
      <c r="F114" s="1" t="s">
        <v>2844</v>
      </c>
      <c r="G114" s="1" t="s">
        <v>2844</v>
      </c>
      <c r="H114" s="1" t="s">
        <v>126</v>
      </c>
      <c r="I114" s="1" t="s">
        <v>11</v>
      </c>
      <c r="M114" s="1">
        <v>1</v>
      </c>
      <c r="Z114" s="1">
        <f>SUM(DATAGRAL2024[[#This Row],[GRAND PRIX]:[BRONCE CANNES]])</f>
        <v>1</v>
      </c>
      <c r="AA1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 spans="1:27" s="1" customFormat="1" x14ac:dyDescent="0.3">
      <c r="A115" s="1" t="s">
        <v>2841</v>
      </c>
      <c r="B115" s="1" t="s">
        <v>2206</v>
      </c>
      <c r="C115" s="1" t="s">
        <v>2890</v>
      </c>
      <c r="D115" s="1" t="s">
        <v>2890</v>
      </c>
      <c r="E115" s="1" t="s">
        <v>2891</v>
      </c>
      <c r="F115" s="1" t="s">
        <v>2844</v>
      </c>
      <c r="G115" s="1" t="s">
        <v>2844</v>
      </c>
      <c r="H115" s="1" t="s">
        <v>126</v>
      </c>
      <c r="I115" s="1" t="s">
        <v>126</v>
      </c>
      <c r="L115" s="1">
        <v>1</v>
      </c>
      <c r="Z115" s="1">
        <f>SUM(DATAGRAL2024[[#This Row],[GRAND PRIX]:[BRONCE CANNES]])</f>
        <v>1</v>
      </c>
      <c r="AA1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6" spans="1:27" s="1" customFormat="1" x14ac:dyDescent="0.3">
      <c r="A116" s="1" t="s">
        <v>2841</v>
      </c>
      <c r="B116" s="1" t="s">
        <v>2206</v>
      </c>
      <c r="C116" s="1" t="s">
        <v>2890</v>
      </c>
      <c r="D116" s="1" t="s">
        <v>2890</v>
      </c>
      <c r="E116" s="1" t="s">
        <v>2892</v>
      </c>
      <c r="F116" s="1" t="s">
        <v>2844</v>
      </c>
      <c r="G116" s="1" t="s">
        <v>2844</v>
      </c>
      <c r="H116" s="1" t="s">
        <v>126</v>
      </c>
      <c r="I116" s="1" t="s">
        <v>126</v>
      </c>
      <c r="M116" s="1">
        <v>1</v>
      </c>
      <c r="Z116" s="1">
        <f>SUM(DATAGRAL2024[[#This Row],[GRAND PRIX]:[BRONCE CANNES]])</f>
        <v>1</v>
      </c>
      <c r="AA1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 spans="1:27" s="1" customFormat="1" x14ac:dyDescent="0.3">
      <c r="A117" s="1" t="s">
        <v>2841</v>
      </c>
      <c r="B117" s="1" t="s">
        <v>2206</v>
      </c>
      <c r="C117" s="1" t="s">
        <v>2890</v>
      </c>
      <c r="D117" s="1" t="s">
        <v>2890</v>
      </c>
      <c r="E117" s="1" t="s">
        <v>2893</v>
      </c>
      <c r="F117" s="1" t="s">
        <v>2844</v>
      </c>
      <c r="G117" s="1" t="s">
        <v>2844</v>
      </c>
      <c r="H117" s="1" t="s">
        <v>126</v>
      </c>
      <c r="I117" s="1" t="s">
        <v>126</v>
      </c>
      <c r="L117" s="1">
        <v>1</v>
      </c>
      <c r="M117" s="1">
        <v>1</v>
      </c>
      <c r="Z117" s="1">
        <f>SUM(DATAGRAL2024[[#This Row],[GRAND PRIX]:[BRONCE CANNES]])</f>
        <v>2</v>
      </c>
      <c r="AA1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18" spans="1:27" s="1" customFormat="1" x14ac:dyDescent="0.3">
      <c r="A118" s="1" t="s">
        <v>2841</v>
      </c>
      <c r="B118" s="1" t="s">
        <v>2206</v>
      </c>
      <c r="C118" s="1" t="s">
        <v>2890</v>
      </c>
      <c r="D118" s="1" t="s">
        <v>2890</v>
      </c>
      <c r="E118" s="1" t="s">
        <v>2894</v>
      </c>
      <c r="F118" s="1" t="s">
        <v>2844</v>
      </c>
      <c r="G118" s="1" t="s">
        <v>2844</v>
      </c>
      <c r="H118" s="1" t="s">
        <v>126</v>
      </c>
      <c r="I118" s="1" t="s">
        <v>126</v>
      </c>
      <c r="L118" s="1">
        <v>1</v>
      </c>
      <c r="Z118" s="1">
        <f>SUM(DATAGRAL2024[[#This Row],[GRAND PRIX]:[BRONCE CANNES]])</f>
        <v>1</v>
      </c>
      <c r="AA1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 spans="1:27" s="1" customFormat="1" x14ac:dyDescent="0.3">
      <c r="A119" s="1" t="s">
        <v>2841</v>
      </c>
      <c r="B119" s="1" t="s">
        <v>2206</v>
      </c>
      <c r="C119" s="1" t="s">
        <v>2895</v>
      </c>
      <c r="D119" s="1" t="s">
        <v>2896</v>
      </c>
      <c r="E119" s="1" t="s">
        <v>2897</v>
      </c>
      <c r="F119" s="1" t="s">
        <v>2844</v>
      </c>
      <c r="G119" s="1" t="s">
        <v>2844</v>
      </c>
      <c r="H119" s="1" t="s">
        <v>126</v>
      </c>
      <c r="I119" s="1" t="s">
        <v>189</v>
      </c>
      <c r="K119" s="1">
        <v>1</v>
      </c>
      <c r="L119" s="1">
        <v>1</v>
      </c>
      <c r="M119" s="1">
        <v>1</v>
      </c>
      <c r="Z119" s="1">
        <f>SUM(DATAGRAL2024[[#This Row],[GRAND PRIX]:[BRONCE CANNES]])</f>
        <v>3</v>
      </c>
      <c r="AA1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20" spans="1:27" s="1" customFormat="1" x14ac:dyDescent="0.3">
      <c r="A120" s="1" t="s">
        <v>2841</v>
      </c>
      <c r="B120" s="1" t="s">
        <v>2206</v>
      </c>
      <c r="C120" s="1" t="s">
        <v>2895</v>
      </c>
      <c r="D120" s="1" t="s">
        <v>2896</v>
      </c>
      <c r="E120" s="1" t="s">
        <v>2898</v>
      </c>
      <c r="F120" s="1" t="s">
        <v>2844</v>
      </c>
      <c r="G120" s="1" t="s">
        <v>2844</v>
      </c>
      <c r="H120" s="1" t="s">
        <v>126</v>
      </c>
      <c r="I120" s="1" t="s">
        <v>189</v>
      </c>
      <c r="J120" s="1">
        <v>1</v>
      </c>
      <c r="K120" s="1">
        <v>2</v>
      </c>
      <c r="Z120" s="1">
        <f>SUM(DATAGRAL2024[[#This Row],[GRAND PRIX]:[BRONCE CANNES]])</f>
        <v>3</v>
      </c>
      <c r="AA1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60</v>
      </c>
    </row>
    <row r="121" spans="1:27" s="1" customFormat="1" x14ac:dyDescent="0.3">
      <c r="A121" s="1" t="s">
        <v>2841</v>
      </c>
      <c r="B121" s="1" t="s">
        <v>2206</v>
      </c>
      <c r="C121" s="1" t="s">
        <v>2895</v>
      </c>
      <c r="D121" s="1" t="s">
        <v>2896</v>
      </c>
      <c r="E121" s="1" t="s">
        <v>2899</v>
      </c>
      <c r="F121" s="1" t="s">
        <v>2844</v>
      </c>
      <c r="G121" s="1" t="s">
        <v>2844</v>
      </c>
      <c r="H121" s="1" t="s">
        <v>126</v>
      </c>
      <c r="I121" s="1" t="s">
        <v>189</v>
      </c>
      <c r="K121" s="1">
        <v>1</v>
      </c>
      <c r="M121" s="1">
        <v>1</v>
      </c>
      <c r="Z121" s="1">
        <f>SUM(DATAGRAL2024[[#This Row],[GRAND PRIX]:[BRONCE CANNES]])</f>
        <v>2</v>
      </c>
      <c r="AA1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22" spans="1:27" s="1" customFormat="1" x14ac:dyDescent="0.3">
      <c r="A122" s="1" t="s">
        <v>2841</v>
      </c>
      <c r="B122" s="1" t="s">
        <v>2206</v>
      </c>
      <c r="C122" s="1" t="s">
        <v>2900</v>
      </c>
      <c r="D122" s="1" t="s">
        <v>2900</v>
      </c>
      <c r="E122" s="1" t="s">
        <v>2901</v>
      </c>
      <c r="F122" s="1" t="s">
        <v>2844</v>
      </c>
      <c r="G122" s="1" t="s">
        <v>2844</v>
      </c>
      <c r="H122" s="1" t="s">
        <v>126</v>
      </c>
      <c r="I122" s="1" t="s">
        <v>126</v>
      </c>
      <c r="M122" s="1">
        <v>1</v>
      </c>
      <c r="Z122" s="1">
        <f>SUM(DATAGRAL2024[[#This Row],[GRAND PRIX]:[BRONCE CANNES]])</f>
        <v>1</v>
      </c>
      <c r="AA1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3" spans="1:27" s="1" customFormat="1" x14ac:dyDescent="0.3">
      <c r="A123" s="1" t="s">
        <v>2841</v>
      </c>
      <c r="B123" s="1" t="s">
        <v>2206</v>
      </c>
      <c r="C123" s="1" t="s">
        <v>194</v>
      </c>
      <c r="D123" s="1" t="s">
        <v>194</v>
      </c>
      <c r="E123" s="1" t="s">
        <v>2902</v>
      </c>
      <c r="F123" s="1" t="s">
        <v>2844</v>
      </c>
      <c r="G123" s="1" t="s">
        <v>2844</v>
      </c>
      <c r="H123" s="1" t="s">
        <v>126</v>
      </c>
      <c r="I123" s="1" t="s">
        <v>127</v>
      </c>
      <c r="K123" s="1">
        <v>1</v>
      </c>
      <c r="Z123" s="1">
        <f>SUM(DATAGRAL2024[[#This Row],[GRAND PRIX]:[BRONCE CANNES]])</f>
        <v>1</v>
      </c>
      <c r="AA1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4" spans="1:27" s="1" customFormat="1" x14ac:dyDescent="0.3">
      <c r="A124" s="1" t="s">
        <v>2841</v>
      </c>
      <c r="B124" s="1" t="s">
        <v>2206</v>
      </c>
      <c r="C124" s="1" t="s">
        <v>194</v>
      </c>
      <c r="D124" s="1" t="s">
        <v>194</v>
      </c>
      <c r="E124" s="1" t="s">
        <v>2903</v>
      </c>
      <c r="F124" s="1" t="s">
        <v>2844</v>
      </c>
      <c r="G124" s="1" t="s">
        <v>2844</v>
      </c>
      <c r="H124" s="1" t="s">
        <v>126</v>
      </c>
      <c r="I124" s="1" t="s">
        <v>127</v>
      </c>
      <c r="L124" s="1">
        <v>1</v>
      </c>
      <c r="Z124" s="1">
        <f>SUM(DATAGRAL2024[[#This Row],[GRAND PRIX]:[BRONCE CANNES]])</f>
        <v>1</v>
      </c>
      <c r="AA1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5" spans="1:27" s="1" customFormat="1" x14ac:dyDescent="0.3">
      <c r="A125" s="1" t="s">
        <v>2841</v>
      </c>
      <c r="B125" s="1" t="s">
        <v>2206</v>
      </c>
      <c r="C125" s="1" t="s">
        <v>194</v>
      </c>
      <c r="D125" s="1" t="s">
        <v>194</v>
      </c>
      <c r="E125" s="1" t="s">
        <v>2904</v>
      </c>
      <c r="F125" s="1" t="s">
        <v>2844</v>
      </c>
      <c r="G125" s="1" t="s">
        <v>2844</v>
      </c>
      <c r="H125" s="1" t="s">
        <v>126</v>
      </c>
      <c r="I125" s="1" t="s">
        <v>127</v>
      </c>
      <c r="K125" s="1">
        <v>1</v>
      </c>
      <c r="Z125" s="1">
        <f>SUM(DATAGRAL2024[[#This Row],[GRAND PRIX]:[BRONCE CANNES]])</f>
        <v>1</v>
      </c>
      <c r="AA1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6" spans="1:27" s="1" customFormat="1" x14ac:dyDescent="0.3">
      <c r="A126" s="1" t="s">
        <v>2841</v>
      </c>
      <c r="B126" s="1" t="s">
        <v>2206</v>
      </c>
      <c r="C126" s="1" t="s">
        <v>2905</v>
      </c>
      <c r="D126" s="1" t="s">
        <v>2905</v>
      </c>
      <c r="E126" s="1" t="s">
        <v>2906</v>
      </c>
      <c r="F126" s="1" t="s">
        <v>2844</v>
      </c>
      <c r="G126" s="1" t="s">
        <v>2844</v>
      </c>
      <c r="H126" s="1" t="s">
        <v>126</v>
      </c>
      <c r="I126" s="1" t="s">
        <v>200</v>
      </c>
      <c r="K126" s="1">
        <v>1</v>
      </c>
      <c r="L126" s="1">
        <v>1</v>
      </c>
      <c r="Z126" s="1">
        <f>SUM(DATAGRAL2024[[#This Row],[GRAND PRIX]:[BRONCE CANNES]])</f>
        <v>2</v>
      </c>
      <c r="AA1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27" spans="1:27" s="1" customFormat="1" x14ac:dyDescent="0.3">
      <c r="A127" s="1" t="s">
        <v>2841</v>
      </c>
      <c r="B127" s="1" t="s">
        <v>2206</v>
      </c>
      <c r="C127" s="1" t="s">
        <v>2907</v>
      </c>
      <c r="D127" s="1" t="s">
        <v>2907</v>
      </c>
      <c r="E127" s="1" t="s">
        <v>202</v>
      </c>
      <c r="F127" s="1" t="s">
        <v>2844</v>
      </c>
      <c r="G127" s="1" t="s">
        <v>2844</v>
      </c>
      <c r="H127" s="1" t="s">
        <v>126</v>
      </c>
      <c r="I127" s="1" t="s">
        <v>126</v>
      </c>
      <c r="M127" s="1">
        <v>1</v>
      </c>
      <c r="Z127" s="1">
        <f>SUM(DATAGRAL2024[[#This Row],[GRAND PRIX]:[BRONCE CANNES]])</f>
        <v>1</v>
      </c>
      <c r="AA1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8" spans="1:27" s="1" customFormat="1" x14ac:dyDescent="0.3">
      <c r="A128" s="1" t="s">
        <v>2841</v>
      </c>
      <c r="B128" s="1" t="s">
        <v>2206</v>
      </c>
      <c r="C128" s="1" t="s">
        <v>2907</v>
      </c>
      <c r="D128" s="1" t="s">
        <v>2907</v>
      </c>
      <c r="E128" s="1" t="s">
        <v>203</v>
      </c>
      <c r="F128" s="1" t="s">
        <v>2844</v>
      </c>
      <c r="G128" s="1" t="s">
        <v>2844</v>
      </c>
      <c r="H128" s="1" t="s">
        <v>126</v>
      </c>
      <c r="I128" s="1" t="s">
        <v>126</v>
      </c>
      <c r="L128" s="1">
        <v>1</v>
      </c>
      <c r="M128" s="1">
        <v>1</v>
      </c>
      <c r="Z128" s="1">
        <f>SUM(DATAGRAL2024[[#This Row],[GRAND PRIX]:[BRONCE CANNES]])</f>
        <v>2</v>
      </c>
      <c r="AA1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9" spans="1:27" s="1" customFormat="1" x14ac:dyDescent="0.3">
      <c r="A129" s="1" t="s">
        <v>2841</v>
      </c>
      <c r="B129" s="1" t="s">
        <v>2206</v>
      </c>
      <c r="C129" s="1" t="s">
        <v>2908</v>
      </c>
      <c r="D129" s="1" t="s">
        <v>2908</v>
      </c>
      <c r="E129" s="1" t="s">
        <v>205</v>
      </c>
      <c r="F129" s="1" t="s">
        <v>2844</v>
      </c>
      <c r="G129" s="1" t="s">
        <v>2844</v>
      </c>
      <c r="H129" s="1" t="s">
        <v>126</v>
      </c>
      <c r="I129" s="1" t="s">
        <v>189</v>
      </c>
      <c r="M129" s="1">
        <v>3</v>
      </c>
      <c r="Z129" s="1">
        <f>SUM(DATAGRAL2024[[#This Row],[GRAND PRIX]:[BRONCE CANNES]])</f>
        <v>3</v>
      </c>
      <c r="AA1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30" spans="1:27" s="1" customFormat="1" x14ac:dyDescent="0.3">
      <c r="A130" s="1" t="s">
        <v>2841</v>
      </c>
      <c r="B130" s="1" t="s">
        <v>2206</v>
      </c>
      <c r="C130" s="1" t="s">
        <v>2909</v>
      </c>
      <c r="D130" s="1" t="s">
        <v>2909</v>
      </c>
      <c r="E130" s="1" t="s">
        <v>2910</v>
      </c>
      <c r="F130" s="1" t="s">
        <v>2844</v>
      </c>
      <c r="G130" s="1" t="s">
        <v>2844</v>
      </c>
      <c r="H130" s="1" t="s">
        <v>126</v>
      </c>
      <c r="I130" s="1" t="s">
        <v>140</v>
      </c>
      <c r="K130" s="1">
        <v>1</v>
      </c>
      <c r="L130" s="1">
        <v>2</v>
      </c>
      <c r="Z130" s="1">
        <f>SUM(DATAGRAL2024[[#This Row],[GRAND PRIX]:[BRONCE CANNES]])</f>
        <v>3</v>
      </c>
      <c r="AA1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31" spans="1:27" s="1" customFormat="1" x14ac:dyDescent="0.3">
      <c r="A131" s="1" t="s">
        <v>2841</v>
      </c>
      <c r="B131" s="1" t="s">
        <v>2206</v>
      </c>
      <c r="C131" s="1" t="s">
        <v>2911</v>
      </c>
      <c r="D131" s="1" t="s">
        <v>2911</v>
      </c>
      <c r="E131" s="1" t="s">
        <v>2912</v>
      </c>
      <c r="F131" s="1" t="s">
        <v>2844</v>
      </c>
      <c r="G131" s="1" t="s">
        <v>2844</v>
      </c>
      <c r="H131" s="1" t="s">
        <v>126</v>
      </c>
      <c r="I131" s="1" t="s">
        <v>210</v>
      </c>
      <c r="M131" s="1">
        <v>1</v>
      </c>
      <c r="Z131" s="1">
        <f>SUM(DATAGRAL2024[[#This Row],[GRAND PRIX]:[BRONCE CANNES]])</f>
        <v>1</v>
      </c>
      <c r="AA1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2" spans="1:27" s="1" customFormat="1" x14ac:dyDescent="0.3">
      <c r="A132" s="1" t="s">
        <v>2841</v>
      </c>
      <c r="B132" s="1" t="s">
        <v>2206</v>
      </c>
      <c r="C132" s="1" t="s">
        <v>2913</v>
      </c>
      <c r="D132" s="1" t="s">
        <v>2913</v>
      </c>
      <c r="E132" s="1" t="s">
        <v>2914</v>
      </c>
      <c r="F132" s="1" t="s">
        <v>2844</v>
      </c>
      <c r="G132" s="1" t="s">
        <v>2844</v>
      </c>
      <c r="H132" s="1" t="s">
        <v>126</v>
      </c>
      <c r="I132" s="1" t="s">
        <v>126</v>
      </c>
      <c r="M132" s="1">
        <v>1</v>
      </c>
      <c r="Z132" s="1">
        <f>SUM(DATAGRAL2024[[#This Row],[GRAND PRIX]:[BRONCE CANNES]])</f>
        <v>1</v>
      </c>
      <c r="AA1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3" spans="1:27" s="1" customFormat="1" x14ac:dyDescent="0.3">
      <c r="A133" s="1" t="s">
        <v>2841</v>
      </c>
      <c r="B133" s="1" t="s">
        <v>2206</v>
      </c>
      <c r="C133" s="1" t="s">
        <v>2913</v>
      </c>
      <c r="D133" s="1" t="s">
        <v>2913</v>
      </c>
      <c r="E133" s="1" t="s">
        <v>2915</v>
      </c>
      <c r="F133" s="1" t="s">
        <v>2844</v>
      </c>
      <c r="G133" s="1" t="s">
        <v>2844</v>
      </c>
      <c r="H133" s="1" t="s">
        <v>126</v>
      </c>
      <c r="I133" s="1" t="s">
        <v>126</v>
      </c>
      <c r="L133" s="1">
        <v>1</v>
      </c>
      <c r="Z133" s="1">
        <f>SUM(DATAGRAL2024[[#This Row],[GRAND PRIX]:[BRONCE CANNES]])</f>
        <v>1</v>
      </c>
      <c r="AA1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 spans="1:27" s="1" customFormat="1" x14ac:dyDescent="0.3">
      <c r="A134" s="1" t="s">
        <v>2841</v>
      </c>
      <c r="B134" s="1" t="s">
        <v>2206</v>
      </c>
      <c r="C134" s="1" t="s">
        <v>2913</v>
      </c>
      <c r="D134" s="1" t="s">
        <v>2913</v>
      </c>
      <c r="E134" s="1" t="s">
        <v>2916</v>
      </c>
      <c r="F134" s="1" t="s">
        <v>2844</v>
      </c>
      <c r="G134" s="1" t="s">
        <v>2844</v>
      </c>
      <c r="H134" s="1" t="s">
        <v>126</v>
      </c>
      <c r="I134" s="1" t="s">
        <v>126</v>
      </c>
      <c r="L134" s="1">
        <v>1</v>
      </c>
      <c r="Z134" s="1">
        <f>SUM(DATAGRAL2024[[#This Row],[GRAND PRIX]:[BRONCE CANNES]])</f>
        <v>1</v>
      </c>
      <c r="AA1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5" spans="1:27" s="1" customFormat="1" x14ac:dyDescent="0.3">
      <c r="A135" s="1" t="s">
        <v>2841</v>
      </c>
      <c r="B135" s="1" t="s">
        <v>2206</v>
      </c>
      <c r="C135" s="1" t="s">
        <v>2917</v>
      </c>
      <c r="D135" s="1" t="s">
        <v>2917</v>
      </c>
      <c r="E135" s="1" t="s">
        <v>216</v>
      </c>
      <c r="F135" s="1" t="s">
        <v>2844</v>
      </c>
      <c r="G135" s="1" t="s">
        <v>2844</v>
      </c>
      <c r="H135" s="1" t="s">
        <v>126</v>
      </c>
      <c r="I135" s="1" t="s">
        <v>126</v>
      </c>
      <c r="L135" s="1">
        <v>1</v>
      </c>
      <c r="M135" s="1">
        <v>2</v>
      </c>
      <c r="Z135" s="1">
        <f>SUM(DATAGRAL2024[[#This Row],[GRAND PRIX]:[BRONCE CANNES]])</f>
        <v>3</v>
      </c>
      <c r="AA1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36" spans="1:27" s="1" customFormat="1" x14ac:dyDescent="0.3">
      <c r="A136" s="1" t="s">
        <v>2841</v>
      </c>
      <c r="B136" s="1" t="s">
        <v>2206</v>
      </c>
      <c r="C136" s="1" t="s">
        <v>2917</v>
      </c>
      <c r="D136" s="1" t="s">
        <v>2917</v>
      </c>
      <c r="E136" s="1" t="s">
        <v>217</v>
      </c>
      <c r="F136" s="1" t="s">
        <v>2844</v>
      </c>
      <c r="G136" s="1" t="s">
        <v>2844</v>
      </c>
      <c r="H136" s="1" t="s">
        <v>126</v>
      </c>
      <c r="I136" s="1" t="s">
        <v>126</v>
      </c>
      <c r="M136" s="1">
        <v>1</v>
      </c>
      <c r="Z136" s="1">
        <f>SUM(DATAGRAL2024[[#This Row],[GRAND PRIX]:[BRONCE CANNES]])</f>
        <v>1</v>
      </c>
      <c r="AA1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7" spans="1:27" s="1" customFormat="1" x14ac:dyDescent="0.3">
      <c r="A137" s="1" t="s">
        <v>2841</v>
      </c>
      <c r="B137" s="1" t="s">
        <v>2206</v>
      </c>
      <c r="C137" s="1" t="s">
        <v>2917</v>
      </c>
      <c r="D137" s="1" t="s">
        <v>2917</v>
      </c>
      <c r="E137" s="1" t="s">
        <v>218</v>
      </c>
      <c r="F137" s="1" t="s">
        <v>2844</v>
      </c>
      <c r="G137" s="1" t="s">
        <v>2844</v>
      </c>
      <c r="H137" s="1" t="s">
        <v>126</v>
      </c>
      <c r="I137" s="1" t="s">
        <v>126</v>
      </c>
      <c r="K137" s="1">
        <v>1</v>
      </c>
      <c r="M137" s="1">
        <v>5</v>
      </c>
      <c r="Z137" s="1">
        <f>SUM(DATAGRAL2024[[#This Row],[GRAND PRIX]:[BRONCE CANNES]])</f>
        <v>6</v>
      </c>
      <c r="AA1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38" spans="1:27" s="1" customFormat="1" x14ac:dyDescent="0.3">
      <c r="A138" s="1" t="s">
        <v>2841</v>
      </c>
      <c r="B138" s="1" t="s">
        <v>2206</v>
      </c>
      <c r="C138" s="1" t="s">
        <v>2918</v>
      </c>
      <c r="D138" s="1" t="s">
        <v>2918</v>
      </c>
      <c r="E138" s="1" t="s">
        <v>2919</v>
      </c>
      <c r="F138" s="1" t="s">
        <v>2844</v>
      </c>
      <c r="G138" s="1" t="s">
        <v>2844</v>
      </c>
      <c r="H138" s="1" t="s">
        <v>126</v>
      </c>
      <c r="I138" s="1" t="s">
        <v>126</v>
      </c>
      <c r="M138" s="1">
        <v>1</v>
      </c>
      <c r="Z138" s="1">
        <f>SUM(DATAGRAL2024[[#This Row],[GRAND PRIX]:[BRONCE CANNES]])</f>
        <v>1</v>
      </c>
      <c r="AA1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 spans="1:27" s="1" customFormat="1" x14ac:dyDescent="0.3">
      <c r="A139" s="1" t="s">
        <v>2841</v>
      </c>
      <c r="B139" s="1" t="s">
        <v>2206</v>
      </c>
      <c r="C139" s="1" t="s">
        <v>2918</v>
      </c>
      <c r="D139" s="1" t="s">
        <v>2918</v>
      </c>
      <c r="E139" s="1" t="s">
        <v>2920</v>
      </c>
      <c r="F139" s="1" t="s">
        <v>2844</v>
      </c>
      <c r="G139" s="1" t="s">
        <v>2844</v>
      </c>
      <c r="H139" s="1" t="s">
        <v>126</v>
      </c>
      <c r="I139" s="1" t="s">
        <v>126</v>
      </c>
      <c r="L139" s="1">
        <v>1</v>
      </c>
      <c r="Z139" s="1">
        <f>SUM(DATAGRAL2024[[#This Row],[GRAND PRIX]:[BRONCE CANNES]])</f>
        <v>1</v>
      </c>
      <c r="AA1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0" spans="1:27" s="1" customFormat="1" x14ac:dyDescent="0.3">
      <c r="A140" s="1" t="s">
        <v>2841</v>
      </c>
      <c r="B140" s="1" t="s">
        <v>2206</v>
      </c>
      <c r="C140" s="1" t="s">
        <v>2918</v>
      </c>
      <c r="D140" s="1" t="s">
        <v>2918</v>
      </c>
      <c r="E140" s="1" t="s">
        <v>2921</v>
      </c>
      <c r="F140" s="1" t="s">
        <v>2844</v>
      </c>
      <c r="G140" s="1" t="s">
        <v>2844</v>
      </c>
      <c r="H140" s="1" t="s">
        <v>126</v>
      </c>
      <c r="I140" s="1" t="s">
        <v>126</v>
      </c>
      <c r="L140" s="1">
        <v>1</v>
      </c>
      <c r="Z140" s="1">
        <f>SUM(DATAGRAL2024[[#This Row],[GRAND PRIX]:[BRONCE CANNES]])</f>
        <v>1</v>
      </c>
      <c r="AA1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1" spans="1:27" s="1" customFormat="1" x14ac:dyDescent="0.3">
      <c r="A141" s="1" t="s">
        <v>2841</v>
      </c>
      <c r="B141" s="1" t="s">
        <v>2206</v>
      </c>
      <c r="C141" s="1" t="s">
        <v>2918</v>
      </c>
      <c r="D141" s="1" t="s">
        <v>2918</v>
      </c>
      <c r="E141" s="1" t="s">
        <v>2922</v>
      </c>
      <c r="F141" s="1" t="s">
        <v>2844</v>
      </c>
      <c r="G141" s="1" t="s">
        <v>2844</v>
      </c>
      <c r="H141" s="1" t="s">
        <v>126</v>
      </c>
      <c r="I141" s="1" t="s">
        <v>126</v>
      </c>
      <c r="L141" s="1">
        <v>1</v>
      </c>
      <c r="M141" s="1">
        <v>1</v>
      </c>
      <c r="Z141" s="1">
        <f>SUM(DATAGRAL2024[[#This Row],[GRAND PRIX]:[BRONCE CANNES]])</f>
        <v>2</v>
      </c>
      <c r="AA1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2" spans="1:27" s="1" customFormat="1" x14ac:dyDescent="0.3">
      <c r="A142" s="1" t="s">
        <v>2841</v>
      </c>
      <c r="B142" s="1" t="s">
        <v>2206</v>
      </c>
      <c r="C142" s="1" t="s">
        <v>2918</v>
      </c>
      <c r="D142" s="1" t="s">
        <v>2918</v>
      </c>
      <c r="E142" s="1" t="s">
        <v>2923</v>
      </c>
      <c r="F142" s="1" t="s">
        <v>2844</v>
      </c>
      <c r="G142" s="1" t="s">
        <v>2844</v>
      </c>
      <c r="H142" s="1" t="s">
        <v>126</v>
      </c>
      <c r="I142" s="1" t="s">
        <v>126</v>
      </c>
      <c r="L142" s="1">
        <v>1</v>
      </c>
      <c r="Z142" s="1">
        <f>SUM(DATAGRAL2024[[#This Row],[GRAND PRIX]:[BRONCE CANNES]])</f>
        <v>1</v>
      </c>
      <c r="AA1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3" spans="1:27" s="1" customFormat="1" x14ac:dyDescent="0.3">
      <c r="A143" s="1" t="s">
        <v>2841</v>
      </c>
      <c r="B143" s="1" t="s">
        <v>2206</v>
      </c>
      <c r="C143" s="1" t="s">
        <v>2918</v>
      </c>
      <c r="D143" s="1" t="s">
        <v>2918</v>
      </c>
      <c r="E143" s="1" t="s">
        <v>2924</v>
      </c>
      <c r="F143" s="1" t="s">
        <v>2844</v>
      </c>
      <c r="G143" s="1" t="s">
        <v>2844</v>
      </c>
      <c r="H143" s="1" t="s">
        <v>126</v>
      </c>
      <c r="I143" s="1" t="s">
        <v>126</v>
      </c>
      <c r="K143" s="1">
        <v>1</v>
      </c>
      <c r="L143" s="1">
        <v>3</v>
      </c>
      <c r="M143" s="1">
        <v>4</v>
      </c>
      <c r="Z143" s="1">
        <f>SUM(DATAGRAL2024[[#This Row],[GRAND PRIX]:[BRONCE CANNES]])</f>
        <v>8</v>
      </c>
      <c r="AA1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48</v>
      </c>
    </row>
    <row r="144" spans="1:27" s="1" customFormat="1" x14ac:dyDescent="0.3">
      <c r="A144" s="1" t="s">
        <v>2841</v>
      </c>
      <c r="B144" s="1" t="s">
        <v>2206</v>
      </c>
      <c r="C144" s="1" t="s">
        <v>2925</v>
      </c>
      <c r="D144" s="1" t="s">
        <v>2925</v>
      </c>
      <c r="E144" s="1" t="s">
        <v>227</v>
      </c>
      <c r="F144" s="1" t="s">
        <v>2844</v>
      </c>
      <c r="G144" s="1" t="s">
        <v>2844</v>
      </c>
      <c r="H144" s="1" t="s">
        <v>126</v>
      </c>
      <c r="I144" s="1" t="s">
        <v>126</v>
      </c>
      <c r="L144" s="1">
        <v>1</v>
      </c>
      <c r="Z144" s="1">
        <f>SUM(DATAGRAL2024[[#This Row],[GRAND PRIX]:[BRONCE CANNES]])</f>
        <v>1</v>
      </c>
      <c r="AA1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5" spans="1:27" s="1" customFormat="1" x14ac:dyDescent="0.3">
      <c r="A145" s="1" t="s">
        <v>2841</v>
      </c>
      <c r="B145" s="1" t="s">
        <v>2206</v>
      </c>
      <c r="C145" s="1" t="s">
        <v>2925</v>
      </c>
      <c r="D145" s="1" t="s">
        <v>2925</v>
      </c>
      <c r="E145" s="1" t="s">
        <v>228</v>
      </c>
      <c r="F145" s="1" t="s">
        <v>2844</v>
      </c>
      <c r="G145" s="1" t="s">
        <v>2844</v>
      </c>
      <c r="H145" s="1" t="s">
        <v>126</v>
      </c>
      <c r="I145" s="1" t="s">
        <v>126</v>
      </c>
      <c r="M145" s="1">
        <v>1</v>
      </c>
      <c r="Z145" s="1">
        <f>SUM(DATAGRAL2024[[#This Row],[GRAND PRIX]:[BRONCE CANNES]])</f>
        <v>1</v>
      </c>
      <c r="AA1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 spans="1:27" s="1" customFormat="1" x14ac:dyDescent="0.3">
      <c r="A146" s="1" t="s">
        <v>2841</v>
      </c>
      <c r="B146" s="1" t="s">
        <v>2206</v>
      </c>
      <c r="C146" s="1" t="s">
        <v>2926</v>
      </c>
      <c r="D146" s="1" t="s">
        <v>2926</v>
      </c>
      <c r="E146" s="1" t="s">
        <v>2927</v>
      </c>
      <c r="F146" s="1" t="s">
        <v>2844</v>
      </c>
      <c r="G146" s="1" t="s">
        <v>2844</v>
      </c>
      <c r="H146" s="1" t="s">
        <v>126</v>
      </c>
      <c r="I146" s="1" t="s">
        <v>158</v>
      </c>
      <c r="M146" s="1">
        <v>1</v>
      </c>
      <c r="Z146" s="1">
        <f>SUM(DATAGRAL2024[[#This Row],[GRAND PRIX]:[BRONCE CANNES]])</f>
        <v>1</v>
      </c>
      <c r="AA1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7" spans="1:27" s="1" customFormat="1" x14ac:dyDescent="0.3">
      <c r="A147" s="1" t="s">
        <v>2841</v>
      </c>
      <c r="B147" s="1" t="s">
        <v>2206</v>
      </c>
      <c r="C147" s="1" t="s">
        <v>2928</v>
      </c>
      <c r="D147" s="1" t="s">
        <v>2928</v>
      </c>
      <c r="E147" s="1" t="s">
        <v>232</v>
      </c>
      <c r="F147" s="1" t="s">
        <v>2844</v>
      </c>
      <c r="G147" s="1" t="s">
        <v>2844</v>
      </c>
      <c r="H147" s="1" t="s">
        <v>126</v>
      </c>
      <c r="I147" s="1" t="s">
        <v>126</v>
      </c>
      <c r="L147" s="1">
        <v>5</v>
      </c>
      <c r="M147" s="1">
        <v>1</v>
      </c>
      <c r="Z147" s="1">
        <f>SUM(DATAGRAL2024[[#This Row],[GRAND PRIX]:[BRONCE CANNES]])</f>
        <v>6</v>
      </c>
      <c r="AA1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38</v>
      </c>
    </row>
    <row r="148" spans="1:27" s="1" customFormat="1" x14ac:dyDescent="0.3">
      <c r="A148" s="1" t="s">
        <v>2841</v>
      </c>
      <c r="B148" s="1" t="s">
        <v>2206</v>
      </c>
      <c r="C148" s="1" t="s">
        <v>2929</v>
      </c>
      <c r="D148" s="1" t="s">
        <v>2929</v>
      </c>
      <c r="E148" s="1" t="s">
        <v>234</v>
      </c>
      <c r="F148" s="1" t="s">
        <v>2844</v>
      </c>
      <c r="G148" s="1" t="s">
        <v>2844</v>
      </c>
      <c r="H148" s="1" t="s">
        <v>126</v>
      </c>
      <c r="I148" s="1" t="s">
        <v>200</v>
      </c>
      <c r="L148" s="1">
        <v>1</v>
      </c>
      <c r="Z148" s="1">
        <f>SUM(DATAGRAL2024[[#This Row],[GRAND PRIX]:[BRONCE CANNES]])</f>
        <v>1</v>
      </c>
      <c r="AA1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9" spans="1:27" s="1" customFormat="1" x14ac:dyDescent="0.3">
      <c r="A149" s="1" t="s">
        <v>2841</v>
      </c>
      <c r="B149" s="1" t="s">
        <v>2206</v>
      </c>
      <c r="C149" s="1" t="s">
        <v>2930</v>
      </c>
      <c r="D149" s="1" t="s">
        <v>2930</v>
      </c>
      <c r="E149" s="1" t="s">
        <v>2931</v>
      </c>
      <c r="F149" s="1" t="s">
        <v>2844</v>
      </c>
      <c r="G149" s="1" t="s">
        <v>2844</v>
      </c>
      <c r="H149" s="1" t="s">
        <v>126</v>
      </c>
      <c r="I149" s="1" t="s">
        <v>126</v>
      </c>
      <c r="M149" s="1">
        <v>1</v>
      </c>
      <c r="Z149" s="1">
        <f>SUM(DATAGRAL2024[[#This Row],[GRAND PRIX]:[BRONCE CANNES]])</f>
        <v>1</v>
      </c>
      <c r="AA1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0" spans="1:27" s="1" customFormat="1" x14ac:dyDescent="0.3">
      <c r="A150" s="1" t="s">
        <v>2841</v>
      </c>
      <c r="B150" s="1" t="s">
        <v>2206</v>
      </c>
      <c r="C150" s="1" t="s">
        <v>2930</v>
      </c>
      <c r="D150" s="1" t="s">
        <v>2930</v>
      </c>
      <c r="E150" s="1" t="s">
        <v>2250</v>
      </c>
      <c r="F150" s="1" t="s">
        <v>2844</v>
      </c>
      <c r="G150" s="1" t="s">
        <v>2844</v>
      </c>
      <c r="H150" s="1" t="s">
        <v>126</v>
      </c>
      <c r="I150" s="1" t="s">
        <v>126</v>
      </c>
      <c r="L150" s="1">
        <v>1</v>
      </c>
      <c r="Z150" s="1">
        <f>SUM(DATAGRAL2024[[#This Row],[GRAND PRIX]:[BRONCE CANNES]])</f>
        <v>1</v>
      </c>
      <c r="AA1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1" spans="1:27" s="1" customFormat="1" x14ac:dyDescent="0.3">
      <c r="A151" s="1" t="s">
        <v>2841</v>
      </c>
      <c r="B151" s="1" t="s">
        <v>2206</v>
      </c>
      <c r="C151" s="1" t="s">
        <v>2930</v>
      </c>
      <c r="D151" s="1" t="s">
        <v>2930</v>
      </c>
      <c r="E151" s="1" t="s">
        <v>2932</v>
      </c>
      <c r="F151" s="1" t="s">
        <v>2844</v>
      </c>
      <c r="G151" s="1" t="s">
        <v>2844</v>
      </c>
      <c r="H151" s="1" t="s">
        <v>126</v>
      </c>
      <c r="I151" s="1" t="s">
        <v>126</v>
      </c>
      <c r="K151" s="1">
        <v>1</v>
      </c>
      <c r="Z151" s="1">
        <f>SUM(DATAGRAL2024[[#This Row],[GRAND PRIX]:[BRONCE CANNES]])</f>
        <v>1</v>
      </c>
      <c r="AA1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 spans="1:27" s="1" customFormat="1" x14ac:dyDescent="0.3">
      <c r="A152" s="1" t="s">
        <v>2841</v>
      </c>
      <c r="B152" s="1" t="s">
        <v>2206</v>
      </c>
      <c r="C152" s="1" t="s">
        <v>2930</v>
      </c>
      <c r="D152" s="1" t="s">
        <v>2930</v>
      </c>
      <c r="E152" s="1" t="s">
        <v>2933</v>
      </c>
      <c r="F152" s="1" t="s">
        <v>2844</v>
      </c>
      <c r="G152" s="1" t="s">
        <v>2844</v>
      </c>
      <c r="H152" s="1" t="s">
        <v>126</v>
      </c>
      <c r="I152" s="1" t="s">
        <v>126</v>
      </c>
      <c r="J152" s="1">
        <v>1</v>
      </c>
      <c r="K152" s="1">
        <v>1</v>
      </c>
      <c r="Z152" s="1">
        <f>SUM(DATAGRAL2024[[#This Row],[GRAND PRIX]:[BRONCE CANNES]])</f>
        <v>2</v>
      </c>
      <c r="AA1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153" spans="1:27" s="1" customFormat="1" x14ac:dyDescent="0.3">
      <c r="A153" s="1" t="s">
        <v>2841</v>
      </c>
      <c r="B153" s="1" t="s">
        <v>2206</v>
      </c>
      <c r="C153" s="1" t="s">
        <v>2930</v>
      </c>
      <c r="D153" s="1" t="s">
        <v>2934</v>
      </c>
      <c r="E153" s="1" t="s">
        <v>2935</v>
      </c>
      <c r="F153" s="1" t="s">
        <v>2844</v>
      </c>
      <c r="G153" s="1" t="s">
        <v>2844</v>
      </c>
      <c r="H153" s="1" t="s">
        <v>126</v>
      </c>
      <c r="I153" s="1" t="s">
        <v>11</v>
      </c>
      <c r="M153" s="1">
        <v>1</v>
      </c>
      <c r="Z153" s="1">
        <f>SUM(DATAGRAL2024[[#This Row],[GRAND PRIX]:[BRONCE CANNES]])</f>
        <v>1</v>
      </c>
      <c r="AA1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4" spans="1:27" s="1" customFormat="1" x14ac:dyDescent="0.3">
      <c r="A154" s="1" t="s">
        <v>2841</v>
      </c>
      <c r="B154" s="1" t="s">
        <v>2206</v>
      </c>
      <c r="C154" s="1" t="s">
        <v>2936</v>
      </c>
      <c r="D154" s="1" t="s">
        <v>2936</v>
      </c>
      <c r="E154" s="1" t="s">
        <v>2937</v>
      </c>
      <c r="F154" s="1" t="s">
        <v>2844</v>
      </c>
      <c r="G154" s="1" t="s">
        <v>2844</v>
      </c>
      <c r="H154" s="1" t="s">
        <v>126</v>
      </c>
      <c r="I154" s="1" t="s">
        <v>200</v>
      </c>
      <c r="M154" s="1">
        <v>1</v>
      </c>
      <c r="Z154" s="1">
        <f>SUM(DATAGRAL2024[[#This Row],[GRAND PRIX]:[BRONCE CANNES]])</f>
        <v>1</v>
      </c>
      <c r="AA1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5" spans="1:27" s="1" customFormat="1" x14ac:dyDescent="0.3">
      <c r="A155" s="1" t="s">
        <v>2841</v>
      </c>
      <c r="B155" s="1" t="s">
        <v>2206</v>
      </c>
      <c r="C155" s="1" t="s">
        <v>2938</v>
      </c>
      <c r="D155" s="1" t="s">
        <v>2938</v>
      </c>
      <c r="E155" s="1" t="s">
        <v>2939</v>
      </c>
      <c r="F155" s="1" t="s">
        <v>2844</v>
      </c>
      <c r="G155" s="1" t="s">
        <v>2844</v>
      </c>
      <c r="H155" s="1" t="s">
        <v>126</v>
      </c>
      <c r="I155" s="1" t="s">
        <v>200</v>
      </c>
      <c r="M155" s="1">
        <v>1</v>
      </c>
      <c r="Z155" s="1">
        <f>SUM(DATAGRAL2024[[#This Row],[GRAND PRIX]:[BRONCE CANNES]])</f>
        <v>1</v>
      </c>
      <c r="AA1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6" spans="1:27" s="1" customFormat="1" x14ac:dyDescent="0.3">
      <c r="A156" s="1" t="s">
        <v>2841</v>
      </c>
      <c r="B156" s="1" t="s">
        <v>2206</v>
      </c>
      <c r="C156" s="1" t="s">
        <v>2940</v>
      </c>
      <c r="D156" s="1" t="s">
        <v>2940</v>
      </c>
      <c r="E156" s="1" t="s">
        <v>2941</v>
      </c>
      <c r="F156" s="1" t="s">
        <v>2844</v>
      </c>
      <c r="G156" s="1" t="s">
        <v>2844</v>
      </c>
      <c r="H156" s="1" t="s">
        <v>126</v>
      </c>
      <c r="I156" s="1" t="s">
        <v>11</v>
      </c>
      <c r="K156" s="1">
        <v>1</v>
      </c>
      <c r="L156" s="1">
        <v>1</v>
      </c>
      <c r="Z156" s="1">
        <f>SUM(DATAGRAL2024[[#This Row],[GRAND PRIX]:[BRONCE CANNES]])</f>
        <v>2</v>
      </c>
      <c r="AA1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57" spans="1:27" s="1" customFormat="1" x14ac:dyDescent="0.3">
      <c r="A157" s="1" t="s">
        <v>2841</v>
      </c>
      <c r="B157" s="1" t="s">
        <v>2206</v>
      </c>
      <c r="C157" s="1" t="s">
        <v>2942</v>
      </c>
      <c r="D157" s="1" t="s">
        <v>2942</v>
      </c>
      <c r="E157" s="1" t="s">
        <v>249</v>
      </c>
      <c r="F157" s="1" t="s">
        <v>2844</v>
      </c>
      <c r="G157" s="1" t="s">
        <v>2844</v>
      </c>
      <c r="H157" s="1" t="s">
        <v>126</v>
      </c>
      <c r="I157" s="1" t="s">
        <v>126</v>
      </c>
      <c r="K157" s="1">
        <v>1</v>
      </c>
      <c r="L157" s="1">
        <v>3</v>
      </c>
      <c r="Z157" s="1">
        <f>SUM(DATAGRAL2024[[#This Row],[GRAND PRIX]:[BRONCE CANNES]])</f>
        <v>4</v>
      </c>
      <c r="AA1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158" spans="1:27" s="1" customFormat="1" x14ac:dyDescent="0.3">
      <c r="A158" s="1" t="s">
        <v>2841</v>
      </c>
      <c r="B158" s="1" t="s">
        <v>2206</v>
      </c>
      <c r="C158" s="1" t="s">
        <v>2943</v>
      </c>
      <c r="D158" s="1" t="s">
        <v>2943</v>
      </c>
      <c r="E158" s="1" t="s">
        <v>2944</v>
      </c>
      <c r="F158" s="1" t="s">
        <v>2844</v>
      </c>
      <c r="G158" s="1" t="s">
        <v>2844</v>
      </c>
      <c r="H158" s="1" t="s">
        <v>126</v>
      </c>
      <c r="I158" s="1" t="s">
        <v>146</v>
      </c>
      <c r="K158" s="1">
        <v>1</v>
      </c>
      <c r="L158" s="1">
        <v>2</v>
      </c>
      <c r="Z158" s="1">
        <f>SUM(DATAGRAL2024[[#This Row],[GRAND PRIX]:[BRONCE CANNES]])</f>
        <v>3</v>
      </c>
      <c r="AA1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59" spans="1:27" s="1" customFormat="1" x14ac:dyDescent="0.3">
      <c r="A159" s="1" t="s">
        <v>2841</v>
      </c>
      <c r="B159" s="1" t="s">
        <v>2206</v>
      </c>
      <c r="C159" s="1" t="s">
        <v>2945</v>
      </c>
      <c r="D159" s="1" t="s">
        <v>2945</v>
      </c>
      <c r="E159" s="1" t="s">
        <v>253</v>
      </c>
      <c r="F159" s="1" t="s">
        <v>2844</v>
      </c>
      <c r="G159" s="1" t="s">
        <v>2844</v>
      </c>
      <c r="H159" s="1" t="s">
        <v>126</v>
      </c>
      <c r="I159" s="1" t="s">
        <v>126</v>
      </c>
      <c r="L159" s="1">
        <v>1</v>
      </c>
      <c r="M159" s="1">
        <v>1</v>
      </c>
      <c r="Z159" s="1">
        <f>SUM(DATAGRAL2024[[#This Row],[GRAND PRIX]:[BRONCE CANNES]])</f>
        <v>2</v>
      </c>
      <c r="AA1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60" spans="1:27" s="1" customFormat="1" x14ac:dyDescent="0.3">
      <c r="A160" s="1" t="s">
        <v>2841</v>
      </c>
      <c r="B160" s="1" t="s">
        <v>2206</v>
      </c>
      <c r="C160" s="1" t="s">
        <v>2946</v>
      </c>
      <c r="D160" s="1" t="s">
        <v>2947</v>
      </c>
      <c r="E160" s="1" t="s">
        <v>2948</v>
      </c>
      <c r="F160" s="1" t="s">
        <v>2844</v>
      </c>
      <c r="G160" s="1" t="s">
        <v>2844</v>
      </c>
      <c r="H160" s="1" t="s">
        <v>126</v>
      </c>
      <c r="I160" s="1" t="s">
        <v>210</v>
      </c>
      <c r="L160" s="1">
        <v>2</v>
      </c>
      <c r="M160" s="1">
        <v>1</v>
      </c>
      <c r="Z160" s="1">
        <f>SUM(DATAGRAL2024[[#This Row],[GRAND PRIX]:[BRONCE CANNES]])</f>
        <v>3</v>
      </c>
      <c r="AA1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161" spans="1:27" s="1" customFormat="1" x14ac:dyDescent="0.3">
      <c r="A161" s="1" t="s">
        <v>2841</v>
      </c>
      <c r="B161" s="1" t="s">
        <v>2206</v>
      </c>
      <c r="C161" s="1" t="s">
        <v>2949</v>
      </c>
      <c r="D161" s="1" t="s">
        <v>2949</v>
      </c>
      <c r="E161" s="1" t="s">
        <v>257</v>
      </c>
      <c r="F161" s="1" t="s">
        <v>2844</v>
      </c>
      <c r="G161" s="1" t="s">
        <v>2844</v>
      </c>
      <c r="H161" s="1" t="s">
        <v>126</v>
      </c>
      <c r="I161" s="1" t="s">
        <v>126</v>
      </c>
      <c r="L161" s="1">
        <v>3</v>
      </c>
      <c r="M161" s="1">
        <v>3</v>
      </c>
      <c r="Z161" s="1">
        <f>SUM(DATAGRAL2024[[#This Row],[GRAND PRIX]:[BRONCE CANNES]])</f>
        <v>6</v>
      </c>
      <c r="AA1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62" spans="1:27" s="1" customFormat="1" x14ac:dyDescent="0.3">
      <c r="A162" s="1" t="s">
        <v>2841</v>
      </c>
      <c r="B162" s="1" t="s">
        <v>2206</v>
      </c>
      <c r="C162" s="1" t="s">
        <v>2949</v>
      </c>
      <c r="D162" s="1" t="s">
        <v>2949</v>
      </c>
      <c r="E162" s="1" t="s">
        <v>258</v>
      </c>
      <c r="F162" s="1" t="s">
        <v>2844</v>
      </c>
      <c r="G162" s="1" t="s">
        <v>2844</v>
      </c>
      <c r="H162" s="1" t="s">
        <v>126</v>
      </c>
      <c r="I162" s="1" t="s">
        <v>126</v>
      </c>
      <c r="M162" s="1">
        <v>1</v>
      </c>
      <c r="Z162" s="1">
        <f>SUM(DATAGRAL2024[[#This Row],[GRAND PRIX]:[BRONCE CANNES]])</f>
        <v>1</v>
      </c>
      <c r="AA1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63" spans="1:27" s="1" customFormat="1" x14ac:dyDescent="0.3">
      <c r="A163" s="1" t="s">
        <v>2841</v>
      </c>
      <c r="B163" s="1" t="s">
        <v>2206</v>
      </c>
      <c r="C163" s="1" t="s">
        <v>2949</v>
      </c>
      <c r="D163" s="1" t="s">
        <v>2949</v>
      </c>
      <c r="E163" s="1" t="s">
        <v>259</v>
      </c>
      <c r="F163" s="1" t="s">
        <v>2844</v>
      </c>
      <c r="G163" s="1" t="s">
        <v>2844</v>
      </c>
      <c r="H163" s="1" t="s">
        <v>126</v>
      </c>
      <c r="I163" s="1" t="s">
        <v>126</v>
      </c>
      <c r="L163" s="1">
        <v>2</v>
      </c>
      <c r="M163" s="1">
        <v>1</v>
      </c>
      <c r="Z163" s="1">
        <f>SUM(DATAGRAL2024[[#This Row],[GRAND PRIX]:[BRONCE CANNES]])</f>
        <v>3</v>
      </c>
      <c r="AA1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164" spans="1:27" s="1" customFormat="1" x14ac:dyDescent="0.3">
      <c r="A164" s="1" t="s">
        <v>2841</v>
      </c>
      <c r="B164" s="1" t="s">
        <v>2206</v>
      </c>
      <c r="C164" s="1" t="s">
        <v>2949</v>
      </c>
      <c r="D164" s="1" t="s">
        <v>2949</v>
      </c>
      <c r="E164" s="1" t="s">
        <v>260</v>
      </c>
      <c r="F164" s="1" t="s">
        <v>2844</v>
      </c>
      <c r="G164" s="1" t="s">
        <v>2844</v>
      </c>
      <c r="H164" s="1" t="s">
        <v>126</v>
      </c>
      <c r="I164" s="1" t="s">
        <v>126</v>
      </c>
      <c r="M164" s="1">
        <v>1</v>
      </c>
      <c r="Z164" s="1">
        <f>SUM(DATAGRAL2024[[#This Row],[GRAND PRIX]:[BRONCE CANNES]])</f>
        <v>1</v>
      </c>
      <c r="AA1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65" spans="1:27" s="1" customFormat="1" x14ac:dyDescent="0.3">
      <c r="A165" s="1" t="s">
        <v>2841</v>
      </c>
      <c r="B165" s="1" t="s">
        <v>2206</v>
      </c>
      <c r="C165" s="1" t="s">
        <v>2949</v>
      </c>
      <c r="D165" s="1" t="s">
        <v>2949</v>
      </c>
      <c r="E165" s="1" t="s">
        <v>261</v>
      </c>
      <c r="F165" s="1" t="s">
        <v>2844</v>
      </c>
      <c r="G165" s="1" t="s">
        <v>2844</v>
      </c>
      <c r="H165" s="1" t="s">
        <v>126</v>
      </c>
      <c r="I165" s="1" t="s">
        <v>126</v>
      </c>
      <c r="K165" s="1">
        <v>1</v>
      </c>
      <c r="M165" s="1">
        <v>1</v>
      </c>
      <c r="Z165" s="1">
        <f>SUM(DATAGRAL2024[[#This Row],[GRAND PRIX]:[BRONCE CANNES]])</f>
        <v>2</v>
      </c>
      <c r="AA1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66" spans="1:27" s="1" customFormat="1" x14ac:dyDescent="0.3">
      <c r="A166" s="1" t="s">
        <v>2841</v>
      </c>
      <c r="B166" s="1" t="s">
        <v>2206</v>
      </c>
      <c r="C166" s="1" t="s">
        <v>2950</v>
      </c>
      <c r="D166" s="1" t="s">
        <v>2950</v>
      </c>
      <c r="E166" s="1" t="s">
        <v>2951</v>
      </c>
      <c r="F166" s="1" t="s">
        <v>2844</v>
      </c>
      <c r="G166" s="1" t="s">
        <v>2844</v>
      </c>
      <c r="H166" s="1" t="s">
        <v>126</v>
      </c>
      <c r="I166" s="1" t="s">
        <v>11</v>
      </c>
      <c r="L166" s="1">
        <v>3</v>
      </c>
      <c r="M166" s="1">
        <v>1</v>
      </c>
      <c r="Z166" s="1">
        <f>SUM(DATAGRAL2024[[#This Row],[GRAND PRIX]:[BRONCE CANNES]])</f>
        <v>4</v>
      </c>
      <c r="AA1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167" spans="1:27" s="1" customFormat="1" x14ac:dyDescent="0.3">
      <c r="A167" s="1" t="s">
        <v>2841</v>
      </c>
      <c r="B167" s="1" t="s">
        <v>2206</v>
      </c>
      <c r="C167" s="1" t="s">
        <v>2950</v>
      </c>
      <c r="D167" s="1" t="s">
        <v>2950</v>
      </c>
      <c r="E167" s="1" t="s">
        <v>264</v>
      </c>
      <c r="F167" s="1" t="s">
        <v>2844</v>
      </c>
      <c r="G167" s="1" t="s">
        <v>2844</v>
      </c>
      <c r="H167" s="1" t="s">
        <v>126</v>
      </c>
      <c r="I167" s="1" t="s">
        <v>11</v>
      </c>
      <c r="M167" s="1">
        <v>3</v>
      </c>
      <c r="Z167" s="1">
        <f>SUM(DATAGRAL2024[[#This Row],[GRAND PRIX]:[BRONCE CANNES]])</f>
        <v>3</v>
      </c>
      <c r="AA1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68" spans="1:27" s="1" customFormat="1" x14ac:dyDescent="0.3">
      <c r="A168" s="1" t="s">
        <v>2841</v>
      </c>
      <c r="B168" s="1" t="s">
        <v>2206</v>
      </c>
      <c r="C168" s="1" t="s">
        <v>2952</v>
      </c>
      <c r="D168" s="1" t="s">
        <v>2952</v>
      </c>
      <c r="E168" s="1" t="s">
        <v>2953</v>
      </c>
      <c r="F168" s="1" t="s">
        <v>2844</v>
      </c>
      <c r="G168" s="1" t="s">
        <v>2844</v>
      </c>
      <c r="H168" s="1" t="s">
        <v>126</v>
      </c>
      <c r="I168" s="1" t="s">
        <v>126</v>
      </c>
      <c r="M168" s="1">
        <v>1</v>
      </c>
      <c r="Z168" s="1">
        <f>SUM(DATAGRAL2024[[#This Row],[GRAND PRIX]:[BRONCE CANNES]])</f>
        <v>1</v>
      </c>
      <c r="AA1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69" spans="1:27" s="1" customFormat="1" x14ac:dyDescent="0.3">
      <c r="A169" s="1" t="s">
        <v>2841</v>
      </c>
      <c r="B169" s="1" t="s">
        <v>2206</v>
      </c>
      <c r="C169" s="1" t="s">
        <v>2952</v>
      </c>
      <c r="D169" s="1" t="s">
        <v>2952</v>
      </c>
      <c r="E169" s="1" t="s">
        <v>2954</v>
      </c>
      <c r="F169" s="1" t="s">
        <v>2844</v>
      </c>
      <c r="G169" s="1" t="s">
        <v>2844</v>
      </c>
      <c r="H169" s="1" t="s">
        <v>126</v>
      </c>
      <c r="I169" s="1" t="s">
        <v>126</v>
      </c>
      <c r="K169" s="1">
        <v>1</v>
      </c>
      <c r="Z169" s="1">
        <f>SUM(DATAGRAL2024[[#This Row],[GRAND PRIX]:[BRONCE CANNES]])</f>
        <v>1</v>
      </c>
      <c r="AA1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70" spans="1:27" s="1" customFormat="1" x14ac:dyDescent="0.3">
      <c r="A170" s="1" t="s">
        <v>2841</v>
      </c>
      <c r="B170" s="1" t="s">
        <v>2206</v>
      </c>
      <c r="C170" s="1" t="s">
        <v>2952</v>
      </c>
      <c r="D170" s="1" t="s">
        <v>2952</v>
      </c>
      <c r="E170" s="1" t="s">
        <v>2955</v>
      </c>
      <c r="F170" s="1" t="s">
        <v>2844</v>
      </c>
      <c r="G170" s="1" t="s">
        <v>2844</v>
      </c>
      <c r="H170" s="1" t="s">
        <v>126</v>
      </c>
      <c r="I170" s="1" t="s">
        <v>126</v>
      </c>
      <c r="K170" s="1">
        <v>1</v>
      </c>
      <c r="Z170" s="1">
        <f>SUM(DATAGRAL2024[[#This Row],[GRAND PRIX]:[BRONCE CANNES]])</f>
        <v>1</v>
      </c>
      <c r="AA1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71" spans="1:27" s="1" customFormat="1" x14ac:dyDescent="0.3">
      <c r="A171" s="1" t="s">
        <v>2841</v>
      </c>
      <c r="B171" s="1" t="s">
        <v>2206</v>
      </c>
      <c r="C171" s="1" t="s">
        <v>2952</v>
      </c>
      <c r="D171" s="1" t="s">
        <v>2952</v>
      </c>
      <c r="E171" s="1" t="s">
        <v>2956</v>
      </c>
      <c r="F171" s="1" t="s">
        <v>2844</v>
      </c>
      <c r="G171" s="1" t="s">
        <v>2844</v>
      </c>
      <c r="H171" s="1" t="s">
        <v>126</v>
      </c>
      <c r="I171" s="1" t="s">
        <v>126</v>
      </c>
      <c r="L171" s="1">
        <v>1</v>
      </c>
      <c r="Z171" s="1">
        <f>SUM(DATAGRAL2024[[#This Row],[GRAND PRIX]:[BRONCE CANNES]])</f>
        <v>1</v>
      </c>
      <c r="AA1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72" spans="1:27" s="1" customFormat="1" x14ac:dyDescent="0.3">
      <c r="A172" s="1" t="s">
        <v>2841</v>
      </c>
      <c r="B172" s="1" t="s">
        <v>2206</v>
      </c>
      <c r="C172" s="1" t="s">
        <v>2952</v>
      </c>
      <c r="D172" s="1" t="s">
        <v>2952</v>
      </c>
      <c r="E172" s="1" t="s">
        <v>2957</v>
      </c>
      <c r="F172" s="1" t="s">
        <v>2844</v>
      </c>
      <c r="G172" s="1" t="s">
        <v>2844</v>
      </c>
      <c r="H172" s="1" t="s">
        <v>126</v>
      </c>
      <c r="I172" s="1" t="s">
        <v>126</v>
      </c>
      <c r="K172" s="1">
        <v>1</v>
      </c>
      <c r="Z172" s="1">
        <f>SUM(DATAGRAL2024[[#This Row],[GRAND PRIX]:[BRONCE CANNES]])</f>
        <v>1</v>
      </c>
      <c r="AA1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73" spans="1:27" s="1" customFormat="1" x14ac:dyDescent="0.3">
      <c r="A173" s="1" t="s">
        <v>2841</v>
      </c>
      <c r="B173" s="1" t="s">
        <v>2206</v>
      </c>
      <c r="C173" s="1" t="s">
        <v>2952</v>
      </c>
      <c r="D173" s="1" t="s">
        <v>2952</v>
      </c>
      <c r="E173" s="1" t="s">
        <v>2958</v>
      </c>
      <c r="F173" s="1" t="s">
        <v>2844</v>
      </c>
      <c r="G173" s="1" t="s">
        <v>2844</v>
      </c>
      <c r="H173" s="1" t="s">
        <v>126</v>
      </c>
      <c r="I173" s="1" t="s">
        <v>126</v>
      </c>
      <c r="M173" s="1">
        <v>2</v>
      </c>
      <c r="Z173" s="1">
        <f>SUM(DATAGRAL2024[[#This Row],[GRAND PRIX]:[BRONCE CANNES]])</f>
        <v>2</v>
      </c>
      <c r="AA1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74" spans="1:27" s="1" customFormat="1" x14ac:dyDescent="0.3">
      <c r="A174" s="1" t="s">
        <v>2841</v>
      </c>
      <c r="B174" s="1" t="s">
        <v>2206</v>
      </c>
      <c r="C174" s="1" t="s">
        <v>2952</v>
      </c>
      <c r="D174" s="1" t="s">
        <v>2952</v>
      </c>
      <c r="E174" s="1" t="s">
        <v>2959</v>
      </c>
      <c r="F174" s="1" t="s">
        <v>2844</v>
      </c>
      <c r="G174" s="1" t="s">
        <v>2844</v>
      </c>
      <c r="H174" s="1" t="s">
        <v>126</v>
      </c>
      <c r="I174" s="1" t="s">
        <v>126</v>
      </c>
      <c r="M174" s="1">
        <v>1</v>
      </c>
      <c r="Z174" s="1">
        <f>SUM(DATAGRAL2024[[#This Row],[GRAND PRIX]:[BRONCE CANNES]])</f>
        <v>1</v>
      </c>
      <c r="AA1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75" spans="1:27" s="1" customFormat="1" x14ac:dyDescent="0.3">
      <c r="A175" s="1" t="s">
        <v>2841</v>
      </c>
      <c r="B175" s="1" t="s">
        <v>2206</v>
      </c>
      <c r="C175" s="1" t="s">
        <v>2952</v>
      </c>
      <c r="D175" s="1" t="s">
        <v>2952</v>
      </c>
      <c r="E175" s="1" t="s">
        <v>1488</v>
      </c>
      <c r="F175" s="1" t="s">
        <v>2844</v>
      </c>
      <c r="G175" s="1" t="s">
        <v>2844</v>
      </c>
      <c r="H175" s="1" t="s">
        <v>126</v>
      </c>
      <c r="I175" s="1" t="s">
        <v>126</v>
      </c>
      <c r="M175" s="1">
        <v>1</v>
      </c>
      <c r="Z175" s="1">
        <f>SUM(DATAGRAL2024[[#This Row],[GRAND PRIX]:[BRONCE CANNES]])</f>
        <v>1</v>
      </c>
      <c r="AA1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76" spans="1:27" s="1" customFormat="1" x14ac:dyDescent="0.3">
      <c r="A176" s="1" t="s">
        <v>2841</v>
      </c>
      <c r="B176" s="1" t="s">
        <v>2206</v>
      </c>
      <c r="C176" s="1" t="s">
        <v>2952</v>
      </c>
      <c r="D176" s="1" t="s">
        <v>2952</v>
      </c>
      <c r="E176" s="1" t="s">
        <v>2960</v>
      </c>
      <c r="F176" s="1" t="s">
        <v>2844</v>
      </c>
      <c r="G176" s="1" t="s">
        <v>2844</v>
      </c>
      <c r="H176" s="1" t="s">
        <v>126</v>
      </c>
      <c r="I176" s="1" t="s">
        <v>126</v>
      </c>
      <c r="M176" s="1">
        <v>2</v>
      </c>
      <c r="Z176" s="1">
        <f>SUM(DATAGRAL2024[[#This Row],[GRAND PRIX]:[BRONCE CANNES]])</f>
        <v>2</v>
      </c>
      <c r="AA1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77" spans="1:27" s="1" customFormat="1" x14ac:dyDescent="0.3">
      <c r="A177" s="1" t="s">
        <v>2841</v>
      </c>
      <c r="B177" s="1" t="s">
        <v>2206</v>
      </c>
      <c r="C177" s="1" t="s">
        <v>2952</v>
      </c>
      <c r="D177" s="1" t="s">
        <v>2952</v>
      </c>
      <c r="E177" s="1" t="s">
        <v>2961</v>
      </c>
      <c r="F177" s="1" t="s">
        <v>2844</v>
      </c>
      <c r="G177" s="1" t="s">
        <v>2844</v>
      </c>
      <c r="H177" s="1" t="s">
        <v>126</v>
      </c>
      <c r="I177" s="1" t="s">
        <v>126</v>
      </c>
      <c r="K177" s="1">
        <v>1</v>
      </c>
      <c r="M177" s="1">
        <v>2</v>
      </c>
      <c r="Z177" s="1">
        <f>SUM(DATAGRAL2024[[#This Row],[GRAND PRIX]:[BRONCE CANNES]])</f>
        <v>3</v>
      </c>
      <c r="AA1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78" spans="1:27" s="1" customFormat="1" x14ac:dyDescent="0.3">
      <c r="A178" s="1" t="s">
        <v>2841</v>
      </c>
      <c r="B178" s="1" t="s">
        <v>2206</v>
      </c>
      <c r="C178" s="1" t="s">
        <v>2952</v>
      </c>
      <c r="D178" s="1" t="s">
        <v>2952</v>
      </c>
      <c r="E178" s="1" t="s">
        <v>2962</v>
      </c>
      <c r="F178" s="1" t="s">
        <v>2844</v>
      </c>
      <c r="G178" s="1" t="s">
        <v>2844</v>
      </c>
      <c r="H178" s="1" t="s">
        <v>126</v>
      </c>
      <c r="I178" s="1" t="s">
        <v>126</v>
      </c>
      <c r="L178" s="1">
        <v>1</v>
      </c>
      <c r="Z178" s="1">
        <f>SUM(DATAGRAL2024[[#This Row],[GRAND PRIX]:[BRONCE CANNES]])</f>
        <v>1</v>
      </c>
      <c r="AA1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79" spans="1:27" s="1" customFormat="1" x14ac:dyDescent="0.3">
      <c r="A179" s="1" t="s">
        <v>2841</v>
      </c>
      <c r="B179" s="1" t="s">
        <v>2206</v>
      </c>
      <c r="C179" s="1" t="s">
        <v>2952</v>
      </c>
      <c r="D179" s="1" t="s">
        <v>2952</v>
      </c>
      <c r="E179" s="1" t="s">
        <v>2963</v>
      </c>
      <c r="F179" s="1" t="s">
        <v>2844</v>
      </c>
      <c r="G179" s="1" t="s">
        <v>2844</v>
      </c>
      <c r="H179" s="1" t="s">
        <v>126</v>
      </c>
      <c r="I179" s="1" t="s">
        <v>126</v>
      </c>
      <c r="K179" s="1">
        <v>1</v>
      </c>
      <c r="Z179" s="1">
        <f>SUM(DATAGRAL2024[[#This Row],[GRAND PRIX]:[BRONCE CANNES]])</f>
        <v>1</v>
      </c>
      <c r="AA1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80" spans="1:27" s="1" customFormat="1" x14ac:dyDescent="0.3">
      <c r="A180" s="1" t="s">
        <v>2841</v>
      </c>
      <c r="B180" s="1" t="s">
        <v>2206</v>
      </c>
      <c r="C180" s="1" t="s">
        <v>2952</v>
      </c>
      <c r="D180" s="1" t="s">
        <v>2952</v>
      </c>
      <c r="E180" s="1" t="s">
        <v>2964</v>
      </c>
      <c r="F180" s="1" t="s">
        <v>2844</v>
      </c>
      <c r="G180" s="1" t="s">
        <v>2844</v>
      </c>
      <c r="H180" s="1" t="s">
        <v>126</v>
      </c>
      <c r="I180" s="1" t="s">
        <v>126</v>
      </c>
      <c r="L180" s="1">
        <v>1</v>
      </c>
      <c r="M180" s="1">
        <v>3</v>
      </c>
      <c r="Z180" s="1">
        <f>SUM(DATAGRAL2024[[#This Row],[GRAND PRIX]:[BRONCE CANNES]])</f>
        <v>4</v>
      </c>
      <c r="AA1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181" spans="1:27" s="1" customFormat="1" x14ac:dyDescent="0.3">
      <c r="A181" s="1" t="s">
        <v>2841</v>
      </c>
      <c r="B181" s="1" t="s">
        <v>2206</v>
      </c>
      <c r="C181" s="1" t="s">
        <v>2952</v>
      </c>
      <c r="D181" s="1" t="s">
        <v>2952</v>
      </c>
      <c r="E181" s="1" t="s">
        <v>2965</v>
      </c>
      <c r="F181" s="1" t="s">
        <v>2844</v>
      </c>
      <c r="G181" s="1" t="s">
        <v>2844</v>
      </c>
      <c r="H181" s="1" t="s">
        <v>126</v>
      </c>
      <c r="I181" s="1" t="s">
        <v>126</v>
      </c>
      <c r="L181" s="1">
        <v>3</v>
      </c>
      <c r="Z181" s="1">
        <f>SUM(DATAGRAL2024[[#This Row],[GRAND PRIX]:[BRONCE CANNES]])</f>
        <v>3</v>
      </c>
      <c r="AA1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82" spans="1:27" s="1" customFormat="1" x14ac:dyDescent="0.3">
      <c r="A182" s="1" t="s">
        <v>2841</v>
      </c>
      <c r="B182" s="1" t="s">
        <v>2206</v>
      </c>
      <c r="C182" s="1" t="s">
        <v>2952</v>
      </c>
      <c r="D182" s="1" t="s">
        <v>2952</v>
      </c>
      <c r="E182" s="1" t="s">
        <v>280</v>
      </c>
      <c r="F182" s="1" t="s">
        <v>2844</v>
      </c>
      <c r="G182" s="1" t="s">
        <v>2844</v>
      </c>
      <c r="H182" s="1" t="s">
        <v>126</v>
      </c>
      <c r="I182" s="1" t="s">
        <v>126</v>
      </c>
      <c r="L182" s="1">
        <v>1</v>
      </c>
      <c r="Z182" s="1">
        <f>SUM(DATAGRAL2024[[#This Row],[GRAND PRIX]:[BRONCE CANNES]])</f>
        <v>1</v>
      </c>
      <c r="AA1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83" spans="1:27" s="1" customFormat="1" x14ac:dyDescent="0.3">
      <c r="A183" s="1" t="s">
        <v>2841</v>
      </c>
      <c r="B183" s="1" t="s">
        <v>2206</v>
      </c>
      <c r="C183" s="1" t="s">
        <v>2952</v>
      </c>
      <c r="D183" s="1" t="s">
        <v>2952</v>
      </c>
      <c r="E183" s="1" t="s">
        <v>2966</v>
      </c>
      <c r="F183" s="1" t="s">
        <v>2844</v>
      </c>
      <c r="G183" s="1" t="s">
        <v>2844</v>
      </c>
      <c r="H183" s="1" t="s">
        <v>126</v>
      </c>
      <c r="I183" s="1" t="s">
        <v>126</v>
      </c>
      <c r="K183" s="1">
        <v>1</v>
      </c>
      <c r="L183" s="1">
        <v>1</v>
      </c>
      <c r="Z183" s="1">
        <f>SUM(DATAGRAL2024[[#This Row],[GRAND PRIX]:[BRONCE CANNES]])</f>
        <v>2</v>
      </c>
      <c r="AA1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84" spans="1:27" s="1" customFormat="1" x14ac:dyDescent="0.3">
      <c r="A184" s="1" t="s">
        <v>2841</v>
      </c>
      <c r="B184" s="1" t="s">
        <v>2206</v>
      </c>
      <c r="C184" s="1" t="s">
        <v>2952</v>
      </c>
      <c r="D184" s="1" t="s">
        <v>2952</v>
      </c>
      <c r="E184" s="1" t="s">
        <v>2967</v>
      </c>
      <c r="F184" s="1" t="s">
        <v>2844</v>
      </c>
      <c r="G184" s="1" t="s">
        <v>2844</v>
      </c>
      <c r="H184" s="1" t="s">
        <v>126</v>
      </c>
      <c r="I184" s="1" t="s">
        <v>126</v>
      </c>
      <c r="M184" s="1">
        <v>2</v>
      </c>
      <c r="Z184" s="1">
        <f>SUM(DATAGRAL2024[[#This Row],[GRAND PRIX]:[BRONCE CANNES]])</f>
        <v>2</v>
      </c>
      <c r="AA1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85" spans="1:27" s="1" customFormat="1" x14ac:dyDescent="0.3">
      <c r="A185" s="1" t="s">
        <v>2841</v>
      </c>
      <c r="B185" s="1" t="s">
        <v>2206</v>
      </c>
      <c r="C185" s="1" t="s">
        <v>2968</v>
      </c>
      <c r="D185" s="1" t="s">
        <v>2968</v>
      </c>
      <c r="E185" s="1" t="s">
        <v>2969</v>
      </c>
      <c r="F185" s="1" t="s">
        <v>2844</v>
      </c>
      <c r="G185" s="1" t="s">
        <v>2844</v>
      </c>
      <c r="H185" s="1" t="s">
        <v>126</v>
      </c>
      <c r="I185" s="1" t="s">
        <v>285</v>
      </c>
      <c r="M185" s="1">
        <v>1</v>
      </c>
      <c r="Z185" s="1">
        <f>SUM(DATAGRAL2024[[#This Row],[GRAND PRIX]:[BRONCE CANNES]])</f>
        <v>1</v>
      </c>
      <c r="AA1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86" spans="1:27" s="1" customFormat="1" x14ac:dyDescent="0.3">
      <c r="A186" s="1" t="s">
        <v>2841</v>
      </c>
      <c r="B186" s="1" t="s">
        <v>2206</v>
      </c>
      <c r="C186" s="1" t="s">
        <v>2968</v>
      </c>
      <c r="D186" s="1" t="s">
        <v>2968</v>
      </c>
      <c r="E186" s="1" t="s">
        <v>2970</v>
      </c>
      <c r="F186" s="1" t="s">
        <v>2844</v>
      </c>
      <c r="G186" s="1" t="s">
        <v>2844</v>
      </c>
      <c r="H186" s="1" t="s">
        <v>126</v>
      </c>
      <c r="I186" s="1" t="s">
        <v>285</v>
      </c>
      <c r="L186" s="1">
        <v>1</v>
      </c>
      <c r="Z186" s="1">
        <f>SUM(DATAGRAL2024[[#This Row],[GRAND PRIX]:[BRONCE CANNES]])</f>
        <v>1</v>
      </c>
      <c r="AA1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87" spans="1:27" s="1" customFormat="1" x14ac:dyDescent="0.3">
      <c r="A187" s="1" t="s">
        <v>2841</v>
      </c>
      <c r="B187" s="1" t="s">
        <v>2206</v>
      </c>
      <c r="C187" s="1" t="s">
        <v>2968</v>
      </c>
      <c r="D187" s="1" t="s">
        <v>2968</v>
      </c>
      <c r="E187" s="1" t="s">
        <v>2971</v>
      </c>
      <c r="F187" s="1" t="s">
        <v>2844</v>
      </c>
      <c r="G187" s="1" t="s">
        <v>2844</v>
      </c>
      <c r="H187" s="1" t="s">
        <v>126</v>
      </c>
      <c r="I187" s="1" t="s">
        <v>285</v>
      </c>
      <c r="L187" s="1">
        <v>1</v>
      </c>
      <c r="Z187" s="1">
        <f>SUM(DATAGRAL2024[[#This Row],[GRAND PRIX]:[BRONCE CANNES]])</f>
        <v>1</v>
      </c>
      <c r="AA1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88" spans="1:27" s="1" customFormat="1" x14ac:dyDescent="0.3">
      <c r="A188" s="1" t="s">
        <v>2841</v>
      </c>
      <c r="B188" s="1" t="s">
        <v>2206</v>
      </c>
      <c r="C188" s="1" t="s">
        <v>2972</v>
      </c>
      <c r="D188" s="1" t="s">
        <v>2972</v>
      </c>
      <c r="E188" s="1" t="s">
        <v>415</v>
      </c>
      <c r="F188" s="1" t="s">
        <v>2844</v>
      </c>
      <c r="G188" s="1" t="s">
        <v>2844</v>
      </c>
      <c r="H188" s="1" t="s">
        <v>126</v>
      </c>
      <c r="I188" s="1" t="s">
        <v>189</v>
      </c>
      <c r="K188" s="1">
        <v>2</v>
      </c>
      <c r="L188" s="1">
        <v>4</v>
      </c>
      <c r="Z188" s="1">
        <f>SUM(DATAGRAL2024[[#This Row],[GRAND PRIX]:[BRONCE CANNES]])</f>
        <v>6</v>
      </c>
      <c r="AA1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58</v>
      </c>
    </row>
    <row r="189" spans="1:27" s="1" customFormat="1" x14ac:dyDescent="0.3">
      <c r="A189" s="1" t="s">
        <v>2841</v>
      </c>
      <c r="B189" s="1" t="s">
        <v>2206</v>
      </c>
      <c r="C189" s="1" t="s">
        <v>2972</v>
      </c>
      <c r="D189" s="1" t="s">
        <v>2972</v>
      </c>
      <c r="E189" s="1" t="s">
        <v>2973</v>
      </c>
      <c r="F189" s="1" t="s">
        <v>2844</v>
      </c>
      <c r="G189" s="1" t="s">
        <v>2844</v>
      </c>
      <c r="H189" s="1" t="s">
        <v>126</v>
      </c>
      <c r="I189" s="1" t="s">
        <v>189</v>
      </c>
      <c r="L189" s="1">
        <v>4</v>
      </c>
      <c r="Z189" s="1">
        <f>SUM(DATAGRAL2024[[#This Row],[GRAND PRIX]:[BRONCE CANNES]])</f>
        <v>4</v>
      </c>
      <c r="AA1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190" spans="1:27" s="1" customFormat="1" x14ac:dyDescent="0.3">
      <c r="A190" s="1" t="s">
        <v>2841</v>
      </c>
      <c r="B190" s="1" t="s">
        <v>2206</v>
      </c>
      <c r="C190" s="1" t="s">
        <v>2974</v>
      </c>
      <c r="D190" s="1" t="s">
        <v>2974</v>
      </c>
      <c r="E190" s="1" t="s">
        <v>2975</v>
      </c>
      <c r="F190" s="1" t="s">
        <v>2844</v>
      </c>
      <c r="G190" s="1" t="s">
        <v>2844</v>
      </c>
      <c r="H190" s="1" t="s">
        <v>126</v>
      </c>
      <c r="I190" s="1" t="s">
        <v>200</v>
      </c>
      <c r="M190" s="1">
        <v>2</v>
      </c>
      <c r="Z190" s="1">
        <f>SUM(DATAGRAL2024[[#This Row],[GRAND PRIX]:[BRONCE CANNES]])</f>
        <v>2</v>
      </c>
      <c r="AA1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91" spans="1:27" s="1" customFormat="1" x14ac:dyDescent="0.3">
      <c r="A191" s="1" t="s">
        <v>2841</v>
      </c>
      <c r="B191" s="1" t="s">
        <v>2206</v>
      </c>
      <c r="C191" s="1" t="s">
        <v>2974</v>
      </c>
      <c r="D191" s="1" t="s">
        <v>2974</v>
      </c>
      <c r="E191" s="1" t="s">
        <v>2976</v>
      </c>
      <c r="F191" s="1" t="s">
        <v>2844</v>
      </c>
      <c r="G191" s="1" t="s">
        <v>2844</v>
      </c>
      <c r="H191" s="1" t="s">
        <v>126</v>
      </c>
      <c r="I191" s="1" t="s">
        <v>200</v>
      </c>
      <c r="M191" s="1">
        <v>1</v>
      </c>
      <c r="Z191" s="1">
        <f>SUM(DATAGRAL2024[[#This Row],[GRAND PRIX]:[BRONCE CANNES]])</f>
        <v>1</v>
      </c>
      <c r="AA1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92" spans="1:27" s="1" customFormat="1" x14ac:dyDescent="0.3">
      <c r="A192" s="1" t="s">
        <v>2841</v>
      </c>
      <c r="B192" s="1" t="s">
        <v>2206</v>
      </c>
      <c r="C192" s="1" t="s">
        <v>2977</v>
      </c>
      <c r="D192" s="1" t="s">
        <v>2977</v>
      </c>
      <c r="E192" s="1" t="s">
        <v>2978</v>
      </c>
      <c r="F192" s="1" t="s">
        <v>2844</v>
      </c>
      <c r="G192" s="1" t="s">
        <v>2844</v>
      </c>
      <c r="H192" s="1" t="s">
        <v>126</v>
      </c>
      <c r="I192" s="1" t="s">
        <v>127</v>
      </c>
      <c r="L192" s="1">
        <v>1</v>
      </c>
      <c r="Z192" s="1">
        <f>SUM(DATAGRAL2024[[#This Row],[GRAND PRIX]:[BRONCE CANNES]])</f>
        <v>1</v>
      </c>
      <c r="AA1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93" spans="1:27" s="1" customFormat="1" x14ac:dyDescent="0.3">
      <c r="A193" s="1" t="s">
        <v>2841</v>
      </c>
      <c r="B193" s="1" t="s">
        <v>2206</v>
      </c>
      <c r="C193" s="1" t="s">
        <v>2979</v>
      </c>
      <c r="D193" s="1" t="s">
        <v>2979</v>
      </c>
      <c r="E193" s="1" t="s">
        <v>297</v>
      </c>
      <c r="F193" s="1" t="s">
        <v>2844</v>
      </c>
      <c r="G193" s="1" t="s">
        <v>2844</v>
      </c>
      <c r="H193" s="1" t="s">
        <v>126</v>
      </c>
      <c r="I193" s="1" t="s">
        <v>200</v>
      </c>
      <c r="L193" s="1">
        <v>1</v>
      </c>
      <c r="Z193" s="1">
        <f>SUM(DATAGRAL2024[[#This Row],[GRAND PRIX]:[BRONCE CANNES]])</f>
        <v>1</v>
      </c>
      <c r="AA1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94" spans="1:27" s="1" customFormat="1" x14ac:dyDescent="0.3">
      <c r="A194" s="1" t="s">
        <v>2841</v>
      </c>
      <c r="B194" s="1" t="s">
        <v>2206</v>
      </c>
      <c r="C194" s="1" t="s">
        <v>2980</v>
      </c>
      <c r="D194" s="1" t="s">
        <v>2980</v>
      </c>
      <c r="E194" s="1" t="s">
        <v>2981</v>
      </c>
      <c r="F194" s="1" t="s">
        <v>2844</v>
      </c>
      <c r="G194" s="1" t="s">
        <v>2844</v>
      </c>
      <c r="H194" s="1" t="s">
        <v>126</v>
      </c>
      <c r="I194" s="1" t="s">
        <v>126</v>
      </c>
      <c r="M194" s="1">
        <v>1</v>
      </c>
      <c r="Z194" s="1">
        <f>SUM(DATAGRAL2024[[#This Row],[GRAND PRIX]:[BRONCE CANNES]])</f>
        <v>1</v>
      </c>
      <c r="AA1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95" spans="1:27" s="1" customFormat="1" x14ac:dyDescent="0.3">
      <c r="A195" s="1" t="s">
        <v>2841</v>
      </c>
      <c r="B195" s="1" t="s">
        <v>2206</v>
      </c>
      <c r="C195" s="1" t="s">
        <v>2980</v>
      </c>
      <c r="D195" s="1" t="s">
        <v>2980</v>
      </c>
      <c r="E195" s="1" t="s">
        <v>2982</v>
      </c>
      <c r="F195" s="1" t="s">
        <v>2844</v>
      </c>
      <c r="G195" s="1" t="s">
        <v>2844</v>
      </c>
      <c r="H195" s="1" t="s">
        <v>126</v>
      </c>
      <c r="I195" s="1" t="s">
        <v>126</v>
      </c>
      <c r="M195" s="1">
        <v>1</v>
      </c>
      <c r="Z195" s="1">
        <f>SUM(DATAGRAL2024[[#This Row],[GRAND PRIX]:[BRONCE CANNES]])</f>
        <v>1</v>
      </c>
      <c r="AA1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96" spans="1:27" s="1" customFormat="1" x14ac:dyDescent="0.3">
      <c r="A196" s="1" t="s">
        <v>2841</v>
      </c>
      <c r="B196" s="1" t="s">
        <v>2206</v>
      </c>
      <c r="C196" s="1" t="s">
        <v>2980</v>
      </c>
      <c r="D196" s="1" t="s">
        <v>2980</v>
      </c>
      <c r="E196" s="1" t="s">
        <v>2983</v>
      </c>
      <c r="F196" s="1" t="s">
        <v>2844</v>
      </c>
      <c r="G196" s="1" t="s">
        <v>2844</v>
      </c>
      <c r="H196" s="1" t="s">
        <v>126</v>
      </c>
      <c r="I196" s="1" t="s">
        <v>126</v>
      </c>
      <c r="L196" s="1">
        <v>1</v>
      </c>
      <c r="Z196" s="1">
        <f>SUM(DATAGRAL2024[[#This Row],[GRAND PRIX]:[BRONCE CANNES]])</f>
        <v>1</v>
      </c>
      <c r="AA1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97" spans="1:27" s="1" customFormat="1" x14ac:dyDescent="0.3">
      <c r="A197" s="1" t="s">
        <v>2841</v>
      </c>
      <c r="B197" s="1" t="s">
        <v>2206</v>
      </c>
      <c r="C197" s="1" t="s">
        <v>2980</v>
      </c>
      <c r="D197" s="1" t="s">
        <v>2980</v>
      </c>
      <c r="E197" s="1" t="s">
        <v>2984</v>
      </c>
      <c r="F197" s="1" t="s">
        <v>2844</v>
      </c>
      <c r="G197" s="1" t="s">
        <v>2844</v>
      </c>
      <c r="H197" s="1" t="s">
        <v>126</v>
      </c>
      <c r="I197" s="1" t="s">
        <v>126</v>
      </c>
      <c r="K197" s="1">
        <v>1</v>
      </c>
      <c r="Z197" s="1">
        <f>SUM(DATAGRAL2024[[#This Row],[GRAND PRIX]:[BRONCE CANNES]])</f>
        <v>1</v>
      </c>
      <c r="AA1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98" spans="1:27" s="1" customFormat="1" x14ac:dyDescent="0.3">
      <c r="A198" s="1" t="s">
        <v>2841</v>
      </c>
      <c r="B198" s="1" t="s">
        <v>2206</v>
      </c>
      <c r="C198" s="1" t="s">
        <v>2980</v>
      </c>
      <c r="D198" s="1" t="s">
        <v>2980</v>
      </c>
      <c r="E198" s="1" t="s">
        <v>2985</v>
      </c>
      <c r="F198" s="1" t="s">
        <v>2844</v>
      </c>
      <c r="G198" s="1" t="s">
        <v>2844</v>
      </c>
      <c r="H198" s="1" t="s">
        <v>126</v>
      </c>
      <c r="I198" s="1" t="s">
        <v>126</v>
      </c>
      <c r="L198" s="1">
        <v>1</v>
      </c>
      <c r="Z198" s="1">
        <f>SUM(DATAGRAL2024[[#This Row],[GRAND PRIX]:[BRONCE CANNES]])</f>
        <v>1</v>
      </c>
      <c r="AA1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99" spans="1:27" s="1" customFormat="1" x14ac:dyDescent="0.3">
      <c r="A199" s="1" t="s">
        <v>2841</v>
      </c>
      <c r="B199" s="1" t="s">
        <v>2206</v>
      </c>
      <c r="C199" s="1" t="s">
        <v>2980</v>
      </c>
      <c r="D199" s="1" t="s">
        <v>2980</v>
      </c>
      <c r="E199" s="1" t="s">
        <v>2986</v>
      </c>
      <c r="F199" s="1" t="s">
        <v>2844</v>
      </c>
      <c r="G199" s="1" t="s">
        <v>2844</v>
      </c>
      <c r="H199" s="1" t="s">
        <v>126</v>
      </c>
      <c r="I199" s="1" t="s">
        <v>126</v>
      </c>
      <c r="L199" s="1">
        <v>1</v>
      </c>
      <c r="Z199" s="1">
        <f>SUM(DATAGRAL2024[[#This Row],[GRAND PRIX]:[BRONCE CANNES]])</f>
        <v>1</v>
      </c>
      <c r="AA1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00" spans="1:27" s="1" customFormat="1" x14ac:dyDescent="0.3">
      <c r="A200" s="1" t="s">
        <v>2841</v>
      </c>
      <c r="B200" s="1" t="s">
        <v>2206</v>
      </c>
      <c r="C200" s="1" t="s">
        <v>2980</v>
      </c>
      <c r="D200" s="1" t="s">
        <v>2980</v>
      </c>
      <c r="E200" s="1" t="s">
        <v>2987</v>
      </c>
      <c r="F200" s="1" t="s">
        <v>2844</v>
      </c>
      <c r="G200" s="1" t="s">
        <v>2844</v>
      </c>
      <c r="H200" s="1" t="s">
        <v>126</v>
      </c>
      <c r="I200" s="1" t="s">
        <v>126</v>
      </c>
      <c r="M200" s="1">
        <v>1</v>
      </c>
      <c r="Z200" s="1">
        <f>SUM(DATAGRAL2024[[#This Row],[GRAND PRIX]:[BRONCE CANNES]])</f>
        <v>1</v>
      </c>
      <c r="AA2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01" spans="1:27" s="1" customFormat="1" x14ac:dyDescent="0.3">
      <c r="A201" s="1" t="s">
        <v>2841</v>
      </c>
      <c r="B201" s="1" t="s">
        <v>2206</v>
      </c>
      <c r="C201" s="1" t="s">
        <v>2980</v>
      </c>
      <c r="D201" s="1" t="s">
        <v>2980</v>
      </c>
      <c r="E201" s="1" t="s">
        <v>2988</v>
      </c>
      <c r="F201" s="1" t="s">
        <v>2844</v>
      </c>
      <c r="G201" s="1" t="s">
        <v>2844</v>
      </c>
      <c r="H201" s="1" t="s">
        <v>126</v>
      </c>
      <c r="I201" s="1" t="s">
        <v>126</v>
      </c>
      <c r="K201" s="1">
        <v>2</v>
      </c>
      <c r="L201" s="1">
        <v>1</v>
      </c>
      <c r="Z201" s="1">
        <f>SUM(DATAGRAL2024[[#This Row],[GRAND PRIX]:[BRONCE CANNES]])</f>
        <v>3</v>
      </c>
      <c r="AA2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202" spans="1:27" s="1" customFormat="1" x14ac:dyDescent="0.3">
      <c r="A202" s="1" t="s">
        <v>2841</v>
      </c>
      <c r="B202" s="1" t="s">
        <v>2206</v>
      </c>
      <c r="C202" s="1" t="s">
        <v>2980</v>
      </c>
      <c r="D202" s="1" t="s">
        <v>2980</v>
      </c>
      <c r="E202" s="1" t="s">
        <v>2989</v>
      </c>
      <c r="F202" s="1" t="s">
        <v>2844</v>
      </c>
      <c r="G202" s="1" t="s">
        <v>2844</v>
      </c>
      <c r="H202" s="1" t="s">
        <v>126</v>
      </c>
      <c r="I202" s="1" t="s">
        <v>126</v>
      </c>
      <c r="L202" s="1">
        <v>2</v>
      </c>
      <c r="M202" s="1">
        <v>1</v>
      </c>
      <c r="Z202" s="1">
        <f>SUM(DATAGRAL2024[[#This Row],[GRAND PRIX]:[BRONCE CANNES]])</f>
        <v>3</v>
      </c>
      <c r="AA2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203" spans="1:27" s="1" customFormat="1" x14ac:dyDescent="0.3">
      <c r="A203" s="1" t="s">
        <v>2841</v>
      </c>
      <c r="B203" s="1" t="s">
        <v>2206</v>
      </c>
      <c r="C203" s="1" t="s">
        <v>2980</v>
      </c>
      <c r="D203" s="1" t="s">
        <v>2980</v>
      </c>
      <c r="E203" s="1" t="s">
        <v>2990</v>
      </c>
      <c r="F203" s="1" t="s">
        <v>2844</v>
      </c>
      <c r="G203" s="1" t="s">
        <v>2844</v>
      </c>
      <c r="H203" s="1" t="s">
        <v>126</v>
      </c>
      <c r="I203" s="1" t="s">
        <v>126</v>
      </c>
      <c r="L203" s="1">
        <v>1</v>
      </c>
      <c r="Z203" s="1">
        <f>SUM(DATAGRAL2024[[#This Row],[GRAND PRIX]:[BRONCE CANNES]])</f>
        <v>1</v>
      </c>
      <c r="AA2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04" spans="1:27" s="1" customFormat="1" x14ac:dyDescent="0.3">
      <c r="A204" s="1" t="s">
        <v>2841</v>
      </c>
      <c r="B204" s="1" t="s">
        <v>2206</v>
      </c>
      <c r="C204" s="1" t="s">
        <v>2980</v>
      </c>
      <c r="D204" s="1" t="s">
        <v>2980</v>
      </c>
      <c r="E204" s="1" t="s">
        <v>2991</v>
      </c>
      <c r="F204" s="1" t="s">
        <v>2844</v>
      </c>
      <c r="G204" s="1" t="s">
        <v>2844</v>
      </c>
      <c r="H204" s="1" t="s">
        <v>126</v>
      </c>
      <c r="I204" s="1" t="s">
        <v>126</v>
      </c>
      <c r="M204" s="1">
        <v>1</v>
      </c>
      <c r="Z204" s="1">
        <f>SUM(DATAGRAL2024[[#This Row],[GRAND PRIX]:[BRONCE CANNES]])</f>
        <v>1</v>
      </c>
      <c r="AA2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05" spans="1:27" s="1" customFormat="1" x14ac:dyDescent="0.3">
      <c r="A205" s="1" t="s">
        <v>2841</v>
      </c>
      <c r="B205" s="1" t="s">
        <v>2206</v>
      </c>
      <c r="C205" s="1" t="s">
        <v>2980</v>
      </c>
      <c r="D205" s="1" t="s">
        <v>2980</v>
      </c>
      <c r="E205" s="1" t="s">
        <v>2336</v>
      </c>
      <c r="F205" s="1" t="s">
        <v>2844</v>
      </c>
      <c r="G205" s="1" t="s">
        <v>2844</v>
      </c>
      <c r="H205" s="1" t="s">
        <v>126</v>
      </c>
      <c r="I205" s="1" t="s">
        <v>126</v>
      </c>
      <c r="K205" s="1">
        <v>1</v>
      </c>
      <c r="L205" s="1">
        <v>3</v>
      </c>
      <c r="M205" s="1">
        <v>1</v>
      </c>
      <c r="Z205" s="1">
        <f>SUM(DATAGRAL2024[[#This Row],[GRAND PRIX]:[BRONCE CANNES]])</f>
        <v>5</v>
      </c>
      <c r="AA2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39</v>
      </c>
    </row>
    <row r="206" spans="1:27" s="1" customFormat="1" x14ac:dyDescent="0.3">
      <c r="A206" s="1" t="s">
        <v>2841</v>
      </c>
      <c r="B206" s="1" t="s">
        <v>2206</v>
      </c>
      <c r="C206" s="1" t="s">
        <v>2980</v>
      </c>
      <c r="D206" s="1" t="s">
        <v>2980</v>
      </c>
      <c r="E206" s="1" t="s">
        <v>2992</v>
      </c>
      <c r="F206" s="1" t="s">
        <v>2844</v>
      </c>
      <c r="G206" s="1" t="s">
        <v>2844</v>
      </c>
      <c r="H206" s="1" t="s">
        <v>126</v>
      </c>
      <c r="I206" s="1" t="s">
        <v>126</v>
      </c>
      <c r="L206" s="1">
        <v>1</v>
      </c>
      <c r="M206" s="1">
        <v>2</v>
      </c>
      <c r="Z206" s="1">
        <f>SUM(DATAGRAL2024[[#This Row],[GRAND PRIX]:[BRONCE CANNES]])</f>
        <v>3</v>
      </c>
      <c r="AA2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207" spans="1:27" s="1" customFormat="1" x14ac:dyDescent="0.3">
      <c r="A207" s="1" t="s">
        <v>2841</v>
      </c>
      <c r="B207" s="1" t="s">
        <v>2206</v>
      </c>
      <c r="C207" s="1" t="s">
        <v>2980</v>
      </c>
      <c r="D207" s="1" t="s">
        <v>2980</v>
      </c>
      <c r="E207" s="1" t="s">
        <v>2993</v>
      </c>
      <c r="F207" s="1" t="s">
        <v>2844</v>
      </c>
      <c r="G207" s="1" t="s">
        <v>2844</v>
      </c>
      <c r="H207" s="1" t="s">
        <v>126</v>
      </c>
      <c r="I207" s="1" t="s">
        <v>126</v>
      </c>
      <c r="L207" s="1">
        <v>1</v>
      </c>
      <c r="Z207" s="1">
        <f>SUM(DATAGRAL2024[[#This Row],[GRAND PRIX]:[BRONCE CANNES]])</f>
        <v>1</v>
      </c>
      <c r="AA2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08" spans="1:27" s="1" customFormat="1" x14ac:dyDescent="0.3">
      <c r="A208" s="1" t="s">
        <v>2841</v>
      </c>
      <c r="B208" s="1" t="s">
        <v>2206</v>
      </c>
      <c r="C208" s="1" t="s">
        <v>2994</v>
      </c>
      <c r="D208" s="1" t="s">
        <v>2994</v>
      </c>
      <c r="E208" s="1" t="s">
        <v>2995</v>
      </c>
      <c r="F208" s="1" t="s">
        <v>2844</v>
      </c>
      <c r="G208" s="1" t="s">
        <v>2844</v>
      </c>
      <c r="H208" s="1" t="s">
        <v>126</v>
      </c>
      <c r="I208" s="1" t="s">
        <v>210</v>
      </c>
      <c r="L208" s="1">
        <v>1</v>
      </c>
      <c r="Z208" s="1">
        <f>SUM(DATAGRAL2024[[#This Row],[GRAND PRIX]:[BRONCE CANNES]])</f>
        <v>1</v>
      </c>
      <c r="AA2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09" spans="1:27" s="1" customFormat="1" x14ac:dyDescent="0.3">
      <c r="A209" s="1" t="s">
        <v>2841</v>
      </c>
      <c r="B209" s="1" t="s">
        <v>2206</v>
      </c>
      <c r="C209" s="1" t="s">
        <v>3995</v>
      </c>
      <c r="D209" s="1" t="s">
        <v>3995</v>
      </c>
      <c r="E209" s="1" t="s">
        <v>2996</v>
      </c>
      <c r="F209" s="1" t="s">
        <v>2844</v>
      </c>
      <c r="G209" s="1" t="s">
        <v>2844</v>
      </c>
      <c r="H209" s="1" t="s">
        <v>126</v>
      </c>
      <c r="I209" s="1" t="s">
        <v>126</v>
      </c>
      <c r="M209" s="1">
        <v>1</v>
      </c>
      <c r="Z209" s="1">
        <f>SUM(DATAGRAL2024[[#This Row],[GRAND PRIX]:[BRONCE CANNES]])</f>
        <v>1</v>
      </c>
      <c r="AA2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10" spans="1:27" s="1" customFormat="1" x14ac:dyDescent="0.3">
      <c r="A210" s="1" t="s">
        <v>2841</v>
      </c>
      <c r="B210" s="1" t="s">
        <v>2206</v>
      </c>
      <c r="C210" s="1" t="s">
        <v>3995</v>
      </c>
      <c r="D210" s="1" t="s">
        <v>3995</v>
      </c>
      <c r="E210" s="1" t="s">
        <v>2997</v>
      </c>
      <c r="F210" s="1" t="s">
        <v>2844</v>
      </c>
      <c r="G210" s="1" t="s">
        <v>2844</v>
      </c>
      <c r="H210" s="1" t="s">
        <v>126</v>
      </c>
      <c r="I210" s="1" t="s">
        <v>126</v>
      </c>
      <c r="L210" s="1">
        <v>1</v>
      </c>
      <c r="Z210" s="1">
        <f>SUM(DATAGRAL2024[[#This Row],[GRAND PRIX]:[BRONCE CANNES]])</f>
        <v>1</v>
      </c>
      <c r="AA2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11" spans="1:27" s="1" customFormat="1" x14ac:dyDescent="0.3">
      <c r="A211" s="1" t="s">
        <v>2841</v>
      </c>
      <c r="B211" s="1" t="s">
        <v>2206</v>
      </c>
      <c r="C211" s="1" t="s">
        <v>2998</v>
      </c>
      <c r="D211" s="1" t="s">
        <v>2998</v>
      </c>
      <c r="E211" s="1" t="s">
        <v>319</v>
      </c>
      <c r="F211" s="1" t="s">
        <v>2844</v>
      </c>
      <c r="G211" s="1" t="s">
        <v>2844</v>
      </c>
      <c r="H211" s="1" t="s">
        <v>126</v>
      </c>
      <c r="I211" s="1" t="s">
        <v>126</v>
      </c>
      <c r="L211" s="1">
        <v>3</v>
      </c>
      <c r="Z211" s="1">
        <f>SUM(DATAGRAL2024[[#This Row],[GRAND PRIX]:[BRONCE CANNES]])</f>
        <v>3</v>
      </c>
      <c r="AA2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212" spans="1:27" s="1" customFormat="1" x14ac:dyDescent="0.3">
      <c r="A212" s="1" t="s">
        <v>2841</v>
      </c>
      <c r="B212" s="1" t="s">
        <v>2206</v>
      </c>
      <c r="C212" s="1" t="s">
        <v>2998</v>
      </c>
      <c r="D212" s="1" t="s">
        <v>2998</v>
      </c>
      <c r="E212" s="1" t="s">
        <v>2999</v>
      </c>
      <c r="F212" s="1" t="s">
        <v>2844</v>
      </c>
      <c r="G212" s="1" t="s">
        <v>2844</v>
      </c>
      <c r="H212" s="1" t="s">
        <v>126</v>
      </c>
      <c r="I212" s="1" t="s">
        <v>126</v>
      </c>
      <c r="K212" s="1">
        <v>1</v>
      </c>
      <c r="L212" s="1">
        <v>1</v>
      </c>
      <c r="Z212" s="1">
        <f>SUM(DATAGRAL2024[[#This Row],[GRAND PRIX]:[BRONCE CANNES]])</f>
        <v>2</v>
      </c>
      <c r="AA2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13" spans="1:27" s="1" customFormat="1" x14ac:dyDescent="0.3">
      <c r="A213" s="1" t="s">
        <v>2841</v>
      </c>
      <c r="B213" s="1" t="s">
        <v>2206</v>
      </c>
      <c r="C213" s="1" t="s">
        <v>2998</v>
      </c>
      <c r="D213" s="1" t="s">
        <v>2998</v>
      </c>
      <c r="E213" s="1" t="s">
        <v>321</v>
      </c>
      <c r="F213" s="1" t="s">
        <v>2844</v>
      </c>
      <c r="G213" s="1" t="s">
        <v>2844</v>
      </c>
      <c r="H213" s="1" t="s">
        <v>126</v>
      </c>
      <c r="I213" s="1" t="s">
        <v>126</v>
      </c>
      <c r="K213" s="1">
        <v>1</v>
      </c>
      <c r="L213" s="1">
        <v>1</v>
      </c>
      <c r="M213" s="1">
        <v>1</v>
      </c>
      <c r="Z213" s="1">
        <f>SUM(DATAGRAL2024[[#This Row],[GRAND PRIX]:[BRONCE CANNES]])</f>
        <v>3</v>
      </c>
      <c r="AA2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214" spans="1:27" s="1" customFormat="1" x14ac:dyDescent="0.3">
      <c r="A214" s="1" t="s">
        <v>2841</v>
      </c>
      <c r="B214" s="1" t="s">
        <v>2206</v>
      </c>
      <c r="C214" s="1" t="s">
        <v>3000</v>
      </c>
      <c r="D214" s="1" t="s">
        <v>3000</v>
      </c>
      <c r="E214" s="1" t="s">
        <v>323</v>
      </c>
      <c r="F214" s="1" t="s">
        <v>2844</v>
      </c>
      <c r="G214" s="1" t="s">
        <v>2844</v>
      </c>
      <c r="H214" s="1" t="s">
        <v>126</v>
      </c>
      <c r="I214" s="1" t="s">
        <v>126</v>
      </c>
      <c r="L214" s="1">
        <v>1</v>
      </c>
      <c r="Z214" s="1">
        <f>SUM(DATAGRAL2024[[#This Row],[GRAND PRIX]:[BRONCE CANNES]])</f>
        <v>1</v>
      </c>
      <c r="AA2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15" spans="1:27" s="1" customFormat="1" x14ac:dyDescent="0.3">
      <c r="A215" s="1" t="s">
        <v>2841</v>
      </c>
      <c r="B215" s="1" t="s">
        <v>2206</v>
      </c>
      <c r="C215" s="1" t="s">
        <v>3000</v>
      </c>
      <c r="D215" s="1" t="s">
        <v>3000</v>
      </c>
      <c r="E215" s="1" t="s">
        <v>324</v>
      </c>
      <c r="F215" s="1" t="s">
        <v>2844</v>
      </c>
      <c r="G215" s="1" t="s">
        <v>2844</v>
      </c>
      <c r="H215" s="1" t="s">
        <v>126</v>
      </c>
      <c r="I215" s="1" t="s">
        <v>126</v>
      </c>
      <c r="M215" s="1">
        <v>1</v>
      </c>
      <c r="Z215" s="1">
        <f>SUM(DATAGRAL2024[[#This Row],[GRAND PRIX]:[BRONCE CANNES]])</f>
        <v>1</v>
      </c>
      <c r="AA2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16" spans="1:27" s="1" customFormat="1" x14ac:dyDescent="0.3">
      <c r="A216" s="1" t="s">
        <v>2841</v>
      </c>
      <c r="B216" s="1" t="s">
        <v>2206</v>
      </c>
      <c r="C216" s="1" t="s">
        <v>325</v>
      </c>
      <c r="D216" s="1" t="s">
        <v>325</v>
      </c>
      <c r="E216" s="1" t="s">
        <v>3001</v>
      </c>
      <c r="F216" s="1" t="s">
        <v>2844</v>
      </c>
      <c r="G216" s="1" t="s">
        <v>2844</v>
      </c>
      <c r="H216" s="1" t="s">
        <v>126</v>
      </c>
      <c r="I216" s="1" t="s">
        <v>175</v>
      </c>
      <c r="M216" s="1">
        <v>1</v>
      </c>
      <c r="Z216" s="1">
        <f>SUM(DATAGRAL2024[[#This Row],[GRAND PRIX]:[BRONCE CANNES]])</f>
        <v>1</v>
      </c>
      <c r="AA2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17" spans="1:27" s="1" customFormat="1" x14ac:dyDescent="0.3">
      <c r="A217" s="1" t="s">
        <v>2841</v>
      </c>
      <c r="B217" s="1" t="s">
        <v>2206</v>
      </c>
      <c r="C217" s="1" t="s">
        <v>325</v>
      </c>
      <c r="D217" s="1" t="s">
        <v>325</v>
      </c>
      <c r="E217" s="1" t="s">
        <v>3002</v>
      </c>
      <c r="F217" s="1" t="s">
        <v>2844</v>
      </c>
      <c r="G217" s="1" t="s">
        <v>2844</v>
      </c>
      <c r="H217" s="1" t="s">
        <v>126</v>
      </c>
      <c r="I217" s="1" t="s">
        <v>175</v>
      </c>
      <c r="K217" s="1">
        <v>1</v>
      </c>
      <c r="Z217" s="1">
        <f>SUM(DATAGRAL2024[[#This Row],[GRAND PRIX]:[BRONCE CANNES]])</f>
        <v>1</v>
      </c>
      <c r="AA2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18" spans="1:27" s="1" customFormat="1" x14ac:dyDescent="0.3">
      <c r="A218" s="1" t="s">
        <v>2841</v>
      </c>
      <c r="B218" s="1" t="s">
        <v>2206</v>
      </c>
      <c r="C218" s="1" t="s">
        <v>3003</v>
      </c>
      <c r="D218" s="1" t="s">
        <v>3003</v>
      </c>
      <c r="E218" s="1" t="s">
        <v>3004</v>
      </c>
      <c r="F218" s="1" t="s">
        <v>2844</v>
      </c>
      <c r="G218" s="1" t="s">
        <v>2844</v>
      </c>
      <c r="H218" s="1" t="s">
        <v>126</v>
      </c>
      <c r="I218" s="1" t="s">
        <v>140</v>
      </c>
      <c r="L218" s="1">
        <v>1</v>
      </c>
      <c r="Z218" s="1">
        <f>SUM(DATAGRAL2024[[#This Row],[GRAND PRIX]:[BRONCE CANNES]])</f>
        <v>1</v>
      </c>
      <c r="AA2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19" spans="1:27" s="1" customFormat="1" x14ac:dyDescent="0.3">
      <c r="A219" s="1" t="s">
        <v>2841</v>
      </c>
      <c r="B219" s="1" t="s">
        <v>2206</v>
      </c>
      <c r="C219" s="1" t="s">
        <v>3003</v>
      </c>
      <c r="D219" s="1" t="s">
        <v>3003</v>
      </c>
      <c r="E219" s="1" t="s">
        <v>3005</v>
      </c>
      <c r="F219" s="1" t="s">
        <v>2844</v>
      </c>
      <c r="G219" s="1" t="s">
        <v>2844</v>
      </c>
      <c r="H219" s="1" t="s">
        <v>126</v>
      </c>
      <c r="I219" s="1" t="s">
        <v>140</v>
      </c>
      <c r="K219" s="1">
        <v>1</v>
      </c>
      <c r="L219" s="1">
        <v>1</v>
      </c>
      <c r="Z219" s="1">
        <f>SUM(DATAGRAL2024[[#This Row],[GRAND PRIX]:[BRONCE CANNES]])</f>
        <v>2</v>
      </c>
      <c r="AA2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20" spans="1:27" s="1" customFormat="1" x14ac:dyDescent="0.3">
      <c r="A220" s="1" t="s">
        <v>2841</v>
      </c>
      <c r="B220" s="1" t="s">
        <v>2206</v>
      </c>
      <c r="C220" s="1" t="s">
        <v>3003</v>
      </c>
      <c r="D220" s="1" t="s">
        <v>3003</v>
      </c>
      <c r="E220" s="1" t="s">
        <v>3006</v>
      </c>
      <c r="F220" s="1" t="s">
        <v>2844</v>
      </c>
      <c r="G220" s="1" t="s">
        <v>2844</v>
      </c>
      <c r="H220" s="1" t="s">
        <v>126</v>
      </c>
      <c r="I220" s="1" t="s">
        <v>140</v>
      </c>
      <c r="K220" s="1">
        <v>1</v>
      </c>
      <c r="L220" s="1">
        <v>1</v>
      </c>
      <c r="Z220" s="1">
        <f>SUM(DATAGRAL2024[[#This Row],[GRAND PRIX]:[BRONCE CANNES]])</f>
        <v>2</v>
      </c>
      <c r="AA2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21" spans="1:27" s="1" customFormat="1" x14ac:dyDescent="0.3">
      <c r="A221" s="1" t="s">
        <v>2841</v>
      </c>
      <c r="B221" s="1" t="s">
        <v>2206</v>
      </c>
      <c r="C221" s="1" t="s">
        <v>3007</v>
      </c>
      <c r="D221" s="1" t="s">
        <v>3007</v>
      </c>
      <c r="E221" s="1" t="s">
        <v>3008</v>
      </c>
      <c r="F221" s="1" t="s">
        <v>2844</v>
      </c>
      <c r="G221" s="1" t="s">
        <v>2844</v>
      </c>
      <c r="H221" s="1" t="s">
        <v>126</v>
      </c>
      <c r="I221" s="1" t="s">
        <v>11</v>
      </c>
      <c r="M221" s="1">
        <v>1</v>
      </c>
      <c r="Z221" s="1">
        <f>SUM(DATAGRAL2024[[#This Row],[GRAND PRIX]:[BRONCE CANNES]])</f>
        <v>1</v>
      </c>
      <c r="AA2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22" spans="1:27" s="1" customFormat="1" x14ac:dyDescent="0.3">
      <c r="A222" s="1" t="s">
        <v>2841</v>
      </c>
      <c r="B222" s="1" t="s">
        <v>2206</v>
      </c>
      <c r="C222" s="1" t="s">
        <v>3007</v>
      </c>
      <c r="D222" s="1" t="s">
        <v>3007</v>
      </c>
      <c r="E222" s="1" t="s">
        <v>3009</v>
      </c>
      <c r="F222" s="1" t="s">
        <v>2844</v>
      </c>
      <c r="G222" s="1" t="s">
        <v>2844</v>
      </c>
      <c r="H222" s="1" t="s">
        <v>126</v>
      </c>
      <c r="I222" s="1" t="s">
        <v>11</v>
      </c>
      <c r="M222" s="1">
        <v>1</v>
      </c>
      <c r="Z222" s="1">
        <f>SUM(DATAGRAL2024[[#This Row],[GRAND PRIX]:[BRONCE CANNES]])</f>
        <v>1</v>
      </c>
      <c r="AA2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23" spans="1:27" s="1" customFormat="1" x14ac:dyDescent="0.3">
      <c r="A223" s="1" t="s">
        <v>2841</v>
      </c>
      <c r="B223" s="1" t="s">
        <v>2206</v>
      </c>
      <c r="C223" s="1" t="s">
        <v>3010</v>
      </c>
      <c r="D223" s="1" t="s">
        <v>3010</v>
      </c>
      <c r="E223" s="1" t="s">
        <v>3011</v>
      </c>
      <c r="F223" s="1" t="s">
        <v>2844</v>
      </c>
      <c r="G223" s="1" t="s">
        <v>2844</v>
      </c>
      <c r="H223" s="1" t="s">
        <v>126</v>
      </c>
      <c r="I223" s="1" t="s">
        <v>175</v>
      </c>
      <c r="L223" s="1">
        <v>1</v>
      </c>
      <c r="M223" s="1">
        <v>3</v>
      </c>
      <c r="Z223" s="1">
        <f>SUM(DATAGRAL2024[[#This Row],[GRAND PRIX]:[BRONCE CANNES]])</f>
        <v>4</v>
      </c>
      <c r="AA2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224" spans="1:27" s="1" customFormat="1" x14ac:dyDescent="0.3">
      <c r="A224" s="1" t="s">
        <v>2841</v>
      </c>
      <c r="B224" s="1" t="s">
        <v>2206</v>
      </c>
      <c r="C224" s="1" t="s">
        <v>3010</v>
      </c>
      <c r="D224" s="1" t="s">
        <v>3010</v>
      </c>
      <c r="E224" s="1" t="s">
        <v>3012</v>
      </c>
      <c r="F224" s="1" t="s">
        <v>2844</v>
      </c>
      <c r="G224" s="1" t="s">
        <v>2844</v>
      </c>
      <c r="H224" s="1" t="s">
        <v>126</v>
      </c>
      <c r="I224" s="1" t="s">
        <v>175</v>
      </c>
      <c r="L224" s="1">
        <v>2</v>
      </c>
      <c r="M224" s="1">
        <v>1</v>
      </c>
      <c r="Z224" s="1">
        <f>SUM(DATAGRAL2024[[#This Row],[GRAND PRIX]:[BRONCE CANNES]])</f>
        <v>3</v>
      </c>
      <c r="AA2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225" spans="1:27" s="1" customFormat="1" x14ac:dyDescent="0.3">
      <c r="A225" s="1" t="s">
        <v>2841</v>
      </c>
      <c r="B225" s="1" t="s">
        <v>2206</v>
      </c>
      <c r="C225" s="1" t="s">
        <v>3010</v>
      </c>
      <c r="D225" s="1" t="s">
        <v>3010</v>
      </c>
      <c r="E225" s="1" t="s">
        <v>3013</v>
      </c>
      <c r="F225" s="1" t="s">
        <v>2844</v>
      </c>
      <c r="G225" s="1" t="s">
        <v>2844</v>
      </c>
      <c r="H225" s="1" t="s">
        <v>126</v>
      </c>
      <c r="I225" s="1" t="s">
        <v>175</v>
      </c>
      <c r="K225" s="1">
        <v>1</v>
      </c>
      <c r="M225" s="1">
        <v>1</v>
      </c>
      <c r="Z225" s="1">
        <f>SUM(DATAGRAL2024[[#This Row],[GRAND PRIX]:[BRONCE CANNES]])</f>
        <v>2</v>
      </c>
      <c r="AA2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226" spans="1:27" s="1" customFormat="1" x14ac:dyDescent="0.3">
      <c r="A226" s="1" t="s">
        <v>2841</v>
      </c>
      <c r="B226" s="1" t="s">
        <v>2206</v>
      </c>
      <c r="C226" s="1" t="s">
        <v>3014</v>
      </c>
      <c r="D226" s="1" t="s">
        <v>3014</v>
      </c>
      <c r="E226" s="1" t="s">
        <v>3015</v>
      </c>
      <c r="F226" s="1" t="s">
        <v>2844</v>
      </c>
      <c r="G226" s="1" t="s">
        <v>2844</v>
      </c>
      <c r="H226" s="1" t="s">
        <v>126</v>
      </c>
      <c r="I226" s="1" t="s">
        <v>11</v>
      </c>
      <c r="M226" s="1">
        <v>1</v>
      </c>
      <c r="Z226" s="1">
        <f>SUM(DATAGRAL2024[[#This Row],[GRAND PRIX]:[BRONCE CANNES]])</f>
        <v>1</v>
      </c>
      <c r="AA2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27" spans="1:27" s="1" customFormat="1" x14ac:dyDescent="0.3">
      <c r="A227" s="1" t="s">
        <v>2841</v>
      </c>
      <c r="B227" s="1" t="s">
        <v>2206</v>
      </c>
      <c r="C227" s="1" t="s">
        <v>3014</v>
      </c>
      <c r="D227" s="1" t="s">
        <v>3014</v>
      </c>
      <c r="E227" s="1" t="s">
        <v>3016</v>
      </c>
      <c r="F227" s="1" t="s">
        <v>2844</v>
      </c>
      <c r="G227" s="1" t="s">
        <v>2844</v>
      </c>
      <c r="H227" s="1" t="s">
        <v>126</v>
      </c>
      <c r="I227" s="1" t="s">
        <v>11</v>
      </c>
      <c r="L227" s="1">
        <v>1</v>
      </c>
      <c r="Z227" s="1">
        <f>SUM(DATAGRAL2024[[#This Row],[GRAND PRIX]:[BRONCE CANNES]])</f>
        <v>1</v>
      </c>
      <c r="AA2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28" spans="1:27" s="1" customFormat="1" x14ac:dyDescent="0.3">
      <c r="A228" s="1" t="s">
        <v>2841</v>
      </c>
      <c r="B228" s="1" t="s">
        <v>2206</v>
      </c>
      <c r="C228" s="1" t="s">
        <v>3017</v>
      </c>
      <c r="D228" s="1" t="s">
        <v>3017</v>
      </c>
      <c r="E228" s="1" t="s">
        <v>3018</v>
      </c>
      <c r="F228" s="1" t="s">
        <v>2844</v>
      </c>
      <c r="G228" s="1" t="s">
        <v>2844</v>
      </c>
      <c r="H228" s="1" t="s">
        <v>126</v>
      </c>
      <c r="I228" s="1" t="s">
        <v>126</v>
      </c>
      <c r="L228" s="1">
        <v>1</v>
      </c>
      <c r="Z228" s="1">
        <f>SUM(DATAGRAL2024[[#This Row],[GRAND PRIX]:[BRONCE CANNES]])</f>
        <v>1</v>
      </c>
      <c r="AA2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29" spans="1:27" s="1" customFormat="1" x14ac:dyDescent="0.3">
      <c r="A229" s="1" t="s">
        <v>2841</v>
      </c>
      <c r="B229" s="1" t="s">
        <v>2206</v>
      </c>
      <c r="C229" s="1" t="s">
        <v>3019</v>
      </c>
      <c r="D229" s="1" t="s">
        <v>3019</v>
      </c>
      <c r="E229" s="1" t="s">
        <v>2924</v>
      </c>
      <c r="F229" s="1" t="s">
        <v>2844</v>
      </c>
      <c r="G229" s="1" t="s">
        <v>2844</v>
      </c>
      <c r="H229" s="1" t="s">
        <v>126</v>
      </c>
      <c r="I229" s="1" t="s">
        <v>126</v>
      </c>
      <c r="M229" s="1">
        <v>2</v>
      </c>
      <c r="Z229" s="1">
        <f>SUM(DATAGRAL2024[[#This Row],[GRAND PRIX]:[BRONCE CANNES]])</f>
        <v>2</v>
      </c>
      <c r="AA2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230" spans="1:27" s="1" customFormat="1" x14ac:dyDescent="0.3">
      <c r="A230" s="1" t="s">
        <v>2841</v>
      </c>
      <c r="B230" s="1" t="s">
        <v>2206</v>
      </c>
      <c r="C230" s="1" t="s">
        <v>3019</v>
      </c>
      <c r="D230" s="1" t="s">
        <v>3019</v>
      </c>
      <c r="E230" s="1" t="s">
        <v>345</v>
      </c>
      <c r="F230" s="1" t="s">
        <v>2844</v>
      </c>
      <c r="G230" s="1" t="s">
        <v>2844</v>
      </c>
      <c r="H230" s="1" t="s">
        <v>126</v>
      </c>
      <c r="I230" s="1" t="s">
        <v>126</v>
      </c>
      <c r="L230" s="1">
        <v>1</v>
      </c>
      <c r="Z230" s="1">
        <f>SUM(DATAGRAL2024[[#This Row],[GRAND PRIX]:[BRONCE CANNES]])</f>
        <v>1</v>
      </c>
      <c r="AA2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31" spans="1:27" s="1" customFormat="1" x14ac:dyDescent="0.3">
      <c r="A231" s="1" t="s">
        <v>2841</v>
      </c>
      <c r="B231" s="1" t="s">
        <v>2206</v>
      </c>
      <c r="C231" s="1" t="s">
        <v>3020</v>
      </c>
      <c r="D231" s="1" t="s">
        <v>3020</v>
      </c>
      <c r="E231" s="1" t="s">
        <v>3021</v>
      </c>
      <c r="F231" s="1" t="s">
        <v>2844</v>
      </c>
      <c r="G231" s="1" t="s">
        <v>2844</v>
      </c>
      <c r="H231" s="1" t="s">
        <v>126</v>
      </c>
      <c r="I231" s="1" t="s">
        <v>11</v>
      </c>
      <c r="M231" s="1">
        <v>1</v>
      </c>
      <c r="Z231" s="1">
        <f>SUM(DATAGRAL2024[[#This Row],[GRAND PRIX]:[BRONCE CANNES]])</f>
        <v>1</v>
      </c>
      <c r="AA2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2" spans="1:27" s="1" customFormat="1" x14ac:dyDescent="0.3">
      <c r="A232" s="1" t="s">
        <v>2841</v>
      </c>
      <c r="B232" s="1" t="s">
        <v>2206</v>
      </c>
      <c r="C232" s="1" t="s">
        <v>3022</v>
      </c>
      <c r="D232" s="1" t="s">
        <v>3022</v>
      </c>
      <c r="E232" s="1" t="s">
        <v>3023</v>
      </c>
      <c r="F232" s="1" t="s">
        <v>2844</v>
      </c>
      <c r="G232" s="1" t="s">
        <v>2844</v>
      </c>
      <c r="H232" s="1" t="s">
        <v>126</v>
      </c>
      <c r="I232" s="1" t="s">
        <v>126</v>
      </c>
      <c r="L232" s="1">
        <v>1</v>
      </c>
      <c r="Z232" s="1">
        <f>SUM(DATAGRAL2024[[#This Row],[GRAND PRIX]:[BRONCE CANNES]])</f>
        <v>1</v>
      </c>
      <c r="AA2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33" spans="1:27" s="1" customFormat="1" x14ac:dyDescent="0.3">
      <c r="A233" s="1" t="s">
        <v>2841</v>
      </c>
      <c r="B233" s="1" t="s">
        <v>2206</v>
      </c>
      <c r="C233" s="1" t="s">
        <v>3022</v>
      </c>
      <c r="D233" s="1" t="s">
        <v>3022</v>
      </c>
      <c r="E233" s="1" t="s">
        <v>3024</v>
      </c>
      <c r="F233" s="1" t="s">
        <v>2844</v>
      </c>
      <c r="G233" s="1" t="s">
        <v>2844</v>
      </c>
      <c r="H233" s="1" t="s">
        <v>126</v>
      </c>
      <c r="I233" s="1" t="s">
        <v>126</v>
      </c>
      <c r="M233" s="1">
        <v>1</v>
      </c>
      <c r="Z233" s="1">
        <f>SUM(DATAGRAL2024[[#This Row],[GRAND PRIX]:[BRONCE CANNES]])</f>
        <v>1</v>
      </c>
      <c r="AA2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4" spans="1:27" s="1" customFormat="1" x14ac:dyDescent="0.3">
      <c r="A234" s="1" t="s">
        <v>2841</v>
      </c>
      <c r="B234" s="1" t="s">
        <v>2206</v>
      </c>
      <c r="C234" s="1" t="s">
        <v>3022</v>
      </c>
      <c r="D234" s="1" t="s">
        <v>3022</v>
      </c>
      <c r="E234" s="1" t="s">
        <v>3025</v>
      </c>
      <c r="F234" s="1" t="s">
        <v>2844</v>
      </c>
      <c r="G234" s="1" t="s">
        <v>2844</v>
      </c>
      <c r="H234" s="1" t="s">
        <v>126</v>
      </c>
      <c r="I234" s="1" t="s">
        <v>126</v>
      </c>
      <c r="M234" s="1">
        <v>1</v>
      </c>
      <c r="Z234" s="1">
        <f>SUM(DATAGRAL2024[[#This Row],[GRAND PRIX]:[BRONCE CANNES]])</f>
        <v>1</v>
      </c>
      <c r="AA2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5" spans="1:27" s="1" customFormat="1" x14ac:dyDescent="0.3">
      <c r="A235" s="1" t="s">
        <v>2841</v>
      </c>
      <c r="B235" s="1" t="s">
        <v>2206</v>
      </c>
      <c r="C235" s="1" t="s">
        <v>3026</v>
      </c>
      <c r="D235" s="1" t="s">
        <v>3026</v>
      </c>
      <c r="E235" s="1" t="s">
        <v>3027</v>
      </c>
      <c r="F235" s="1" t="s">
        <v>2844</v>
      </c>
      <c r="G235" s="1" t="s">
        <v>2844</v>
      </c>
      <c r="H235" s="1" t="s">
        <v>126</v>
      </c>
      <c r="I235" s="1" t="s">
        <v>11</v>
      </c>
      <c r="L235" s="1">
        <v>1</v>
      </c>
      <c r="Z235" s="1">
        <f>SUM(DATAGRAL2024[[#This Row],[GRAND PRIX]:[BRONCE CANNES]])</f>
        <v>1</v>
      </c>
      <c r="AA2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36" spans="1:27" s="1" customFormat="1" x14ac:dyDescent="0.3">
      <c r="A236" s="1" t="s">
        <v>2841</v>
      </c>
      <c r="B236" s="1" t="s">
        <v>2206</v>
      </c>
      <c r="C236" s="1" t="s">
        <v>3028</v>
      </c>
      <c r="D236" s="1" t="s">
        <v>3028</v>
      </c>
      <c r="E236" s="1" t="s">
        <v>3029</v>
      </c>
      <c r="F236" s="1" t="s">
        <v>2844</v>
      </c>
      <c r="G236" s="1" t="s">
        <v>2844</v>
      </c>
      <c r="H236" s="1" t="s">
        <v>126</v>
      </c>
      <c r="I236" s="1" t="s">
        <v>146</v>
      </c>
      <c r="M236" s="1">
        <v>1</v>
      </c>
      <c r="Z236" s="1">
        <f>SUM(DATAGRAL2024[[#This Row],[GRAND PRIX]:[BRONCE CANNES]])</f>
        <v>1</v>
      </c>
      <c r="AA2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7" spans="1:27" s="1" customFormat="1" x14ac:dyDescent="0.3">
      <c r="A237" s="1" t="s">
        <v>2841</v>
      </c>
      <c r="B237" s="1" t="s">
        <v>2206</v>
      </c>
      <c r="C237" s="1" t="s">
        <v>3030</v>
      </c>
      <c r="D237" s="1" t="s">
        <v>3030</v>
      </c>
      <c r="E237" s="1" t="s">
        <v>357</v>
      </c>
      <c r="F237" s="1" t="s">
        <v>2844</v>
      </c>
      <c r="G237" s="1" t="s">
        <v>2844</v>
      </c>
      <c r="H237" s="1" t="s">
        <v>126</v>
      </c>
      <c r="I237" s="1" t="s">
        <v>11</v>
      </c>
      <c r="M237" s="1">
        <v>1</v>
      </c>
      <c r="Z237" s="1">
        <f>SUM(DATAGRAL2024[[#This Row],[GRAND PRIX]:[BRONCE CANNES]])</f>
        <v>1</v>
      </c>
      <c r="AA2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8" spans="1:27" s="1" customFormat="1" x14ac:dyDescent="0.3">
      <c r="A238" s="1" t="s">
        <v>2841</v>
      </c>
      <c r="B238" s="1" t="s">
        <v>2206</v>
      </c>
      <c r="C238" s="1" t="s">
        <v>3031</v>
      </c>
      <c r="D238" s="1" t="s">
        <v>3031</v>
      </c>
      <c r="E238" s="1" t="s">
        <v>3032</v>
      </c>
      <c r="F238" s="1" t="s">
        <v>2844</v>
      </c>
      <c r="G238" s="1" t="s">
        <v>2844</v>
      </c>
      <c r="H238" s="1" t="s">
        <v>126</v>
      </c>
      <c r="I238" s="1" t="s">
        <v>126</v>
      </c>
      <c r="L238" s="1">
        <v>2</v>
      </c>
      <c r="Z238" s="1">
        <f>SUM(DATAGRAL2024[[#This Row],[GRAND PRIX]:[BRONCE CANNES]])</f>
        <v>2</v>
      </c>
      <c r="AA2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239" spans="1:27" s="1" customFormat="1" x14ac:dyDescent="0.3">
      <c r="A239" s="1" t="s">
        <v>2841</v>
      </c>
      <c r="B239" s="1" t="s">
        <v>2206</v>
      </c>
      <c r="C239" s="1" t="s">
        <v>360</v>
      </c>
      <c r="D239" s="1" t="s">
        <v>360</v>
      </c>
      <c r="E239" s="1" t="s">
        <v>3033</v>
      </c>
      <c r="F239" s="1" t="s">
        <v>2844</v>
      </c>
      <c r="G239" s="1" t="s">
        <v>2844</v>
      </c>
      <c r="H239" s="1" t="s">
        <v>126</v>
      </c>
      <c r="I239" s="1" t="s">
        <v>126</v>
      </c>
      <c r="L239" s="1">
        <v>3</v>
      </c>
      <c r="M239" s="1">
        <v>1</v>
      </c>
      <c r="Z239" s="1">
        <f>SUM(DATAGRAL2024[[#This Row],[GRAND PRIX]:[BRONCE CANNES]])</f>
        <v>4</v>
      </c>
      <c r="AA2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240" spans="1:27" s="1" customFormat="1" x14ac:dyDescent="0.3">
      <c r="A240" s="1" t="s">
        <v>2841</v>
      </c>
      <c r="B240" s="1" t="s">
        <v>2206</v>
      </c>
      <c r="C240" s="1" t="s">
        <v>360</v>
      </c>
      <c r="D240" s="1" t="s">
        <v>360</v>
      </c>
      <c r="E240" s="1" t="s">
        <v>3034</v>
      </c>
      <c r="F240" s="1" t="s">
        <v>2844</v>
      </c>
      <c r="G240" s="1" t="s">
        <v>2844</v>
      </c>
      <c r="H240" s="1" t="s">
        <v>126</v>
      </c>
      <c r="I240" s="1" t="s">
        <v>126</v>
      </c>
      <c r="L240" s="1">
        <v>1</v>
      </c>
      <c r="M240" s="1">
        <v>3</v>
      </c>
      <c r="Z240" s="1">
        <f>SUM(DATAGRAL2024[[#This Row],[GRAND PRIX]:[BRONCE CANNES]])</f>
        <v>4</v>
      </c>
      <c r="AA2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241" spans="1:27" s="1" customFormat="1" x14ac:dyDescent="0.3">
      <c r="A241" s="1" t="s">
        <v>2841</v>
      </c>
      <c r="B241" s="1" t="s">
        <v>2206</v>
      </c>
      <c r="C241" s="1" t="s">
        <v>360</v>
      </c>
      <c r="D241" s="1" t="s">
        <v>360</v>
      </c>
      <c r="E241" s="1" t="s">
        <v>3035</v>
      </c>
      <c r="F241" s="1" t="s">
        <v>2844</v>
      </c>
      <c r="G241" s="1" t="s">
        <v>2844</v>
      </c>
      <c r="H241" s="1" t="s">
        <v>126</v>
      </c>
      <c r="I241" s="1" t="s">
        <v>126</v>
      </c>
      <c r="K241" s="1">
        <v>1</v>
      </c>
      <c r="L241" s="1">
        <v>1</v>
      </c>
      <c r="Z241" s="1">
        <f>SUM(DATAGRAL2024[[#This Row],[GRAND PRIX]:[BRONCE CANNES]])</f>
        <v>2</v>
      </c>
      <c r="AA2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42" spans="1:27" s="1" customFormat="1" x14ac:dyDescent="0.3">
      <c r="A242" s="1" t="s">
        <v>2841</v>
      </c>
      <c r="B242" s="1" t="s">
        <v>2206</v>
      </c>
      <c r="C242" s="1" t="s">
        <v>3036</v>
      </c>
      <c r="D242" s="1" t="s">
        <v>3036</v>
      </c>
      <c r="E242" s="1" t="s">
        <v>365</v>
      </c>
      <c r="F242" s="1" t="s">
        <v>2844</v>
      </c>
      <c r="G242" s="1" t="s">
        <v>2844</v>
      </c>
      <c r="H242" s="1" t="s">
        <v>126</v>
      </c>
      <c r="I242" s="1" t="s">
        <v>126</v>
      </c>
      <c r="L242" s="1">
        <v>1</v>
      </c>
      <c r="M242" s="1">
        <v>1</v>
      </c>
      <c r="Z242" s="1">
        <f>SUM(DATAGRAL2024[[#This Row],[GRAND PRIX]:[BRONCE CANNES]])</f>
        <v>2</v>
      </c>
      <c r="AA2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43" spans="1:27" s="1" customFormat="1" x14ac:dyDescent="0.3">
      <c r="A243" s="1" t="s">
        <v>2841</v>
      </c>
      <c r="B243" s="1" t="s">
        <v>2206</v>
      </c>
      <c r="C243" s="1" t="s">
        <v>3037</v>
      </c>
      <c r="D243" s="1" t="s">
        <v>3037</v>
      </c>
      <c r="E243" s="1" t="s">
        <v>3038</v>
      </c>
      <c r="F243" s="1" t="s">
        <v>2844</v>
      </c>
      <c r="G243" s="1" t="s">
        <v>2844</v>
      </c>
      <c r="H243" s="1" t="s">
        <v>126</v>
      </c>
      <c r="I243" s="1" t="s">
        <v>127</v>
      </c>
      <c r="M243" s="1">
        <v>1</v>
      </c>
      <c r="Z243" s="1">
        <f>SUM(DATAGRAL2024[[#This Row],[GRAND PRIX]:[BRONCE CANNES]])</f>
        <v>1</v>
      </c>
      <c r="AA2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44" spans="1:27" s="1" customFormat="1" x14ac:dyDescent="0.3">
      <c r="A244" s="1" t="s">
        <v>2841</v>
      </c>
      <c r="B244" s="1" t="s">
        <v>2206</v>
      </c>
      <c r="C244" s="1" t="s">
        <v>3039</v>
      </c>
      <c r="D244" s="1" t="s">
        <v>3039</v>
      </c>
      <c r="E244" s="1" t="s">
        <v>3040</v>
      </c>
      <c r="F244" s="1" t="s">
        <v>2844</v>
      </c>
      <c r="G244" s="1" t="s">
        <v>2844</v>
      </c>
      <c r="H244" s="1" t="s">
        <v>126</v>
      </c>
      <c r="I244" s="1" t="s">
        <v>126</v>
      </c>
      <c r="M244" s="1">
        <v>1</v>
      </c>
      <c r="Z244" s="1">
        <f>SUM(DATAGRAL2024[[#This Row],[GRAND PRIX]:[BRONCE CANNES]])</f>
        <v>1</v>
      </c>
      <c r="AA2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45" spans="1:27" s="1" customFormat="1" x14ac:dyDescent="0.3">
      <c r="A245" s="1" t="s">
        <v>2841</v>
      </c>
      <c r="B245" s="1" t="s">
        <v>2206</v>
      </c>
      <c r="C245" s="1" t="s">
        <v>3041</v>
      </c>
      <c r="D245" s="1" t="s">
        <v>3041</v>
      </c>
      <c r="E245" s="1" t="s">
        <v>3042</v>
      </c>
      <c r="F245" s="1" t="s">
        <v>2844</v>
      </c>
      <c r="G245" s="1" t="s">
        <v>2844</v>
      </c>
      <c r="H245" s="1" t="s">
        <v>126</v>
      </c>
      <c r="I245" s="1" t="s">
        <v>200</v>
      </c>
      <c r="L245" s="1">
        <v>1</v>
      </c>
      <c r="Z245" s="1">
        <f>SUM(DATAGRAL2024[[#This Row],[GRAND PRIX]:[BRONCE CANNES]])</f>
        <v>1</v>
      </c>
      <c r="AA2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46" spans="1:27" s="1" customFormat="1" x14ac:dyDescent="0.3">
      <c r="A246" s="1" t="s">
        <v>2841</v>
      </c>
      <c r="B246" s="1" t="s">
        <v>2206</v>
      </c>
      <c r="C246" s="1" t="s">
        <v>3043</v>
      </c>
      <c r="D246" s="1" t="s">
        <v>3043</v>
      </c>
      <c r="E246" s="1" t="s">
        <v>3044</v>
      </c>
      <c r="F246" s="1" t="s">
        <v>2844</v>
      </c>
      <c r="G246" s="1" t="s">
        <v>2844</v>
      </c>
      <c r="H246" s="1" t="s">
        <v>126</v>
      </c>
      <c r="I246" s="1" t="s">
        <v>11</v>
      </c>
      <c r="M246" s="1">
        <v>1</v>
      </c>
      <c r="Z246" s="1">
        <f>SUM(DATAGRAL2024[[#This Row],[GRAND PRIX]:[BRONCE CANNES]])</f>
        <v>1</v>
      </c>
      <c r="AA2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47" spans="1:27" s="1" customFormat="1" x14ac:dyDescent="0.3">
      <c r="A247" s="1" t="s">
        <v>2841</v>
      </c>
      <c r="B247" s="1" t="s">
        <v>2206</v>
      </c>
      <c r="C247" s="1" t="s">
        <v>3043</v>
      </c>
      <c r="D247" s="1" t="s">
        <v>3043</v>
      </c>
      <c r="E247" s="1" t="s">
        <v>3045</v>
      </c>
      <c r="F247" s="1" t="s">
        <v>2844</v>
      </c>
      <c r="G247" s="1" t="s">
        <v>2844</v>
      </c>
      <c r="H247" s="1" t="s">
        <v>126</v>
      </c>
      <c r="I247" s="1" t="s">
        <v>11</v>
      </c>
      <c r="L247" s="1">
        <v>1</v>
      </c>
      <c r="Z247" s="1">
        <f>SUM(DATAGRAL2024[[#This Row],[GRAND PRIX]:[BRONCE CANNES]])</f>
        <v>1</v>
      </c>
      <c r="AA2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48" spans="1:27" s="1" customFormat="1" x14ac:dyDescent="0.3">
      <c r="A248" s="1" t="s">
        <v>2841</v>
      </c>
      <c r="B248" s="1" t="s">
        <v>2206</v>
      </c>
      <c r="C248" s="1" t="s">
        <v>3046</v>
      </c>
      <c r="D248" s="1" t="s">
        <v>3046</v>
      </c>
      <c r="E248" s="1" t="s">
        <v>376</v>
      </c>
      <c r="F248" s="1" t="s">
        <v>2844</v>
      </c>
      <c r="G248" s="1" t="s">
        <v>2844</v>
      </c>
      <c r="H248" s="1" t="s">
        <v>126</v>
      </c>
      <c r="I248" s="1" t="s">
        <v>200</v>
      </c>
      <c r="L248" s="1">
        <v>1</v>
      </c>
      <c r="Z248" s="1">
        <f>SUM(DATAGRAL2024[[#This Row],[GRAND PRIX]:[BRONCE CANNES]])</f>
        <v>1</v>
      </c>
      <c r="AA2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49" spans="1:27" s="1" customFormat="1" x14ac:dyDescent="0.3">
      <c r="A249" s="1" t="s">
        <v>2841</v>
      </c>
      <c r="B249" s="1" t="s">
        <v>2206</v>
      </c>
      <c r="C249" s="1" t="s">
        <v>3047</v>
      </c>
      <c r="D249" s="1" t="s">
        <v>3047</v>
      </c>
      <c r="E249" s="1" t="s">
        <v>3048</v>
      </c>
      <c r="F249" s="1" t="s">
        <v>2844</v>
      </c>
      <c r="G249" s="1" t="s">
        <v>2844</v>
      </c>
      <c r="H249" s="1" t="s">
        <v>126</v>
      </c>
      <c r="I249" s="1" t="s">
        <v>379</v>
      </c>
      <c r="L249" s="1">
        <v>1</v>
      </c>
      <c r="Z249" s="1">
        <f>SUM(DATAGRAL2024[[#This Row],[GRAND PRIX]:[BRONCE CANNES]])</f>
        <v>1</v>
      </c>
      <c r="AA2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50" spans="1:27" s="1" customFormat="1" x14ac:dyDescent="0.3">
      <c r="A250" s="1" t="s">
        <v>2841</v>
      </c>
      <c r="B250" s="1" t="s">
        <v>2206</v>
      </c>
      <c r="C250" s="1" t="s">
        <v>3049</v>
      </c>
      <c r="D250" s="1" t="s">
        <v>3049</v>
      </c>
      <c r="E250" s="1" t="s">
        <v>381</v>
      </c>
      <c r="F250" s="1" t="s">
        <v>2844</v>
      </c>
      <c r="G250" s="1" t="s">
        <v>2844</v>
      </c>
      <c r="H250" s="1" t="s">
        <v>126</v>
      </c>
      <c r="I250" s="1" t="s">
        <v>126</v>
      </c>
      <c r="M250" s="1">
        <v>1</v>
      </c>
      <c r="Z250" s="1">
        <f>SUM(DATAGRAL2024[[#This Row],[GRAND PRIX]:[BRONCE CANNES]])</f>
        <v>1</v>
      </c>
      <c r="AA2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51" spans="1:27" s="1" customFormat="1" x14ac:dyDescent="0.3">
      <c r="A251" s="1" t="s">
        <v>2841</v>
      </c>
      <c r="B251" s="1" t="s">
        <v>2206</v>
      </c>
      <c r="C251" s="1" t="s">
        <v>3049</v>
      </c>
      <c r="D251" s="1" t="s">
        <v>3049</v>
      </c>
      <c r="E251" s="1" t="s">
        <v>382</v>
      </c>
      <c r="F251" s="1" t="s">
        <v>2844</v>
      </c>
      <c r="G251" s="1" t="s">
        <v>2844</v>
      </c>
      <c r="H251" s="1" t="s">
        <v>126</v>
      </c>
      <c r="I251" s="1" t="s">
        <v>126</v>
      </c>
      <c r="M251" s="1">
        <v>2</v>
      </c>
      <c r="Z251" s="1">
        <f>SUM(DATAGRAL2024[[#This Row],[GRAND PRIX]:[BRONCE CANNES]])</f>
        <v>2</v>
      </c>
      <c r="AA2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252" spans="1:27" s="1" customFormat="1" x14ac:dyDescent="0.3">
      <c r="A252" s="1" t="s">
        <v>2841</v>
      </c>
      <c r="B252" s="1" t="s">
        <v>2206</v>
      </c>
      <c r="C252" s="1" t="s">
        <v>3049</v>
      </c>
      <c r="D252" s="1" t="s">
        <v>3049</v>
      </c>
      <c r="E252" s="1" t="s">
        <v>383</v>
      </c>
      <c r="F252" s="1" t="s">
        <v>2844</v>
      </c>
      <c r="G252" s="1" t="s">
        <v>2844</v>
      </c>
      <c r="H252" s="1" t="s">
        <v>126</v>
      </c>
      <c r="I252" s="1" t="s">
        <v>126</v>
      </c>
      <c r="M252" s="1">
        <v>1</v>
      </c>
      <c r="Z252" s="1">
        <f>SUM(DATAGRAL2024[[#This Row],[GRAND PRIX]:[BRONCE CANNES]])</f>
        <v>1</v>
      </c>
      <c r="AA2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53" spans="1:27" s="1" customFormat="1" x14ac:dyDescent="0.3">
      <c r="A253" s="1" t="s">
        <v>2841</v>
      </c>
      <c r="B253" s="1" t="s">
        <v>2206</v>
      </c>
      <c r="C253" s="1" t="s">
        <v>3050</v>
      </c>
      <c r="D253" s="1" t="s">
        <v>3050</v>
      </c>
      <c r="E253" s="1" t="s">
        <v>3051</v>
      </c>
      <c r="F253" s="1" t="s">
        <v>2844</v>
      </c>
      <c r="G253" s="1" t="s">
        <v>2844</v>
      </c>
      <c r="H253" s="1" t="s">
        <v>126</v>
      </c>
      <c r="I253" s="1" t="s">
        <v>158</v>
      </c>
      <c r="K253" s="1">
        <v>1</v>
      </c>
      <c r="L253" s="1">
        <v>3</v>
      </c>
      <c r="Z253" s="1">
        <f>SUM(DATAGRAL2024[[#This Row],[GRAND PRIX]:[BRONCE CANNES]])</f>
        <v>4</v>
      </c>
      <c r="AA2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254" spans="1:27" s="1" customFormat="1" x14ac:dyDescent="0.3">
      <c r="A254" s="1" t="s">
        <v>2841</v>
      </c>
      <c r="B254" s="1" t="s">
        <v>2206</v>
      </c>
      <c r="C254" s="1" t="s">
        <v>3052</v>
      </c>
      <c r="D254" s="1" t="s">
        <v>3052</v>
      </c>
      <c r="E254" s="1" t="s">
        <v>3053</v>
      </c>
      <c r="F254" s="1" t="s">
        <v>2844</v>
      </c>
      <c r="G254" s="1" t="s">
        <v>2844</v>
      </c>
      <c r="H254" s="1" t="s">
        <v>126</v>
      </c>
      <c r="I254" s="1" t="s">
        <v>200</v>
      </c>
      <c r="L254" s="1">
        <v>1</v>
      </c>
      <c r="M254" s="1">
        <v>1</v>
      </c>
      <c r="Z254" s="1">
        <f>SUM(DATAGRAL2024[[#This Row],[GRAND PRIX]:[BRONCE CANNES]])</f>
        <v>2</v>
      </c>
      <c r="AA2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55" spans="1:27" s="1" customFormat="1" x14ac:dyDescent="0.3">
      <c r="A255" s="1" t="s">
        <v>2841</v>
      </c>
      <c r="B255" s="1" t="s">
        <v>2206</v>
      </c>
      <c r="C255" s="1" t="s">
        <v>3052</v>
      </c>
      <c r="D255" s="1" t="s">
        <v>3052</v>
      </c>
      <c r="E255" s="1" t="s">
        <v>3054</v>
      </c>
      <c r="F255" s="1" t="s">
        <v>2844</v>
      </c>
      <c r="G255" s="1" t="s">
        <v>2844</v>
      </c>
      <c r="H255" s="1" t="s">
        <v>126</v>
      </c>
      <c r="I255" s="1" t="s">
        <v>200</v>
      </c>
      <c r="M255" s="1">
        <v>1</v>
      </c>
      <c r="Z255" s="1">
        <f>SUM(DATAGRAL2024[[#This Row],[GRAND PRIX]:[BRONCE CANNES]])</f>
        <v>1</v>
      </c>
      <c r="AA2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56" spans="1:27" s="1" customFormat="1" x14ac:dyDescent="0.3">
      <c r="A256" s="1" t="s">
        <v>2841</v>
      </c>
      <c r="B256" s="1" t="s">
        <v>2206</v>
      </c>
      <c r="C256" s="1" t="s">
        <v>3052</v>
      </c>
      <c r="D256" s="1" t="s">
        <v>3052</v>
      </c>
      <c r="E256" s="1" t="s">
        <v>3055</v>
      </c>
      <c r="F256" s="1" t="s">
        <v>2844</v>
      </c>
      <c r="G256" s="1" t="s">
        <v>2844</v>
      </c>
      <c r="H256" s="1" t="s">
        <v>126</v>
      </c>
      <c r="I256" s="1" t="s">
        <v>200</v>
      </c>
      <c r="K256" s="1">
        <v>1</v>
      </c>
      <c r="L256" s="1">
        <v>1</v>
      </c>
      <c r="Z256" s="1">
        <f>SUM(DATAGRAL2024[[#This Row],[GRAND PRIX]:[BRONCE CANNES]])</f>
        <v>2</v>
      </c>
      <c r="AA2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57" spans="1:27" s="1" customFormat="1" x14ac:dyDescent="0.3">
      <c r="A257" s="1" t="s">
        <v>2841</v>
      </c>
      <c r="B257" s="1" t="s">
        <v>2206</v>
      </c>
      <c r="C257" s="1" t="s">
        <v>3056</v>
      </c>
      <c r="D257" s="1" t="s">
        <v>3056</v>
      </c>
      <c r="E257" s="1" t="s">
        <v>3057</v>
      </c>
      <c r="F257" s="1" t="s">
        <v>2844</v>
      </c>
      <c r="G257" s="1" t="s">
        <v>2844</v>
      </c>
      <c r="H257" s="1" t="s">
        <v>126</v>
      </c>
      <c r="I257" s="1" t="s">
        <v>126</v>
      </c>
      <c r="L257" s="1">
        <v>1</v>
      </c>
      <c r="Z257" s="1">
        <f>SUM(DATAGRAL2024[[#This Row],[GRAND PRIX]:[BRONCE CANNES]])</f>
        <v>1</v>
      </c>
      <c r="AA2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58" spans="1:27" s="1" customFormat="1" x14ac:dyDescent="0.3">
      <c r="A258" s="1" t="s">
        <v>3058</v>
      </c>
      <c r="B258" s="1" t="s">
        <v>2206</v>
      </c>
      <c r="C258" s="1" t="s">
        <v>3059</v>
      </c>
      <c r="D258" s="1" t="s">
        <v>2111</v>
      </c>
      <c r="E258" s="1" t="s">
        <v>393</v>
      </c>
      <c r="F258" s="1" t="s">
        <v>3060</v>
      </c>
      <c r="G258" s="1" t="s">
        <v>2844</v>
      </c>
      <c r="H258" s="1" t="s">
        <v>189</v>
      </c>
      <c r="I258" s="1" t="s">
        <v>189</v>
      </c>
      <c r="K258" s="1">
        <v>2</v>
      </c>
      <c r="L258" s="1">
        <v>3</v>
      </c>
      <c r="M258" s="1">
        <v>3</v>
      </c>
      <c r="Z258" s="1">
        <f>SUM(DATAGRAL2024[[#This Row],[GRAND PRIX]:[BRONCE CANNES]])</f>
        <v>8</v>
      </c>
      <c r="AA2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60</v>
      </c>
    </row>
    <row r="259" spans="1:27" s="1" customFormat="1" x14ac:dyDescent="0.3">
      <c r="A259" s="1" t="s">
        <v>3058</v>
      </c>
      <c r="B259" s="1" t="s">
        <v>2206</v>
      </c>
      <c r="C259" s="1" t="s">
        <v>2972</v>
      </c>
      <c r="D259" s="1" t="s">
        <v>2972</v>
      </c>
      <c r="E259" s="1" t="s">
        <v>396</v>
      </c>
      <c r="F259" s="1" t="s">
        <v>3061</v>
      </c>
      <c r="G259" s="1" t="s">
        <v>2844</v>
      </c>
      <c r="H259" s="1" t="s">
        <v>189</v>
      </c>
      <c r="I259" s="1" t="s">
        <v>189</v>
      </c>
      <c r="L259" s="1">
        <v>1</v>
      </c>
      <c r="Z259" s="1">
        <f>SUM(DATAGRAL2024[[#This Row],[GRAND PRIX]:[BRONCE CANNES]])</f>
        <v>1</v>
      </c>
      <c r="AA2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60" spans="1:27" s="1" customFormat="1" x14ac:dyDescent="0.3">
      <c r="A260" s="1" t="s">
        <v>3058</v>
      </c>
      <c r="B260" s="1" t="s">
        <v>2206</v>
      </c>
      <c r="C260" s="1" t="s">
        <v>398</v>
      </c>
      <c r="D260" s="1" t="s">
        <v>398</v>
      </c>
      <c r="E260" s="1" t="s">
        <v>399</v>
      </c>
      <c r="F260" s="1" t="s">
        <v>3062</v>
      </c>
      <c r="G260" s="1" t="s">
        <v>2844</v>
      </c>
      <c r="H260" s="1" t="s">
        <v>189</v>
      </c>
      <c r="I260" s="1" t="s">
        <v>189</v>
      </c>
      <c r="L260" s="1">
        <v>1</v>
      </c>
      <c r="Z260" s="1">
        <f>SUM(DATAGRAL2024[[#This Row],[GRAND PRIX]:[BRONCE CANNES]])</f>
        <v>1</v>
      </c>
      <c r="AA2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61" spans="1:27" s="1" customFormat="1" x14ac:dyDescent="0.3">
      <c r="A261" s="1" t="s">
        <v>3058</v>
      </c>
      <c r="B261" s="1" t="s">
        <v>2206</v>
      </c>
      <c r="C261" s="1" t="s">
        <v>398</v>
      </c>
      <c r="D261" s="1" t="s">
        <v>398</v>
      </c>
      <c r="E261" s="1" t="s">
        <v>401</v>
      </c>
      <c r="F261" s="1" t="s">
        <v>3061</v>
      </c>
      <c r="G261" s="1" t="s">
        <v>2844</v>
      </c>
      <c r="H261" s="1" t="s">
        <v>189</v>
      </c>
      <c r="I261" s="1" t="s">
        <v>189</v>
      </c>
      <c r="L261" s="1">
        <v>1</v>
      </c>
      <c r="M261" s="1">
        <v>1</v>
      </c>
      <c r="Z261" s="1">
        <f>SUM(DATAGRAL2024[[#This Row],[GRAND PRIX]:[BRONCE CANNES]])</f>
        <v>2</v>
      </c>
      <c r="AA2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62" spans="1:27" s="1" customFormat="1" x14ac:dyDescent="0.3">
      <c r="A262" s="1" t="s">
        <v>3058</v>
      </c>
      <c r="B262" s="1" t="s">
        <v>2206</v>
      </c>
      <c r="C262" s="1" t="s">
        <v>398</v>
      </c>
      <c r="D262" s="1" t="s">
        <v>398</v>
      </c>
      <c r="E262" s="1" t="s">
        <v>401</v>
      </c>
      <c r="F262" s="1" t="s">
        <v>3063</v>
      </c>
      <c r="G262" s="1" t="s">
        <v>2844</v>
      </c>
      <c r="H262" s="1" t="s">
        <v>189</v>
      </c>
      <c r="I262" s="1" t="s">
        <v>189</v>
      </c>
      <c r="L262" s="1">
        <v>1</v>
      </c>
      <c r="Z262" s="1">
        <f>SUM(DATAGRAL2024[[#This Row],[GRAND PRIX]:[BRONCE CANNES]])</f>
        <v>1</v>
      </c>
      <c r="AA2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63" spans="1:27" s="1" customFormat="1" x14ac:dyDescent="0.3">
      <c r="A263" s="1" t="s">
        <v>3058</v>
      </c>
      <c r="B263" s="1" t="s">
        <v>2206</v>
      </c>
      <c r="C263" s="1" t="s">
        <v>398</v>
      </c>
      <c r="D263" s="1" t="s">
        <v>398</v>
      </c>
      <c r="E263" s="1" t="s">
        <v>403</v>
      </c>
      <c r="F263" s="1" t="s">
        <v>3064</v>
      </c>
      <c r="G263" s="1" t="s">
        <v>2844</v>
      </c>
      <c r="H263" s="1" t="s">
        <v>189</v>
      </c>
      <c r="I263" s="1" t="s">
        <v>189</v>
      </c>
      <c r="K263" s="1">
        <v>3</v>
      </c>
      <c r="L263" s="1">
        <v>2</v>
      </c>
      <c r="Z263" s="1">
        <f>SUM(DATAGRAL2024[[#This Row],[GRAND PRIX]:[BRONCE CANNES]])</f>
        <v>5</v>
      </c>
      <c r="AA2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59</v>
      </c>
    </row>
    <row r="264" spans="1:27" s="1" customFormat="1" x14ac:dyDescent="0.3">
      <c r="A264" s="1" t="s">
        <v>3058</v>
      </c>
      <c r="B264" s="1" t="s">
        <v>2206</v>
      </c>
      <c r="C264" s="1" t="s">
        <v>398</v>
      </c>
      <c r="D264" s="1" t="s">
        <v>398</v>
      </c>
      <c r="E264" s="1" t="s">
        <v>405</v>
      </c>
      <c r="F264" s="1" t="s">
        <v>406</v>
      </c>
      <c r="G264" s="1" t="s">
        <v>2844</v>
      </c>
      <c r="H264" s="1" t="s">
        <v>189</v>
      </c>
      <c r="I264" s="1" t="s">
        <v>189</v>
      </c>
      <c r="K264" s="1">
        <v>1</v>
      </c>
      <c r="L264" s="1">
        <v>1</v>
      </c>
      <c r="M264" s="1">
        <v>1</v>
      </c>
      <c r="Z264" s="1">
        <f>SUM(DATAGRAL2024[[#This Row],[GRAND PRIX]:[BRONCE CANNES]])</f>
        <v>3</v>
      </c>
      <c r="AA2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265" spans="1:27" s="1" customFormat="1" x14ac:dyDescent="0.3">
      <c r="A265" s="1" t="s">
        <v>3058</v>
      </c>
      <c r="B265" s="1" t="s">
        <v>2206</v>
      </c>
      <c r="C265" s="1" t="s">
        <v>398</v>
      </c>
      <c r="D265" s="1" t="s">
        <v>398</v>
      </c>
      <c r="E265" s="1" t="s">
        <v>407</v>
      </c>
      <c r="F265" s="1" t="s">
        <v>1866</v>
      </c>
      <c r="G265" s="1" t="s">
        <v>2844</v>
      </c>
      <c r="H265" s="1" t="s">
        <v>189</v>
      </c>
      <c r="I265" s="1" t="s">
        <v>189</v>
      </c>
      <c r="K265" s="1">
        <v>2</v>
      </c>
      <c r="Z265" s="1">
        <f>SUM(DATAGRAL2024[[#This Row],[GRAND PRIX]:[BRONCE CANNES]])</f>
        <v>2</v>
      </c>
      <c r="AA2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266" spans="1:27" s="1" customFormat="1" x14ac:dyDescent="0.3">
      <c r="A266" s="1" t="s">
        <v>3058</v>
      </c>
      <c r="B266" s="1" t="s">
        <v>2206</v>
      </c>
      <c r="C266" s="1" t="s">
        <v>409</v>
      </c>
      <c r="D266" s="1" t="s">
        <v>409</v>
      </c>
      <c r="E266" s="1" t="s">
        <v>410</v>
      </c>
      <c r="F266" s="1" t="s">
        <v>410</v>
      </c>
      <c r="G266" s="1" t="s">
        <v>2844</v>
      </c>
      <c r="H266" s="1" t="s">
        <v>189</v>
      </c>
      <c r="I266" s="1" t="s">
        <v>189</v>
      </c>
      <c r="M266" s="1">
        <v>3</v>
      </c>
      <c r="Z266" s="1">
        <f>SUM(DATAGRAL2024[[#This Row],[GRAND PRIX]:[BRONCE CANNES]])</f>
        <v>3</v>
      </c>
      <c r="AA2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267" spans="1:27" s="1" customFormat="1" x14ac:dyDescent="0.3">
      <c r="A267" s="1" t="s">
        <v>3058</v>
      </c>
      <c r="B267" s="1" t="s">
        <v>2206</v>
      </c>
      <c r="C267" s="1" t="s">
        <v>411</v>
      </c>
      <c r="D267" s="1" t="s">
        <v>411</v>
      </c>
      <c r="E267" s="1" t="s">
        <v>412</v>
      </c>
      <c r="F267" s="1" t="s">
        <v>3065</v>
      </c>
      <c r="G267" s="1" t="s">
        <v>2844</v>
      </c>
      <c r="H267" s="1" t="s">
        <v>189</v>
      </c>
      <c r="I267" s="1" t="s">
        <v>189</v>
      </c>
      <c r="K267" s="1">
        <v>1</v>
      </c>
      <c r="L267" s="1">
        <v>1</v>
      </c>
      <c r="M267" s="1">
        <v>1</v>
      </c>
      <c r="Z267" s="1">
        <f>SUM(DATAGRAL2024[[#This Row],[GRAND PRIX]:[BRONCE CANNES]])</f>
        <v>3</v>
      </c>
      <c r="AA2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268" spans="1:27" s="1" customFormat="1" x14ac:dyDescent="0.3">
      <c r="A268" s="1" t="s">
        <v>3058</v>
      </c>
      <c r="B268" s="1" t="s">
        <v>2206</v>
      </c>
      <c r="C268" s="1" t="s">
        <v>2972</v>
      </c>
      <c r="D268" s="1" t="s">
        <v>2972</v>
      </c>
      <c r="E268" s="1" t="s">
        <v>396</v>
      </c>
      <c r="F268" s="1" t="s">
        <v>3061</v>
      </c>
      <c r="G268" s="1" t="s">
        <v>2844</v>
      </c>
      <c r="H268" s="1" t="s">
        <v>189</v>
      </c>
      <c r="I268" s="1" t="s">
        <v>189</v>
      </c>
      <c r="L268" s="1">
        <v>2</v>
      </c>
      <c r="Z268" s="1">
        <f>SUM(DATAGRAL2024[[#This Row],[GRAND PRIX]:[BRONCE CANNES]])</f>
        <v>2</v>
      </c>
      <c r="AA2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269" spans="1:27" s="1" customFormat="1" x14ac:dyDescent="0.3">
      <c r="A269" s="1" t="s">
        <v>3058</v>
      </c>
      <c r="B269" s="1" t="s">
        <v>2206</v>
      </c>
      <c r="C269" s="1" t="s">
        <v>2972</v>
      </c>
      <c r="D269" s="1" t="s">
        <v>2972</v>
      </c>
      <c r="E269" s="1" t="s">
        <v>414</v>
      </c>
      <c r="F269" s="1" t="s">
        <v>3061</v>
      </c>
      <c r="G269" s="1" t="s">
        <v>2844</v>
      </c>
      <c r="H269" s="1" t="s">
        <v>189</v>
      </c>
      <c r="I269" s="1" t="s">
        <v>189</v>
      </c>
      <c r="K269" s="1">
        <v>1</v>
      </c>
      <c r="L269" s="1">
        <v>1</v>
      </c>
      <c r="M269" s="1">
        <v>1</v>
      </c>
      <c r="Z269" s="1">
        <f>SUM(DATAGRAL2024[[#This Row],[GRAND PRIX]:[BRONCE CANNES]])</f>
        <v>3</v>
      </c>
      <c r="AA2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270" spans="1:27" s="1" customFormat="1" x14ac:dyDescent="0.3">
      <c r="A270" s="1" t="s">
        <v>3058</v>
      </c>
      <c r="B270" s="1" t="s">
        <v>2206</v>
      </c>
      <c r="C270" s="1" t="s">
        <v>2972</v>
      </c>
      <c r="D270" s="1" t="s">
        <v>2972</v>
      </c>
      <c r="E270" s="1" t="s">
        <v>415</v>
      </c>
      <c r="F270" s="1" t="s">
        <v>3061</v>
      </c>
      <c r="G270" s="1" t="s">
        <v>2844</v>
      </c>
      <c r="H270" s="1" t="s">
        <v>189</v>
      </c>
      <c r="I270" s="1" t="s">
        <v>189</v>
      </c>
      <c r="K270" s="1">
        <v>1</v>
      </c>
      <c r="Z270" s="1">
        <f>SUM(DATAGRAL2024[[#This Row],[GRAND PRIX]:[BRONCE CANNES]])</f>
        <v>1</v>
      </c>
      <c r="AA2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71" spans="1:27" s="1" customFormat="1" x14ac:dyDescent="0.3">
      <c r="A271" s="1" t="s">
        <v>3058</v>
      </c>
      <c r="B271" s="1" t="s">
        <v>2206</v>
      </c>
      <c r="C271" s="1" t="s">
        <v>2778</v>
      </c>
      <c r="D271" s="1" t="s">
        <v>3066</v>
      </c>
      <c r="E271" s="1" t="s">
        <v>417</v>
      </c>
      <c r="F271" s="1" t="s">
        <v>3067</v>
      </c>
      <c r="G271" s="1" t="s">
        <v>2844</v>
      </c>
      <c r="H271" s="1" t="s">
        <v>189</v>
      </c>
      <c r="I271" s="1" t="s">
        <v>189</v>
      </c>
      <c r="K271" s="1">
        <v>1</v>
      </c>
      <c r="L271" s="1">
        <v>2</v>
      </c>
      <c r="Z271" s="1">
        <f>SUM(DATAGRAL2024[[#This Row],[GRAND PRIX]:[BRONCE CANNES]])</f>
        <v>3</v>
      </c>
      <c r="AA2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272" spans="1:27" s="1" customFormat="1" x14ac:dyDescent="0.3">
      <c r="A272" s="1" t="s">
        <v>3058</v>
      </c>
      <c r="B272" s="1" t="s">
        <v>2206</v>
      </c>
      <c r="C272" s="1" t="s">
        <v>419</v>
      </c>
      <c r="D272" s="1" t="s">
        <v>419</v>
      </c>
      <c r="E272" s="1" t="s">
        <v>420</v>
      </c>
      <c r="F272" s="1" t="s">
        <v>3068</v>
      </c>
      <c r="G272" s="1" t="s">
        <v>2844</v>
      </c>
      <c r="H272" s="1" t="s">
        <v>189</v>
      </c>
      <c r="I272" s="1" t="s">
        <v>189</v>
      </c>
      <c r="M272" s="1">
        <v>1</v>
      </c>
      <c r="Z272" s="1">
        <f>SUM(DATAGRAL2024[[#This Row],[GRAND PRIX]:[BRONCE CANNES]])</f>
        <v>1</v>
      </c>
      <c r="AA2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73" spans="1:27" s="1" customFormat="1" x14ac:dyDescent="0.3">
      <c r="A273" s="1" t="s">
        <v>3058</v>
      </c>
      <c r="B273" s="1" t="s">
        <v>2206</v>
      </c>
      <c r="C273" s="1" t="s">
        <v>419</v>
      </c>
      <c r="D273" s="1" t="s">
        <v>419</v>
      </c>
      <c r="E273" s="1" t="s">
        <v>422</v>
      </c>
      <c r="F273" s="1" t="s">
        <v>3068</v>
      </c>
      <c r="G273" s="1" t="s">
        <v>2844</v>
      </c>
      <c r="H273" s="1" t="s">
        <v>189</v>
      </c>
      <c r="I273" s="1" t="s">
        <v>189</v>
      </c>
      <c r="K273" s="1">
        <v>2</v>
      </c>
      <c r="L273" s="1">
        <v>2</v>
      </c>
      <c r="M273" s="1">
        <v>3</v>
      </c>
      <c r="Z273" s="1">
        <f>SUM(DATAGRAL2024[[#This Row],[GRAND PRIX]:[BRONCE CANNES]])</f>
        <v>7</v>
      </c>
      <c r="AA2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53</v>
      </c>
    </row>
    <row r="274" spans="1:27" s="1" customFormat="1" x14ac:dyDescent="0.3">
      <c r="A274" s="1" t="s">
        <v>3058</v>
      </c>
      <c r="B274" s="1" t="s">
        <v>2206</v>
      </c>
      <c r="C274" s="1" t="s">
        <v>449</v>
      </c>
      <c r="D274" s="1" t="s">
        <v>3069</v>
      </c>
      <c r="E274" s="1" t="s">
        <v>423</v>
      </c>
      <c r="F274" s="1" t="s">
        <v>3070</v>
      </c>
      <c r="G274" s="1" t="s">
        <v>2844</v>
      </c>
      <c r="H274" s="1" t="s">
        <v>189</v>
      </c>
      <c r="I274" s="1" t="s">
        <v>189</v>
      </c>
      <c r="M274" s="1">
        <v>2</v>
      </c>
      <c r="Z274" s="1">
        <f>SUM(DATAGRAL2024[[#This Row],[GRAND PRIX]:[BRONCE CANNES]])</f>
        <v>2</v>
      </c>
      <c r="AA2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275" spans="1:27" s="1" customFormat="1" x14ac:dyDescent="0.3">
      <c r="A275" s="1" t="s">
        <v>3058</v>
      </c>
      <c r="B275" s="1" t="s">
        <v>2206</v>
      </c>
      <c r="C275" s="1" t="s">
        <v>425</v>
      </c>
      <c r="D275" s="1" t="s">
        <v>425</v>
      </c>
      <c r="E275" s="1" t="s">
        <v>426</v>
      </c>
      <c r="F275" s="1" t="s">
        <v>427</v>
      </c>
      <c r="G275" s="1" t="s">
        <v>2844</v>
      </c>
      <c r="H275" s="1" t="s">
        <v>189</v>
      </c>
      <c r="I275" s="1" t="s">
        <v>189</v>
      </c>
      <c r="K275" s="1">
        <v>1</v>
      </c>
      <c r="Z275" s="1">
        <f>SUM(DATAGRAL2024[[#This Row],[GRAND PRIX]:[BRONCE CANNES]])</f>
        <v>1</v>
      </c>
      <c r="AA2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76" spans="1:27" s="1" customFormat="1" x14ac:dyDescent="0.3">
      <c r="A276" s="1" t="s">
        <v>3058</v>
      </c>
      <c r="B276" s="1" t="s">
        <v>2206</v>
      </c>
      <c r="C276" s="1" t="s">
        <v>4016</v>
      </c>
      <c r="D276" s="1" t="s">
        <v>428</v>
      </c>
      <c r="E276" s="1" t="s">
        <v>429</v>
      </c>
      <c r="F276" s="1" t="s">
        <v>3071</v>
      </c>
      <c r="G276" s="1" t="s">
        <v>2844</v>
      </c>
      <c r="H276" s="1" t="s">
        <v>189</v>
      </c>
      <c r="I276" s="1" t="s">
        <v>189</v>
      </c>
      <c r="L276" s="1">
        <v>1</v>
      </c>
      <c r="Z276" s="1">
        <f>SUM(DATAGRAL2024[[#This Row],[GRAND PRIX]:[BRONCE CANNES]])</f>
        <v>1</v>
      </c>
      <c r="AA2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77" spans="1:27" s="1" customFormat="1" x14ac:dyDescent="0.3">
      <c r="A277" s="1" t="s">
        <v>1425</v>
      </c>
      <c r="B277" s="1" t="s">
        <v>2206</v>
      </c>
      <c r="C277" s="1" t="s">
        <v>2203</v>
      </c>
      <c r="D277" s="1" t="s">
        <v>2203</v>
      </c>
      <c r="E277" s="1" t="s">
        <v>431</v>
      </c>
      <c r="F277" s="1" t="s">
        <v>432</v>
      </c>
      <c r="G277" s="1" t="s">
        <v>2844</v>
      </c>
      <c r="H277" s="1" t="s">
        <v>140</v>
      </c>
      <c r="I277" s="1" t="s">
        <v>140</v>
      </c>
      <c r="M277" s="1">
        <v>1</v>
      </c>
      <c r="Z277" s="1">
        <f>SUM(DATAGRAL2024[[#This Row],[GRAND PRIX]:[BRONCE CANNES]])</f>
        <v>1</v>
      </c>
      <c r="AA2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78" spans="1:27" s="1" customFormat="1" x14ac:dyDescent="0.3">
      <c r="A278" s="1" t="s">
        <v>1425</v>
      </c>
      <c r="B278" s="1" t="s">
        <v>2206</v>
      </c>
      <c r="C278" s="1" t="s">
        <v>433</v>
      </c>
      <c r="D278" s="1" t="s">
        <v>2204</v>
      </c>
      <c r="E278" s="1" t="s">
        <v>433</v>
      </c>
      <c r="F278" s="1" t="s">
        <v>433</v>
      </c>
      <c r="G278" s="1" t="s">
        <v>2844</v>
      </c>
      <c r="H278" s="1" t="s">
        <v>140</v>
      </c>
      <c r="I278" s="1" t="s">
        <v>140</v>
      </c>
      <c r="J278" s="1">
        <v>1</v>
      </c>
      <c r="Z278" s="1">
        <f>SUM(DATAGRAL2024[[#This Row],[GRAND PRIX]:[BRONCE CANNES]])</f>
        <v>1</v>
      </c>
      <c r="AA2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279" spans="1:27" s="1" customFormat="1" x14ac:dyDescent="0.3">
      <c r="A279" s="1" t="s">
        <v>1425</v>
      </c>
      <c r="B279" s="1" t="s">
        <v>2206</v>
      </c>
      <c r="C279" s="1" t="s">
        <v>434</v>
      </c>
      <c r="D279" s="1" t="s">
        <v>434</v>
      </c>
      <c r="E279" s="1" t="s">
        <v>435</v>
      </c>
      <c r="F279" s="1" t="s">
        <v>436</v>
      </c>
      <c r="G279" s="1" t="s">
        <v>2844</v>
      </c>
      <c r="H279" s="1" t="s">
        <v>140</v>
      </c>
      <c r="I279" s="1" t="s">
        <v>140</v>
      </c>
      <c r="K279" s="1">
        <v>1</v>
      </c>
      <c r="Z279" s="1">
        <f>SUM(DATAGRAL2024[[#This Row],[GRAND PRIX]:[BRONCE CANNES]])</f>
        <v>1</v>
      </c>
      <c r="AA2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80" spans="1:27" s="1" customFormat="1" x14ac:dyDescent="0.3">
      <c r="A280" s="1" t="s">
        <v>1425</v>
      </c>
      <c r="B280" s="1" t="s">
        <v>2206</v>
      </c>
      <c r="C280" s="1" t="s">
        <v>437</v>
      </c>
      <c r="D280" s="1" t="s">
        <v>437</v>
      </c>
      <c r="E280" s="1" t="s">
        <v>438</v>
      </c>
      <c r="F280" s="1" t="s">
        <v>439</v>
      </c>
      <c r="G280" s="1" t="s">
        <v>2844</v>
      </c>
      <c r="H280" s="1" t="s">
        <v>140</v>
      </c>
      <c r="I280" s="1" t="s">
        <v>140</v>
      </c>
      <c r="M280" s="1">
        <v>1</v>
      </c>
      <c r="Z280" s="1">
        <f>SUM(DATAGRAL2024[[#This Row],[GRAND PRIX]:[BRONCE CANNES]])</f>
        <v>1</v>
      </c>
      <c r="AA2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81" spans="1:27" s="1" customFormat="1" x14ac:dyDescent="0.3">
      <c r="A281" s="1" t="s">
        <v>1425</v>
      </c>
      <c r="B281" s="1" t="s">
        <v>2206</v>
      </c>
      <c r="C281" s="1" t="s">
        <v>440</v>
      </c>
      <c r="D281" s="1" t="s">
        <v>440</v>
      </c>
      <c r="E281" s="1" t="s">
        <v>441</v>
      </c>
      <c r="F281" s="1" t="s">
        <v>442</v>
      </c>
      <c r="G281" s="1" t="s">
        <v>2844</v>
      </c>
      <c r="H281" s="1" t="s">
        <v>140</v>
      </c>
      <c r="I281" s="1" t="s">
        <v>140</v>
      </c>
      <c r="M281" s="1">
        <v>1</v>
      </c>
      <c r="Z281" s="1">
        <f>SUM(DATAGRAL2024[[#This Row],[GRAND PRIX]:[BRONCE CANNES]])</f>
        <v>1</v>
      </c>
      <c r="AA2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82" spans="1:27" s="1" customFormat="1" x14ac:dyDescent="0.3">
      <c r="A282" s="1" t="s">
        <v>1425</v>
      </c>
      <c r="B282" s="1" t="s">
        <v>2206</v>
      </c>
      <c r="C282" s="1" t="s">
        <v>443</v>
      </c>
      <c r="D282" s="1" t="s">
        <v>443</v>
      </c>
      <c r="E282" s="1" t="s">
        <v>444</v>
      </c>
      <c r="F282" s="1" t="s">
        <v>445</v>
      </c>
      <c r="G282" s="1" t="s">
        <v>2844</v>
      </c>
      <c r="H282" s="1" t="s">
        <v>140</v>
      </c>
      <c r="I282" s="1" t="s">
        <v>140</v>
      </c>
      <c r="M282" s="1">
        <v>1</v>
      </c>
      <c r="Z282" s="1">
        <f>SUM(DATAGRAL2024[[#This Row],[GRAND PRIX]:[BRONCE CANNES]])</f>
        <v>1</v>
      </c>
      <c r="AA2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83" spans="1:27" s="1" customFormat="1" x14ac:dyDescent="0.3">
      <c r="A283" s="1" t="s">
        <v>1425</v>
      </c>
      <c r="B283" s="1" t="s">
        <v>2206</v>
      </c>
      <c r="C283" s="1" t="s">
        <v>446</v>
      </c>
      <c r="D283" s="1" t="s">
        <v>446</v>
      </c>
      <c r="E283" s="1" t="s">
        <v>447</v>
      </c>
      <c r="F283" s="1" t="s">
        <v>448</v>
      </c>
      <c r="G283" s="1" t="s">
        <v>2844</v>
      </c>
      <c r="H283" s="1" t="s">
        <v>140</v>
      </c>
      <c r="I283" s="1" t="s">
        <v>140</v>
      </c>
      <c r="M283" s="1">
        <v>4</v>
      </c>
      <c r="Z283" s="1">
        <f>SUM(DATAGRAL2024[[#This Row],[GRAND PRIX]:[BRONCE CANNES]])</f>
        <v>4</v>
      </c>
      <c r="AA2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284" spans="1:27" s="1" customFormat="1" x14ac:dyDescent="0.3">
      <c r="A284" s="1" t="s">
        <v>1425</v>
      </c>
      <c r="B284" s="1" t="s">
        <v>2206</v>
      </c>
      <c r="C284" s="1" t="s">
        <v>449</v>
      </c>
      <c r="D284" s="1" t="s">
        <v>3072</v>
      </c>
      <c r="E284" s="1" t="s">
        <v>450</v>
      </c>
      <c r="F284" s="1" t="s">
        <v>451</v>
      </c>
      <c r="G284" s="1" t="s">
        <v>2844</v>
      </c>
      <c r="H284" s="1" t="s">
        <v>140</v>
      </c>
      <c r="I284" s="1" t="s">
        <v>140</v>
      </c>
      <c r="M284" s="1">
        <v>4</v>
      </c>
      <c r="Z284" s="1">
        <f>SUM(DATAGRAL2024[[#This Row],[GRAND PRIX]:[BRONCE CANNES]])</f>
        <v>4</v>
      </c>
      <c r="AA2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285" spans="1:27" s="1" customFormat="1" x14ac:dyDescent="0.3">
      <c r="A285" s="1" t="s">
        <v>1425</v>
      </c>
      <c r="B285" s="1" t="s">
        <v>2206</v>
      </c>
      <c r="C285" s="1" t="s">
        <v>452</v>
      </c>
      <c r="D285" s="1" t="s">
        <v>452</v>
      </c>
      <c r="E285" s="1" t="s">
        <v>453</v>
      </c>
      <c r="F285" s="1" t="s">
        <v>454</v>
      </c>
      <c r="G285" s="1" t="s">
        <v>2844</v>
      </c>
      <c r="H285" s="1" t="s">
        <v>140</v>
      </c>
      <c r="I285" s="1" t="s">
        <v>140</v>
      </c>
      <c r="M285" s="1">
        <v>1</v>
      </c>
      <c r="Z285" s="1">
        <f>SUM(DATAGRAL2024[[#This Row],[GRAND PRIX]:[BRONCE CANNES]])</f>
        <v>1</v>
      </c>
      <c r="AA2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86" spans="1:27" s="1" customFormat="1" x14ac:dyDescent="0.3">
      <c r="A286" s="1" t="s">
        <v>1425</v>
      </c>
      <c r="B286" s="1" t="s">
        <v>2206</v>
      </c>
      <c r="C286" s="1" t="s">
        <v>455</v>
      </c>
      <c r="D286" s="1" t="s">
        <v>455</v>
      </c>
      <c r="E286" s="1" t="s">
        <v>456</v>
      </c>
      <c r="F286" s="1" t="s">
        <v>457</v>
      </c>
      <c r="G286" s="1" t="s">
        <v>2844</v>
      </c>
      <c r="H286" s="1" t="s">
        <v>140</v>
      </c>
      <c r="I286" s="1" t="s">
        <v>140</v>
      </c>
      <c r="L286" s="1">
        <v>1</v>
      </c>
      <c r="Z286" s="1">
        <f>SUM(DATAGRAL2024[[#This Row],[GRAND PRIX]:[BRONCE CANNES]])</f>
        <v>1</v>
      </c>
      <c r="AA2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87" spans="1:27" s="1" customFormat="1" x14ac:dyDescent="0.3">
      <c r="A287" s="1" t="s">
        <v>1425</v>
      </c>
      <c r="B287" s="1" t="s">
        <v>2206</v>
      </c>
      <c r="C287" s="1" t="s">
        <v>455</v>
      </c>
      <c r="D287" s="1" t="s">
        <v>455</v>
      </c>
      <c r="E287" s="1" t="s">
        <v>458</v>
      </c>
      <c r="F287" s="1" t="s">
        <v>459</v>
      </c>
      <c r="G287" s="1" t="s">
        <v>2844</v>
      </c>
      <c r="H287" s="1" t="s">
        <v>140</v>
      </c>
      <c r="I287" s="1" t="s">
        <v>140</v>
      </c>
      <c r="K287" s="1">
        <v>4</v>
      </c>
      <c r="Z287" s="1">
        <f>SUM(DATAGRAL2024[[#This Row],[GRAND PRIX]:[BRONCE CANNES]])</f>
        <v>4</v>
      </c>
      <c r="AA2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60</v>
      </c>
    </row>
    <row r="288" spans="1:27" s="1" customFormat="1" x14ac:dyDescent="0.3">
      <c r="A288" s="1" t="s">
        <v>1425</v>
      </c>
      <c r="B288" s="1" t="s">
        <v>2206</v>
      </c>
      <c r="C288" s="1" t="s">
        <v>460</v>
      </c>
      <c r="D288" s="1" t="s">
        <v>460</v>
      </c>
      <c r="E288" s="1" t="s">
        <v>461</v>
      </c>
      <c r="F288" s="1" t="s">
        <v>462</v>
      </c>
      <c r="G288" s="1" t="s">
        <v>2844</v>
      </c>
      <c r="H288" s="1" t="s">
        <v>140</v>
      </c>
      <c r="I288" s="1" t="s">
        <v>140</v>
      </c>
      <c r="L288" s="1">
        <v>4</v>
      </c>
      <c r="Z288" s="1">
        <f>SUM(DATAGRAL2024[[#This Row],[GRAND PRIX]:[BRONCE CANNES]])</f>
        <v>4</v>
      </c>
      <c r="AA2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289" spans="1:27" s="1" customFormat="1" x14ac:dyDescent="0.3">
      <c r="A289" s="1" t="s">
        <v>1425</v>
      </c>
      <c r="B289" s="1" t="s">
        <v>2206</v>
      </c>
      <c r="C289" s="1" t="s">
        <v>460</v>
      </c>
      <c r="D289" s="1" t="s">
        <v>460</v>
      </c>
      <c r="E289" s="1" t="s">
        <v>463</v>
      </c>
      <c r="F289" s="1" t="s">
        <v>464</v>
      </c>
      <c r="G289" s="1" t="s">
        <v>2844</v>
      </c>
      <c r="H289" s="1" t="s">
        <v>140</v>
      </c>
      <c r="I289" s="1" t="s">
        <v>140</v>
      </c>
      <c r="M289" s="1">
        <v>4</v>
      </c>
      <c r="Z289" s="1">
        <f>SUM(DATAGRAL2024[[#This Row],[GRAND PRIX]:[BRONCE CANNES]])</f>
        <v>4</v>
      </c>
      <c r="AA2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290" spans="1:27" s="1" customFormat="1" x14ac:dyDescent="0.3">
      <c r="A290" s="1" t="s">
        <v>1425</v>
      </c>
      <c r="B290" s="1" t="s">
        <v>2206</v>
      </c>
      <c r="C290" s="1" t="s">
        <v>465</v>
      </c>
      <c r="D290" s="1" t="s">
        <v>465</v>
      </c>
      <c r="E290" s="1" t="s">
        <v>466</v>
      </c>
      <c r="F290" s="1" t="s">
        <v>1416</v>
      </c>
      <c r="G290" s="1" t="s">
        <v>2844</v>
      </c>
      <c r="H290" s="1" t="s">
        <v>140</v>
      </c>
      <c r="I290" s="1" t="s">
        <v>140</v>
      </c>
      <c r="L290" s="1">
        <v>4</v>
      </c>
      <c r="Z290" s="1">
        <f>SUM(DATAGRAL2024[[#This Row],[GRAND PRIX]:[BRONCE CANNES]])</f>
        <v>4</v>
      </c>
      <c r="AA2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291" spans="1:27" s="1" customFormat="1" x14ac:dyDescent="0.3">
      <c r="A291" s="1" t="s">
        <v>3073</v>
      </c>
      <c r="B291" s="1" t="s">
        <v>2206</v>
      </c>
      <c r="C291" s="1" t="s">
        <v>3074</v>
      </c>
      <c r="D291" s="1" t="s">
        <v>3074</v>
      </c>
      <c r="E291" s="1" t="s">
        <v>3075</v>
      </c>
      <c r="F291" s="1" t="s">
        <v>3076</v>
      </c>
      <c r="G291" s="1" t="s">
        <v>2844</v>
      </c>
      <c r="H291" s="1" t="s">
        <v>210</v>
      </c>
      <c r="I291" s="1" t="s">
        <v>210</v>
      </c>
      <c r="M291" s="1">
        <v>1</v>
      </c>
      <c r="Z291" s="1">
        <f>SUM(DATAGRAL2024[[#This Row],[GRAND PRIX]:[BRONCE CANNES]])</f>
        <v>1</v>
      </c>
      <c r="AA2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92" spans="1:27" s="1" customFormat="1" x14ac:dyDescent="0.3">
      <c r="A292" s="1" t="s">
        <v>3073</v>
      </c>
      <c r="B292" s="1" t="s">
        <v>2206</v>
      </c>
      <c r="C292" s="1" t="s">
        <v>3074</v>
      </c>
      <c r="D292" s="1" t="s">
        <v>3074</v>
      </c>
      <c r="E292" s="1" t="s">
        <v>3077</v>
      </c>
      <c r="F292" s="1" t="s">
        <v>3078</v>
      </c>
      <c r="G292" s="1" t="s">
        <v>2844</v>
      </c>
      <c r="H292" s="1" t="s">
        <v>210</v>
      </c>
      <c r="I292" s="1" t="s">
        <v>210</v>
      </c>
      <c r="K292" s="1">
        <v>1</v>
      </c>
      <c r="Z292" s="1">
        <f>SUM(DATAGRAL2024[[#This Row],[GRAND PRIX]:[BRONCE CANNES]])</f>
        <v>1</v>
      </c>
      <c r="AA2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93" spans="1:27" s="1" customFormat="1" x14ac:dyDescent="0.3">
      <c r="A293" s="1" t="s">
        <v>3073</v>
      </c>
      <c r="B293" s="1" t="s">
        <v>2206</v>
      </c>
      <c r="C293" s="1" t="s">
        <v>1918</v>
      </c>
      <c r="D293" s="1" t="s">
        <v>1918</v>
      </c>
      <c r="E293" s="1" t="s">
        <v>1919</v>
      </c>
      <c r="F293" s="1" t="s">
        <v>3079</v>
      </c>
      <c r="G293" s="1" t="s">
        <v>2844</v>
      </c>
      <c r="H293" s="1" t="s">
        <v>210</v>
      </c>
      <c r="I293" s="1" t="s">
        <v>210</v>
      </c>
      <c r="M293" s="1">
        <v>2</v>
      </c>
      <c r="Z293" s="1">
        <f>SUM(DATAGRAL2024[[#This Row],[GRAND PRIX]:[BRONCE CANNES]])</f>
        <v>2</v>
      </c>
      <c r="AA2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294" spans="1:27" s="1" customFormat="1" x14ac:dyDescent="0.3">
      <c r="A294" s="1" t="s">
        <v>3073</v>
      </c>
      <c r="B294" s="1" t="s">
        <v>2206</v>
      </c>
      <c r="C294" s="1" t="s">
        <v>1581</v>
      </c>
      <c r="D294" s="1" t="s">
        <v>1581</v>
      </c>
      <c r="E294" s="1" t="s">
        <v>3080</v>
      </c>
      <c r="F294" s="1" t="s">
        <v>3081</v>
      </c>
      <c r="G294" s="1" t="s">
        <v>2844</v>
      </c>
      <c r="H294" s="1" t="s">
        <v>210</v>
      </c>
      <c r="I294" s="1" t="s">
        <v>210</v>
      </c>
      <c r="K294" s="1">
        <v>1</v>
      </c>
      <c r="L294" s="1">
        <v>1</v>
      </c>
      <c r="Z294" s="1">
        <f>SUM(DATAGRAL2024[[#This Row],[GRAND PRIX]:[BRONCE CANNES]])</f>
        <v>2</v>
      </c>
      <c r="AA2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95" spans="1:27" s="1" customFormat="1" x14ac:dyDescent="0.3">
      <c r="A295" s="1" t="s">
        <v>3073</v>
      </c>
      <c r="B295" s="1" t="s">
        <v>2206</v>
      </c>
      <c r="C295" s="1" t="s">
        <v>1581</v>
      </c>
      <c r="D295" s="1" t="s">
        <v>1581</v>
      </c>
      <c r="E295" s="1" t="s">
        <v>3082</v>
      </c>
      <c r="F295" s="1" t="s">
        <v>3083</v>
      </c>
      <c r="G295" s="1" t="s">
        <v>2844</v>
      </c>
      <c r="H295" s="1" t="s">
        <v>210</v>
      </c>
      <c r="I295" s="1" t="s">
        <v>210</v>
      </c>
      <c r="L295" s="1">
        <v>1</v>
      </c>
      <c r="M295" s="1">
        <v>1</v>
      </c>
      <c r="Z295" s="1">
        <f>SUM(DATAGRAL2024[[#This Row],[GRAND PRIX]:[BRONCE CANNES]])</f>
        <v>2</v>
      </c>
      <c r="AA2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96" spans="1:27" s="1" customFormat="1" x14ac:dyDescent="0.3">
      <c r="A296" s="1" t="s">
        <v>3073</v>
      </c>
      <c r="B296" s="1" t="s">
        <v>2206</v>
      </c>
      <c r="C296" s="1" t="s">
        <v>1581</v>
      </c>
      <c r="D296" s="1" t="s">
        <v>1581</v>
      </c>
      <c r="E296" s="1" t="s">
        <v>3084</v>
      </c>
      <c r="F296" s="1" t="s">
        <v>3085</v>
      </c>
      <c r="G296" s="1" t="s">
        <v>2844</v>
      </c>
      <c r="H296" s="1" t="s">
        <v>210</v>
      </c>
      <c r="I296" s="1" t="s">
        <v>210</v>
      </c>
      <c r="M296" s="1">
        <v>1</v>
      </c>
      <c r="Z296" s="1">
        <f>SUM(DATAGRAL2024[[#This Row],[GRAND PRIX]:[BRONCE CANNES]])</f>
        <v>1</v>
      </c>
      <c r="AA2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97" spans="1:27" s="1" customFormat="1" x14ac:dyDescent="0.3">
      <c r="A297" s="1" t="s">
        <v>3073</v>
      </c>
      <c r="B297" s="1" t="s">
        <v>2206</v>
      </c>
      <c r="C297" s="1" t="s">
        <v>1581</v>
      </c>
      <c r="D297" s="1" t="s">
        <v>1581</v>
      </c>
      <c r="E297" s="1" t="s">
        <v>3086</v>
      </c>
      <c r="F297" s="1" t="s">
        <v>3087</v>
      </c>
      <c r="G297" s="1" t="s">
        <v>2844</v>
      </c>
      <c r="H297" s="1" t="s">
        <v>210</v>
      </c>
      <c r="I297" s="1" t="s">
        <v>210</v>
      </c>
      <c r="M297" s="1">
        <v>1</v>
      </c>
      <c r="Z297" s="1">
        <f>SUM(DATAGRAL2024[[#This Row],[GRAND PRIX]:[BRONCE CANNES]])</f>
        <v>1</v>
      </c>
      <c r="AA2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98" spans="1:27" s="1" customFormat="1" x14ac:dyDescent="0.3">
      <c r="A298" s="1" t="s">
        <v>3073</v>
      </c>
      <c r="B298" s="1" t="s">
        <v>2206</v>
      </c>
      <c r="C298" s="1" t="s">
        <v>477</v>
      </c>
      <c r="D298" s="1" t="s">
        <v>477</v>
      </c>
      <c r="E298" s="1" t="s">
        <v>1454</v>
      </c>
      <c r="F298" s="1" t="s">
        <v>3088</v>
      </c>
      <c r="G298" s="1" t="s">
        <v>2844</v>
      </c>
      <c r="H298" s="1" t="s">
        <v>210</v>
      </c>
      <c r="I298" s="1" t="s">
        <v>210</v>
      </c>
      <c r="M298" s="1">
        <v>1</v>
      </c>
      <c r="Z298" s="1">
        <f>SUM(DATAGRAL2024[[#This Row],[GRAND PRIX]:[BRONCE CANNES]])</f>
        <v>1</v>
      </c>
      <c r="AA2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99" spans="1:27" s="1" customFormat="1" x14ac:dyDescent="0.3">
      <c r="A299" s="1" t="s">
        <v>3073</v>
      </c>
      <c r="B299" s="1" t="s">
        <v>2206</v>
      </c>
      <c r="C299" s="1" t="s">
        <v>1674</v>
      </c>
      <c r="D299" s="1" t="s">
        <v>1674</v>
      </c>
      <c r="E299" s="1" t="s">
        <v>3089</v>
      </c>
      <c r="F299" s="1" t="s">
        <v>3090</v>
      </c>
      <c r="G299" s="1" t="s">
        <v>2844</v>
      </c>
      <c r="H299" s="1" t="s">
        <v>210</v>
      </c>
      <c r="I299" s="1" t="s">
        <v>210</v>
      </c>
      <c r="M299" s="1">
        <v>1</v>
      </c>
      <c r="Z299" s="1">
        <f>SUM(DATAGRAL2024[[#This Row],[GRAND PRIX]:[BRONCE CANNES]])</f>
        <v>1</v>
      </c>
      <c r="AA2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00" spans="1:27" s="1" customFormat="1" x14ac:dyDescent="0.3">
      <c r="A300" s="1" t="s">
        <v>3073</v>
      </c>
      <c r="B300" s="1" t="s">
        <v>2206</v>
      </c>
      <c r="C300" s="1" t="s">
        <v>1674</v>
      </c>
      <c r="D300" s="1" t="s">
        <v>1674</v>
      </c>
      <c r="E300" s="1" t="s">
        <v>3091</v>
      </c>
      <c r="F300" s="1" t="s">
        <v>3092</v>
      </c>
      <c r="G300" s="1" t="s">
        <v>2844</v>
      </c>
      <c r="H300" s="1" t="s">
        <v>210</v>
      </c>
      <c r="I300" s="1" t="s">
        <v>210</v>
      </c>
      <c r="M300" s="1">
        <v>3</v>
      </c>
      <c r="Z300" s="1">
        <f>SUM(DATAGRAL2024[[#This Row],[GRAND PRIX]:[BRONCE CANNES]])</f>
        <v>3</v>
      </c>
      <c r="AA3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301" spans="1:27" s="1" customFormat="1" x14ac:dyDescent="0.3">
      <c r="A301" s="1" t="s">
        <v>3073</v>
      </c>
      <c r="B301" s="1" t="s">
        <v>2206</v>
      </c>
      <c r="C301" s="1" t="s">
        <v>1674</v>
      </c>
      <c r="D301" s="1" t="s">
        <v>1674</v>
      </c>
      <c r="E301" s="1" t="s">
        <v>3093</v>
      </c>
      <c r="F301" s="1" t="s">
        <v>3094</v>
      </c>
      <c r="G301" s="1" t="s">
        <v>2844</v>
      </c>
      <c r="H301" s="1" t="s">
        <v>210</v>
      </c>
      <c r="I301" s="1" t="s">
        <v>210</v>
      </c>
      <c r="K301" s="1">
        <v>2</v>
      </c>
      <c r="L301" s="1">
        <v>2</v>
      </c>
      <c r="Z301" s="1">
        <f>SUM(DATAGRAL2024[[#This Row],[GRAND PRIX]:[BRONCE CANNES]])</f>
        <v>4</v>
      </c>
      <c r="AA3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302" spans="1:27" s="1" customFormat="1" x14ac:dyDescent="0.3">
      <c r="A302" s="1" t="s">
        <v>3073</v>
      </c>
      <c r="B302" s="1" t="s">
        <v>2206</v>
      </c>
      <c r="C302" s="1" t="s">
        <v>1674</v>
      </c>
      <c r="D302" s="1" t="s">
        <v>1674</v>
      </c>
      <c r="E302" s="1" t="s">
        <v>3095</v>
      </c>
      <c r="F302" s="1" t="s">
        <v>3094</v>
      </c>
      <c r="G302" s="1" t="s">
        <v>2844</v>
      </c>
      <c r="H302" s="1" t="s">
        <v>210</v>
      </c>
      <c r="I302" s="1" t="s">
        <v>210</v>
      </c>
      <c r="M302" s="1">
        <v>1</v>
      </c>
      <c r="Z302" s="1">
        <f>SUM(DATAGRAL2024[[#This Row],[GRAND PRIX]:[BRONCE CANNES]])</f>
        <v>1</v>
      </c>
      <c r="AA3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03" spans="1:27" s="1" customFormat="1" x14ac:dyDescent="0.3">
      <c r="A303" s="1" t="s">
        <v>3073</v>
      </c>
      <c r="B303" s="1" t="s">
        <v>2206</v>
      </c>
      <c r="C303" s="1" t="s">
        <v>2754</v>
      </c>
      <c r="D303" s="1" t="s">
        <v>3096</v>
      </c>
      <c r="E303" s="1" t="s">
        <v>3097</v>
      </c>
      <c r="F303" s="1" t="s">
        <v>3098</v>
      </c>
      <c r="G303" s="1" t="s">
        <v>2844</v>
      </c>
      <c r="H303" s="1" t="s">
        <v>210</v>
      </c>
      <c r="I303" s="1" t="s">
        <v>210</v>
      </c>
      <c r="M303" s="1">
        <v>1</v>
      </c>
      <c r="Z303" s="1">
        <f>SUM(DATAGRAL2024[[#This Row],[GRAND PRIX]:[BRONCE CANNES]])</f>
        <v>1</v>
      </c>
      <c r="AA3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04" spans="1:27" s="1" customFormat="1" x14ac:dyDescent="0.3">
      <c r="A304" s="1" t="s">
        <v>3073</v>
      </c>
      <c r="B304" s="1" t="s">
        <v>2206</v>
      </c>
      <c r="C304" s="1" t="s">
        <v>2089</v>
      </c>
      <c r="D304" s="1" t="s">
        <v>3099</v>
      </c>
      <c r="E304" s="1" t="s">
        <v>3100</v>
      </c>
      <c r="F304" s="1" t="s">
        <v>3101</v>
      </c>
      <c r="G304" s="1" t="s">
        <v>2844</v>
      </c>
      <c r="H304" s="1" t="s">
        <v>210</v>
      </c>
      <c r="I304" s="1" t="s">
        <v>210</v>
      </c>
      <c r="K304" s="1">
        <v>1</v>
      </c>
      <c r="Z304" s="1">
        <f>SUM(DATAGRAL2024[[#This Row],[GRAND PRIX]:[BRONCE CANNES]])</f>
        <v>1</v>
      </c>
      <c r="AA3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05" spans="1:27" s="1" customFormat="1" x14ac:dyDescent="0.3">
      <c r="A305" s="1" t="s">
        <v>3073</v>
      </c>
      <c r="B305" s="1" t="s">
        <v>2206</v>
      </c>
      <c r="C305" s="1" t="s">
        <v>3102</v>
      </c>
      <c r="D305" s="1" t="s">
        <v>3102</v>
      </c>
      <c r="E305" s="1" t="s">
        <v>3103</v>
      </c>
      <c r="F305" s="1" t="s">
        <v>3104</v>
      </c>
      <c r="G305" s="1" t="s">
        <v>2844</v>
      </c>
      <c r="H305" s="1" t="s">
        <v>210</v>
      </c>
      <c r="I305" s="1" t="s">
        <v>210</v>
      </c>
      <c r="M305" s="1">
        <v>3</v>
      </c>
      <c r="Z305" s="1">
        <f>SUM(DATAGRAL2024[[#This Row],[GRAND PRIX]:[BRONCE CANNES]])</f>
        <v>3</v>
      </c>
      <c r="AA3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306" spans="1:27" s="1" customFormat="1" x14ac:dyDescent="0.3">
      <c r="A306" s="1" t="s">
        <v>3073</v>
      </c>
      <c r="B306" s="1" t="s">
        <v>2206</v>
      </c>
      <c r="C306" s="1" t="s">
        <v>3102</v>
      </c>
      <c r="D306" s="1" t="s">
        <v>3102</v>
      </c>
      <c r="E306" s="1" t="s">
        <v>3105</v>
      </c>
      <c r="F306" s="1" t="s">
        <v>3106</v>
      </c>
      <c r="G306" s="1" t="s">
        <v>2844</v>
      </c>
      <c r="H306" s="1" t="s">
        <v>210</v>
      </c>
      <c r="I306" s="1" t="s">
        <v>210</v>
      </c>
      <c r="M306" s="1">
        <v>1</v>
      </c>
      <c r="Z306" s="1">
        <f>SUM(DATAGRAL2024[[#This Row],[GRAND PRIX]:[BRONCE CANNES]])</f>
        <v>1</v>
      </c>
      <c r="AA3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07" spans="1:27" s="1" customFormat="1" x14ac:dyDescent="0.3">
      <c r="A307" s="1" t="s">
        <v>3073</v>
      </c>
      <c r="B307" s="1" t="s">
        <v>2206</v>
      </c>
      <c r="C307" s="1" t="s">
        <v>3102</v>
      </c>
      <c r="D307" s="1" t="s">
        <v>3102</v>
      </c>
      <c r="E307" s="1" t="s">
        <v>3107</v>
      </c>
      <c r="F307" s="1" t="s">
        <v>3108</v>
      </c>
      <c r="G307" s="1" t="s">
        <v>2844</v>
      </c>
      <c r="H307" s="1" t="s">
        <v>210</v>
      </c>
      <c r="I307" s="1" t="s">
        <v>210</v>
      </c>
      <c r="L307" s="1">
        <v>1</v>
      </c>
      <c r="Z307" s="1">
        <f>SUM(DATAGRAL2024[[#This Row],[GRAND PRIX]:[BRONCE CANNES]])</f>
        <v>1</v>
      </c>
      <c r="AA3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08" spans="1:27" s="1" customFormat="1" x14ac:dyDescent="0.3">
      <c r="A308" s="1" t="s">
        <v>3073</v>
      </c>
      <c r="B308" s="1" t="s">
        <v>2206</v>
      </c>
      <c r="C308" s="1" t="s">
        <v>3102</v>
      </c>
      <c r="D308" s="1" t="s">
        <v>3102</v>
      </c>
      <c r="E308" s="1" t="s">
        <v>3109</v>
      </c>
      <c r="F308" s="1" t="s">
        <v>3090</v>
      </c>
      <c r="G308" s="1" t="s">
        <v>2844</v>
      </c>
      <c r="H308" s="1" t="s">
        <v>210</v>
      </c>
      <c r="I308" s="1" t="s">
        <v>210</v>
      </c>
      <c r="K308" s="1">
        <v>1</v>
      </c>
      <c r="L308" s="1">
        <v>2</v>
      </c>
      <c r="Z308" s="1">
        <f>SUM(DATAGRAL2024[[#This Row],[GRAND PRIX]:[BRONCE CANNES]])</f>
        <v>3</v>
      </c>
      <c r="AA3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309" spans="1:27" s="1" customFormat="1" x14ac:dyDescent="0.3">
      <c r="A309" s="1" t="s">
        <v>3073</v>
      </c>
      <c r="B309" s="1" t="s">
        <v>2206</v>
      </c>
      <c r="C309" s="1" t="s">
        <v>3110</v>
      </c>
      <c r="D309" s="1" t="s">
        <v>3110</v>
      </c>
      <c r="E309" s="1" t="s">
        <v>3111</v>
      </c>
      <c r="F309" s="1" t="s">
        <v>492</v>
      </c>
      <c r="G309" s="1" t="s">
        <v>2844</v>
      </c>
      <c r="H309" s="1" t="s">
        <v>210</v>
      </c>
      <c r="I309" s="1" t="s">
        <v>210</v>
      </c>
      <c r="M309" s="1">
        <v>1</v>
      </c>
      <c r="Z309" s="1">
        <f>SUM(DATAGRAL2024[[#This Row],[GRAND PRIX]:[BRONCE CANNES]])</f>
        <v>1</v>
      </c>
      <c r="AA3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10" spans="1:27" s="1" customFormat="1" x14ac:dyDescent="0.3">
      <c r="A310" s="1" t="s">
        <v>3073</v>
      </c>
      <c r="B310" s="1" t="s">
        <v>2206</v>
      </c>
      <c r="C310" s="1" t="s">
        <v>3112</v>
      </c>
      <c r="D310" s="1" t="s">
        <v>3112</v>
      </c>
      <c r="E310" s="1" t="s">
        <v>3113</v>
      </c>
      <c r="F310" s="1" t="s">
        <v>3094</v>
      </c>
      <c r="G310" s="1" t="s">
        <v>2844</v>
      </c>
      <c r="H310" s="1" t="s">
        <v>210</v>
      </c>
      <c r="I310" s="1" t="s">
        <v>210</v>
      </c>
      <c r="L310" s="1">
        <v>2</v>
      </c>
      <c r="M310" s="1">
        <v>3</v>
      </c>
      <c r="Z310" s="1">
        <f>SUM(DATAGRAL2024[[#This Row],[GRAND PRIX]:[BRONCE CANNES]])</f>
        <v>5</v>
      </c>
      <c r="AA3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23</v>
      </c>
    </row>
    <row r="311" spans="1:27" s="1" customFormat="1" x14ac:dyDescent="0.3">
      <c r="A311" s="1" t="s">
        <v>3073</v>
      </c>
      <c r="B311" s="1" t="s">
        <v>2206</v>
      </c>
      <c r="C311" s="1" t="s">
        <v>3114</v>
      </c>
      <c r="D311" s="1" t="s">
        <v>3114</v>
      </c>
      <c r="E311" s="1" t="s">
        <v>3115</v>
      </c>
      <c r="F311" s="1" t="s">
        <v>3116</v>
      </c>
      <c r="G311" s="1" t="s">
        <v>2844</v>
      </c>
      <c r="H311" s="1" t="s">
        <v>210</v>
      </c>
      <c r="I311" s="1" t="s">
        <v>210</v>
      </c>
      <c r="L311" s="1">
        <v>2</v>
      </c>
      <c r="Z311" s="1">
        <f>SUM(DATAGRAL2024[[#This Row],[GRAND PRIX]:[BRONCE CANNES]])</f>
        <v>2</v>
      </c>
      <c r="AA3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312" spans="1:27" s="1" customFormat="1" x14ac:dyDescent="0.3">
      <c r="A312" s="1" t="s">
        <v>3073</v>
      </c>
      <c r="B312" s="1" t="s">
        <v>2206</v>
      </c>
      <c r="C312" s="1" t="s">
        <v>3114</v>
      </c>
      <c r="D312" s="1" t="s">
        <v>3114</v>
      </c>
      <c r="E312" s="1" t="s">
        <v>3117</v>
      </c>
      <c r="F312" s="1" t="s">
        <v>3116</v>
      </c>
      <c r="G312" s="1" t="s">
        <v>2844</v>
      </c>
      <c r="H312" s="1" t="s">
        <v>210</v>
      </c>
      <c r="I312" s="1" t="s">
        <v>210</v>
      </c>
      <c r="K312" s="1">
        <v>2</v>
      </c>
      <c r="Z312" s="1">
        <f>SUM(DATAGRAL2024[[#This Row],[GRAND PRIX]:[BRONCE CANNES]])</f>
        <v>2</v>
      </c>
      <c r="AA3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313" spans="1:27" s="1" customFormat="1" x14ac:dyDescent="0.3">
      <c r="A313" s="1" t="s">
        <v>3073</v>
      </c>
      <c r="B313" s="1" t="s">
        <v>2206</v>
      </c>
      <c r="C313" s="1" t="s">
        <v>1443</v>
      </c>
      <c r="D313" s="1" t="s">
        <v>2143</v>
      </c>
      <c r="E313" s="1" t="s">
        <v>1468</v>
      </c>
      <c r="F313" s="1" t="s">
        <v>3118</v>
      </c>
      <c r="G313" s="1" t="s">
        <v>2844</v>
      </c>
      <c r="H313" s="1" t="s">
        <v>210</v>
      </c>
      <c r="I313" s="1" t="s">
        <v>210</v>
      </c>
      <c r="K313" s="1">
        <v>5</v>
      </c>
      <c r="Z313" s="1">
        <f>SUM(DATAGRAL2024[[#This Row],[GRAND PRIX]:[BRONCE CANNES]])</f>
        <v>5</v>
      </c>
      <c r="AA3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75</v>
      </c>
    </row>
    <row r="314" spans="1:27" s="1" customFormat="1" x14ac:dyDescent="0.3">
      <c r="A314" s="1" t="s">
        <v>3073</v>
      </c>
      <c r="B314" s="1" t="s">
        <v>2206</v>
      </c>
      <c r="C314" s="1" t="s">
        <v>1443</v>
      </c>
      <c r="D314" s="1" t="s">
        <v>2143</v>
      </c>
      <c r="E314" s="1" t="s">
        <v>3119</v>
      </c>
      <c r="F314" s="1" t="s">
        <v>3120</v>
      </c>
      <c r="G314" s="1" t="s">
        <v>2844</v>
      </c>
      <c r="H314" s="1" t="s">
        <v>210</v>
      </c>
      <c r="I314" s="1" t="s">
        <v>210</v>
      </c>
      <c r="L314" s="1">
        <v>1</v>
      </c>
      <c r="Z314" s="1">
        <f>SUM(DATAGRAL2024[[#This Row],[GRAND PRIX]:[BRONCE CANNES]])</f>
        <v>1</v>
      </c>
      <c r="AA3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15" spans="1:27" s="1" customFormat="1" x14ac:dyDescent="0.3">
      <c r="A315" s="1" t="s">
        <v>3073</v>
      </c>
      <c r="B315" s="1" t="s">
        <v>2206</v>
      </c>
      <c r="C315" s="1" t="s">
        <v>1443</v>
      </c>
      <c r="D315" s="1" t="s">
        <v>2143</v>
      </c>
      <c r="E315" s="1" t="s">
        <v>3121</v>
      </c>
      <c r="F315" s="1" t="s">
        <v>499</v>
      </c>
      <c r="G315" s="1" t="s">
        <v>2844</v>
      </c>
      <c r="H315" s="1" t="s">
        <v>210</v>
      </c>
      <c r="I315" s="1" t="s">
        <v>210</v>
      </c>
      <c r="M315" s="1">
        <v>1</v>
      </c>
      <c r="Z315" s="1">
        <f>SUM(DATAGRAL2024[[#This Row],[GRAND PRIX]:[BRONCE CANNES]])</f>
        <v>1</v>
      </c>
      <c r="AA3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16" spans="1:27" s="1" customFormat="1" x14ac:dyDescent="0.3">
      <c r="A316" s="1" t="s">
        <v>3073</v>
      </c>
      <c r="B316" s="1" t="s">
        <v>2206</v>
      </c>
      <c r="C316" s="1" t="s">
        <v>1443</v>
      </c>
      <c r="D316" s="1" t="s">
        <v>2143</v>
      </c>
      <c r="E316" s="1" t="s">
        <v>3122</v>
      </c>
      <c r="F316" s="1" t="s">
        <v>496</v>
      </c>
      <c r="G316" s="1" t="s">
        <v>2844</v>
      </c>
      <c r="H316" s="1" t="s">
        <v>210</v>
      </c>
      <c r="I316" s="1" t="s">
        <v>210</v>
      </c>
      <c r="K316" s="1">
        <v>1</v>
      </c>
      <c r="L316" s="1">
        <v>2</v>
      </c>
      <c r="M316" s="1">
        <v>2</v>
      </c>
      <c r="Z316" s="1">
        <f>SUM(DATAGRAL2024[[#This Row],[GRAND PRIX]:[BRONCE CANNES]])</f>
        <v>5</v>
      </c>
      <c r="AA3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35</v>
      </c>
    </row>
    <row r="317" spans="1:27" s="1" customFormat="1" x14ac:dyDescent="0.3">
      <c r="A317" s="1" t="s">
        <v>3073</v>
      </c>
      <c r="B317" s="1" t="s">
        <v>2206</v>
      </c>
      <c r="C317" s="1" t="s">
        <v>1443</v>
      </c>
      <c r="D317" s="1" t="s">
        <v>2143</v>
      </c>
      <c r="E317" s="1" t="s">
        <v>3123</v>
      </c>
      <c r="F317" s="1" t="s">
        <v>3124</v>
      </c>
      <c r="G317" s="1" t="s">
        <v>2844</v>
      </c>
      <c r="H317" s="1" t="s">
        <v>210</v>
      </c>
      <c r="I317" s="1" t="s">
        <v>210</v>
      </c>
      <c r="L317" s="1">
        <v>3</v>
      </c>
      <c r="M317" s="1">
        <v>1</v>
      </c>
      <c r="Z317" s="1">
        <f>SUM(DATAGRAL2024[[#This Row],[GRAND PRIX]:[BRONCE CANNES]])</f>
        <v>4</v>
      </c>
      <c r="AA3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318" spans="1:27" s="1" customFormat="1" x14ac:dyDescent="0.3">
      <c r="A318" s="1" t="s">
        <v>3125</v>
      </c>
      <c r="B318" s="1" t="s">
        <v>2206</v>
      </c>
      <c r="C318" s="1" t="s">
        <v>3126</v>
      </c>
      <c r="D318" s="1" t="s">
        <v>3126</v>
      </c>
      <c r="E318" s="1" t="s">
        <v>3127</v>
      </c>
      <c r="F318" s="1" t="s">
        <v>2844</v>
      </c>
      <c r="G318" s="1" t="s">
        <v>2844</v>
      </c>
      <c r="H318" s="1" t="s">
        <v>502</v>
      </c>
      <c r="I318" s="1" t="s">
        <v>502</v>
      </c>
      <c r="L318" s="1">
        <v>1</v>
      </c>
      <c r="S318" s="19"/>
      <c r="Z318" s="1">
        <f>SUM(DATAGRAL2024[[#This Row],[GRAND PRIX]:[BRONCE CANNES]])</f>
        <v>1</v>
      </c>
      <c r="AA3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19" spans="1:27" s="1" customFormat="1" x14ac:dyDescent="0.3">
      <c r="A319" s="1" t="s">
        <v>3125</v>
      </c>
      <c r="B319" s="1" t="s">
        <v>2206</v>
      </c>
      <c r="C319" s="1" t="s">
        <v>3128</v>
      </c>
      <c r="D319" s="1" t="s">
        <v>3128</v>
      </c>
      <c r="E319" s="1" t="s">
        <v>3129</v>
      </c>
      <c r="F319" s="1" t="s">
        <v>2844</v>
      </c>
      <c r="G319" s="1" t="s">
        <v>2844</v>
      </c>
      <c r="H319" s="1" t="s">
        <v>502</v>
      </c>
      <c r="I319" s="1" t="s">
        <v>502</v>
      </c>
      <c r="K319" s="1">
        <v>1</v>
      </c>
      <c r="M319" s="1">
        <v>1</v>
      </c>
      <c r="Z319" s="1">
        <f>SUM(DATAGRAL2024[[#This Row],[GRAND PRIX]:[BRONCE CANNES]])</f>
        <v>2</v>
      </c>
      <c r="AA3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320" spans="1:27" s="1" customFormat="1" x14ac:dyDescent="0.3">
      <c r="A320" s="1" t="s">
        <v>3125</v>
      </c>
      <c r="B320" s="1" t="s">
        <v>2206</v>
      </c>
      <c r="C320" s="1" t="s">
        <v>3130</v>
      </c>
      <c r="D320" s="1" t="s">
        <v>3130</v>
      </c>
      <c r="E320" s="1" t="s">
        <v>3131</v>
      </c>
      <c r="F320" s="1" t="s">
        <v>2844</v>
      </c>
      <c r="G320" s="1" t="s">
        <v>2844</v>
      </c>
      <c r="H320" s="1" t="s">
        <v>502</v>
      </c>
      <c r="I320" s="1" t="s">
        <v>502</v>
      </c>
      <c r="M320" s="1">
        <v>1</v>
      </c>
      <c r="S320" s="19"/>
      <c r="Z320" s="1">
        <f>SUM(DATAGRAL2024[[#This Row],[GRAND PRIX]:[BRONCE CANNES]])</f>
        <v>1</v>
      </c>
      <c r="AA3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1" spans="1:27" s="1" customFormat="1" x14ac:dyDescent="0.3">
      <c r="A321" s="1" t="s">
        <v>3125</v>
      </c>
      <c r="B321" s="1" t="s">
        <v>2206</v>
      </c>
      <c r="C321" s="1" t="s">
        <v>3132</v>
      </c>
      <c r="D321" s="1" t="s">
        <v>3132</v>
      </c>
      <c r="E321" s="1" t="s">
        <v>3133</v>
      </c>
      <c r="F321" s="1" t="s">
        <v>2844</v>
      </c>
      <c r="G321" s="1" t="s">
        <v>2844</v>
      </c>
      <c r="H321" s="1" t="s">
        <v>502</v>
      </c>
      <c r="I321" s="1" t="s">
        <v>502</v>
      </c>
      <c r="M321" s="1">
        <v>1</v>
      </c>
      <c r="S321" s="19"/>
      <c r="Z321" s="1">
        <f>SUM(DATAGRAL2024[[#This Row],[GRAND PRIX]:[BRONCE CANNES]])</f>
        <v>1</v>
      </c>
      <c r="AA3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2" spans="1:27" s="1" customFormat="1" x14ac:dyDescent="0.3">
      <c r="A322" s="1" t="s">
        <v>3125</v>
      </c>
      <c r="B322" s="1" t="s">
        <v>2206</v>
      </c>
      <c r="C322" s="1" t="s">
        <v>3134</v>
      </c>
      <c r="D322" s="1" t="s">
        <v>3134</v>
      </c>
      <c r="E322" s="1" t="s">
        <v>3135</v>
      </c>
      <c r="F322" s="1" t="s">
        <v>2844</v>
      </c>
      <c r="G322" s="1" t="s">
        <v>2844</v>
      </c>
      <c r="H322" s="1" t="s">
        <v>502</v>
      </c>
      <c r="I322" s="1" t="s">
        <v>502</v>
      </c>
      <c r="M322" s="1">
        <v>1</v>
      </c>
      <c r="S322" s="19"/>
      <c r="Z322" s="1">
        <f>SUM(DATAGRAL2024[[#This Row],[GRAND PRIX]:[BRONCE CANNES]])</f>
        <v>1</v>
      </c>
      <c r="AA3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3" spans="1:27" s="1" customFormat="1" x14ac:dyDescent="0.3">
      <c r="A323" s="1" t="s">
        <v>3125</v>
      </c>
      <c r="B323" s="1" t="s">
        <v>2206</v>
      </c>
      <c r="C323" s="1" t="s">
        <v>3134</v>
      </c>
      <c r="D323" s="1" t="s">
        <v>3134</v>
      </c>
      <c r="E323" s="1" t="s">
        <v>3136</v>
      </c>
      <c r="F323" s="1" t="s">
        <v>2844</v>
      </c>
      <c r="G323" s="1" t="s">
        <v>2844</v>
      </c>
      <c r="H323" s="1" t="s">
        <v>502</v>
      </c>
      <c r="I323" s="1" t="s">
        <v>502</v>
      </c>
      <c r="M323" s="1">
        <v>1</v>
      </c>
      <c r="Z323" s="1">
        <f>SUM(DATAGRAL2024[[#This Row],[GRAND PRIX]:[BRONCE CANNES]])</f>
        <v>1</v>
      </c>
      <c r="AA3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4" spans="1:27" s="1" customFormat="1" x14ac:dyDescent="0.3">
      <c r="A324" s="1" t="s">
        <v>3125</v>
      </c>
      <c r="B324" s="1" t="s">
        <v>2206</v>
      </c>
      <c r="C324" s="1" t="s">
        <v>3137</v>
      </c>
      <c r="D324" s="1" t="s">
        <v>3137</v>
      </c>
      <c r="E324" s="1" t="s">
        <v>3138</v>
      </c>
      <c r="F324" s="1" t="s">
        <v>2844</v>
      </c>
      <c r="G324" s="1" t="s">
        <v>2844</v>
      </c>
      <c r="H324" s="1" t="s">
        <v>502</v>
      </c>
      <c r="I324" s="1" t="s">
        <v>502</v>
      </c>
      <c r="L324" s="1">
        <v>1</v>
      </c>
      <c r="M324" s="1">
        <v>1</v>
      </c>
      <c r="S324" s="19"/>
      <c r="Z324" s="1">
        <f>SUM(DATAGRAL2024[[#This Row],[GRAND PRIX]:[BRONCE CANNES]])</f>
        <v>2</v>
      </c>
      <c r="AA3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325" spans="1:27" s="1" customFormat="1" x14ac:dyDescent="0.3">
      <c r="A325" s="1" t="s">
        <v>3125</v>
      </c>
      <c r="B325" s="1" t="s">
        <v>2206</v>
      </c>
      <c r="C325" s="1" t="s">
        <v>3137</v>
      </c>
      <c r="D325" s="1" t="s">
        <v>3137</v>
      </c>
      <c r="E325" s="1" t="s">
        <v>3139</v>
      </c>
      <c r="F325" s="1" t="s">
        <v>2844</v>
      </c>
      <c r="G325" s="1" t="s">
        <v>2844</v>
      </c>
      <c r="H325" s="1" t="s">
        <v>502</v>
      </c>
      <c r="I325" s="1" t="s">
        <v>502</v>
      </c>
      <c r="K325" s="1">
        <v>1</v>
      </c>
      <c r="M325" s="1">
        <v>1</v>
      </c>
      <c r="S325" s="19"/>
      <c r="Z325" s="1">
        <f>SUM(DATAGRAL2024[[#This Row],[GRAND PRIX]:[BRONCE CANNES]])</f>
        <v>2</v>
      </c>
      <c r="AA3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326" spans="1:27" s="1" customFormat="1" x14ac:dyDescent="0.3">
      <c r="A326" s="1" t="s">
        <v>3125</v>
      </c>
      <c r="B326" s="1" t="s">
        <v>2206</v>
      </c>
      <c r="C326" s="1" t="s">
        <v>3137</v>
      </c>
      <c r="D326" s="1" t="s">
        <v>3137</v>
      </c>
      <c r="E326" s="1" t="s">
        <v>3140</v>
      </c>
      <c r="F326" s="1" t="s">
        <v>2844</v>
      </c>
      <c r="G326" s="1" t="s">
        <v>2844</v>
      </c>
      <c r="H326" s="1" t="s">
        <v>502</v>
      </c>
      <c r="I326" s="1" t="s">
        <v>502</v>
      </c>
      <c r="K326" s="1">
        <v>1</v>
      </c>
      <c r="S326" s="19"/>
      <c r="Z326" s="1">
        <f>SUM(DATAGRAL2024[[#This Row],[GRAND PRIX]:[BRONCE CANNES]])</f>
        <v>1</v>
      </c>
      <c r="AA3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27" spans="1:27" s="1" customFormat="1" x14ac:dyDescent="0.3">
      <c r="A327" s="1" t="s">
        <v>3125</v>
      </c>
      <c r="B327" s="1" t="s">
        <v>2206</v>
      </c>
      <c r="C327" s="1" t="s">
        <v>3137</v>
      </c>
      <c r="D327" s="1" t="s">
        <v>3137</v>
      </c>
      <c r="E327" s="1" t="s">
        <v>3141</v>
      </c>
      <c r="F327" s="1" t="s">
        <v>2844</v>
      </c>
      <c r="G327" s="1" t="s">
        <v>2844</v>
      </c>
      <c r="H327" s="1" t="s">
        <v>502</v>
      </c>
      <c r="I327" s="1" t="s">
        <v>502</v>
      </c>
      <c r="M327" s="1">
        <v>1</v>
      </c>
      <c r="Z327" s="1">
        <f>SUM(DATAGRAL2024[[#This Row],[GRAND PRIX]:[BRONCE CANNES]])</f>
        <v>1</v>
      </c>
      <c r="AA3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8" spans="1:27" s="1" customFormat="1" x14ac:dyDescent="0.3">
      <c r="A328" s="1" t="s">
        <v>3125</v>
      </c>
      <c r="B328" s="1" t="s">
        <v>2206</v>
      </c>
      <c r="C328" s="1" t="s">
        <v>3137</v>
      </c>
      <c r="D328" s="1" t="s">
        <v>3137</v>
      </c>
      <c r="E328" s="1" t="s">
        <v>3142</v>
      </c>
      <c r="F328" s="1" t="s">
        <v>2844</v>
      </c>
      <c r="G328" s="1" t="s">
        <v>2844</v>
      </c>
      <c r="H328" s="1" t="s">
        <v>502</v>
      </c>
      <c r="I328" s="1" t="s">
        <v>502</v>
      </c>
      <c r="L328" s="1">
        <v>1</v>
      </c>
      <c r="S328" s="19"/>
      <c r="Z328" s="1">
        <f>SUM(DATAGRAL2024[[#This Row],[GRAND PRIX]:[BRONCE CANNES]])</f>
        <v>1</v>
      </c>
      <c r="AA3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29" spans="1:27" s="1" customFormat="1" x14ac:dyDescent="0.3">
      <c r="A329" s="1" t="s">
        <v>3125</v>
      </c>
      <c r="B329" s="1" t="s">
        <v>2206</v>
      </c>
      <c r="C329" s="1" t="s">
        <v>3137</v>
      </c>
      <c r="D329" s="1" t="s">
        <v>3137</v>
      </c>
      <c r="E329" s="1" t="s">
        <v>3143</v>
      </c>
      <c r="F329" s="1" t="s">
        <v>2844</v>
      </c>
      <c r="G329" s="1" t="s">
        <v>2844</v>
      </c>
      <c r="H329" s="1" t="s">
        <v>502</v>
      </c>
      <c r="I329" s="1" t="s">
        <v>502</v>
      </c>
      <c r="M329" s="1">
        <v>1</v>
      </c>
      <c r="Z329" s="1">
        <f>SUM(DATAGRAL2024[[#This Row],[GRAND PRIX]:[BRONCE CANNES]])</f>
        <v>1</v>
      </c>
      <c r="AA3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0" spans="1:27" s="1" customFormat="1" x14ac:dyDescent="0.3">
      <c r="A330" s="1" t="s">
        <v>3125</v>
      </c>
      <c r="B330" s="1" t="s">
        <v>2206</v>
      </c>
      <c r="C330" s="1" t="s">
        <v>3137</v>
      </c>
      <c r="D330" s="1" t="s">
        <v>3137</v>
      </c>
      <c r="E330" s="1" t="s">
        <v>3144</v>
      </c>
      <c r="F330" s="1" t="s">
        <v>2844</v>
      </c>
      <c r="G330" s="1" t="s">
        <v>2844</v>
      </c>
      <c r="H330" s="1" t="s">
        <v>502</v>
      </c>
      <c r="I330" s="1" t="s">
        <v>502</v>
      </c>
      <c r="M330" s="1">
        <v>1</v>
      </c>
      <c r="S330" s="19"/>
      <c r="Z330" s="1">
        <f>SUM(DATAGRAL2024[[#This Row],[GRAND PRIX]:[BRONCE CANNES]])</f>
        <v>1</v>
      </c>
      <c r="AA3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1" spans="1:27" s="1" customFormat="1" x14ac:dyDescent="0.3">
      <c r="A331" s="1" t="s">
        <v>3125</v>
      </c>
      <c r="B331" s="1" t="s">
        <v>2206</v>
      </c>
      <c r="C331" s="1" t="s">
        <v>3137</v>
      </c>
      <c r="D331" s="1" t="s">
        <v>3137</v>
      </c>
      <c r="E331" s="1" t="s">
        <v>3145</v>
      </c>
      <c r="F331" s="1" t="s">
        <v>2844</v>
      </c>
      <c r="G331" s="1" t="s">
        <v>2844</v>
      </c>
      <c r="H331" s="1" t="s">
        <v>502</v>
      </c>
      <c r="I331" s="1" t="s">
        <v>502</v>
      </c>
      <c r="L331" s="1">
        <v>1</v>
      </c>
      <c r="Z331" s="1">
        <f>SUM(DATAGRAL2024[[#This Row],[GRAND PRIX]:[BRONCE CANNES]])</f>
        <v>1</v>
      </c>
      <c r="AA3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32" spans="1:27" s="1" customFormat="1" x14ac:dyDescent="0.3">
      <c r="A332" s="1" t="s">
        <v>3125</v>
      </c>
      <c r="B332" s="1" t="s">
        <v>2206</v>
      </c>
      <c r="C332" s="1" t="s">
        <v>3137</v>
      </c>
      <c r="D332" s="1" t="s">
        <v>3137</v>
      </c>
      <c r="E332" s="1" t="s">
        <v>3146</v>
      </c>
      <c r="F332" s="1" t="s">
        <v>2844</v>
      </c>
      <c r="G332" s="1" t="s">
        <v>2844</v>
      </c>
      <c r="H332" s="1" t="s">
        <v>502</v>
      </c>
      <c r="I332" s="1" t="s">
        <v>502</v>
      </c>
      <c r="M332" s="1">
        <v>1</v>
      </c>
      <c r="Z332" s="1">
        <f>SUM(DATAGRAL2024[[#This Row],[GRAND PRIX]:[BRONCE CANNES]])</f>
        <v>1</v>
      </c>
      <c r="AA3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3" spans="1:27" s="1" customFormat="1" x14ac:dyDescent="0.3">
      <c r="A333" s="1" t="s">
        <v>3125</v>
      </c>
      <c r="B333" s="1" t="s">
        <v>2206</v>
      </c>
      <c r="C333" s="1" t="s">
        <v>3137</v>
      </c>
      <c r="D333" s="1" t="s">
        <v>3137</v>
      </c>
      <c r="E333" s="1" t="s">
        <v>3147</v>
      </c>
      <c r="F333" s="1" t="s">
        <v>2844</v>
      </c>
      <c r="G333" s="1" t="s">
        <v>2844</v>
      </c>
      <c r="H333" s="1" t="s">
        <v>502</v>
      </c>
      <c r="I333" s="1" t="s">
        <v>502</v>
      </c>
      <c r="L333" s="1">
        <v>1</v>
      </c>
      <c r="Z333" s="1">
        <f>SUM(DATAGRAL2024[[#This Row],[GRAND PRIX]:[BRONCE CANNES]])</f>
        <v>1</v>
      </c>
      <c r="AA3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34" spans="1:27" s="1" customFormat="1" x14ac:dyDescent="0.3">
      <c r="A334" s="1" t="s">
        <v>3125</v>
      </c>
      <c r="B334" s="1" t="s">
        <v>2206</v>
      </c>
      <c r="C334" s="1" t="s">
        <v>3137</v>
      </c>
      <c r="D334" s="1" t="s">
        <v>3137</v>
      </c>
      <c r="E334" s="1" t="s">
        <v>3148</v>
      </c>
      <c r="F334" s="1" t="s">
        <v>2844</v>
      </c>
      <c r="G334" s="1" t="s">
        <v>2844</v>
      </c>
      <c r="H334" s="1" t="s">
        <v>502</v>
      </c>
      <c r="I334" s="1" t="s">
        <v>502</v>
      </c>
      <c r="M334" s="1">
        <v>1</v>
      </c>
      <c r="Z334" s="1">
        <f>SUM(DATAGRAL2024[[#This Row],[GRAND PRIX]:[BRONCE CANNES]])</f>
        <v>1</v>
      </c>
      <c r="AA3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5" spans="1:27" s="1" customFormat="1" x14ac:dyDescent="0.3">
      <c r="A335" s="1" t="s">
        <v>3125</v>
      </c>
      <c r="B335" s="1" t="s">
        <v>2206</v>
      </c>
      <c r="C335" s="1" t="s">
        <v>3137</v>
      </c>
      <c r="D335" s="1" t="s">
        <v>3137</v>
      </c>
      <c r="E335" s="1" t="s">
        <v>3149</v>
      </c>
      <c r="F335" s="1" t="s">
        <v>2844</v>
      </c>
      <c r="G335" s="1" t="s">
        <v>2844</v>
      </c>
      <c r="H335" s="1" t="s">
        <v>502</v>
      </c>
      <c r="I335" s="1" t="s">
        <v>502</v>
      </c>
      <c r="L335" s="1">
        <v>1</v>
      </c>
      <c r="Z335" s="1">
        <f>SUM(DATAGRAL2024[[#This Row],[GRAND PRIX]:[BRONCE CANNES]])</f>
        <v>1</v>
      </c>
      <c r="AA3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36" spans="1:27" s="1" customFormat="1" x14ac:dyDescent="0.3">
      <c r="A336" s="1" t="s">
        <v>3125</v>
      </c>
      <c r="B336" s="1" t="s">
        <v>2206</v>
      </c>
      <c r="C336" s="1" t="s">
        <v>1804</v>
      </c>
      <c r="D336" s="1" t="s">
        <v>3150</v>
      </c>
      <c r="E336" s="1" t="s">
        <v>527</v>
      </c>
      <c r="F336" s="1" t="s">
        <v>2844</v>
      </c>
      <c r="G336" s="1" t="s">
        <v>2844</v>
      </c>
      <c r="H336" s="1" t="s">
        <v>502</v>
      </c>
      <c r="I336" s="1" t="s">
        <v>502</v>
      </c>
      <c r="M336" s="1">
        <v>1</v>
      </c>
      <c r="Z336" s="1">
        <f>SUM(DATAGRAL2024[[#This Row],[GRAND PRIX]:[BRONCE CANNES]])</f>
        <v>1</v>
      </c>
      <c r="AA3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7" spans="1:27" s="1" customFormat="1" x14ac:dyDescent="0.3">
      <c r="A337" s="1" t="s">
        <v>3125</v>
      </c>
      <c r="B337" s="1" t="s">
        <v>2206</v>
      </c>
      <c r="C337" s="1" t="s">
        <v>3151</v>
      </c>
      <c r="D337" s="1" t="s">
        <v>3151</v>
      </c>
      <c r="E337" s="1" t="s">
        <v>3152</v>
      </c>
      <c r="F337" s="1" t="s">
        <v>2844</v>
      </c>
      <c r="G337" s="1" t="s">
        <v>2844</v>
      </c>
      <c r="H337" s="1" t="s">
        <v>502</v>
      </c>
      <c r="I337" s="1" t="s">
        <v>502</v>
      </c>
      <c r="K337" s="1">
        <v>1</v>
      </c>
      <c r="L337" s="1">
        <v>1</v>
      </c>
      <c r="Z337" s="1">
        <f>SUM(DATAGRAL2024[[#This Row],[GRAND PRIX]:[BRONCE CANNES]])</f>
        <v>2</v>
      </c>
      <c r="AA3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338" spans="1:27" s="1" customFormat="1" x14ac:dyDescent="0.3">
      <c r="A338" s="1" t="s">
        <v>3125</v>
      </c>
      <c r="B338" s="1" t="s">
        <v>2206</v>
      </c>
      <c r="C338" s="1" t="s">
        <v>3151</v>
      </c>
      <c r="D338" s="1" t="s">
        <v>3151</v>
      </c>
      <c r="E338" s="1" t="s">
        <v>3153</v>
      </c>
      <c r="F338" s="1" t="s">
        <v>2844</v>
      </c>
      <c r="G338" s="1" t="s">
        <v>2844</v>
      </c>
      <c r="H338" s="1" t="s">
        <v>502</v>
      </c>
      <c r="I338" s="1" t="s">
        <v>502</v>
      </c>
      <c r="L338" s="1">
        <v>1</v>
      </c>
      <c r="S338" s="19"/>
      <c r="Z338" s="1">
        <f>SUM(DATAGRAL2024[[#This Row],[GRAND PRIX]:[BRONCE CANNES]])</f>
        <v>1</v>
      </c>
      <c r="AA3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39" spans="1:27" s="1" customFormat="1" x14ac:dyDescent="0.3">
      <c r="A339" s="1" t="s">
        <v>3125</v>
      </c>
      <c r="B339" s="1" t="s">
        <v>2206</v>
      </c>
      <c r="C339" s="1" t="s">
        <v>3151</v>
      </c>
      <c r="D339" s="1" t="s">
        <v>3151</v>
      </c>
      <c r="E339" s="1" t="s">
        <v>3154</v>
      </c>
      <c r="F339" s="1" t="s">
        <v>2844</v>
      </c>
      <c r="G339" s="1" t="s">
        <v>2844</v>
      </c>
      <c r="H339" s="1" t="s">
        <v>502</v>
      </c>
      <c r="I339" s="1" t="s">
        <v>502</v>
      </c>
      <c r="M339" s="1">
        <v>1</v>
      </c>
      <c r="Z339" s="1">
        <f>SUM(DATAGRAL2024[[#This Row],[GRAND PRIX]:[BRONCE CANNES]])</f>
        <v>1</v>
      </c>
      <c r="AA3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40" spans="1:27" s="1" customFormat="1" x14ac:dyDescent="0.3">
      <c r="A340" s="1" t="s">
        <v>3125</v>
      </c>
      <c r="B340" s="1" t="s">
        <v>2206</v>
      </c>
      <c r="C340" s="1" t="s">
        <v>3151</v>
      </c>
      <c r="D340" s="1" t="s">
        <v>3151</v>
      </c>
      <c r="E340" s="1" t="s">
        <v>3155</v>
      </c>
      <c r="F340" s="1" t="s">
        <v>2844</v>
      </c>
      <c r="G340" s="1" t="s">
        <v>2844</v>
      </c>
      <c r="H340" s="1" t="s">
        <v>502</v>
      </c>
      <c r="I340" s="1" t="s">
        <v>502</v>
      </c>
      <c r="K340" s="1">
        <v>1</v>
      </c>
      <c r="S340" s="19"/>
      <c r="Z340" s="1">
        <f>SUM(DATAGRAL2024[[#This Row],[GRAND PRIX]:[BRONCE CANNES]])</f>
        <v>1</v>
      </c>
      <c r="AA3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41" spans="1:27" s="1" customFormat="1" x14ac:dyDescent="0.3">
      <c r="A341" s="1" t="s">
        <v>3125</v>
      </c>
      <c r="B341" s="1" t="s">
        <v>2206</v>
      </c>
      <c r="C341" s="1" t="s">
        <v>3156</v>
      </c>
      <c r="D341" s="1" t="s">
        <v>3156</v>
      </c>
      <c r="E341" s="1" t="s">
        <v>3157</v>
      </c>
      <c r="F341" s="1" t="s">
        <v>2844</v>
      </c>
      <c r="G341" s="1" t="s">
        <v>2844</v>
      </c>
      <c r="H341" s="1" t="s">
        <v>502</v>
      </c>
      <c r="I341" s="1" t="s">
        <v>502</v>
      </c>
      <c r="M341" s="1">
        <v>1</v>
      </c>
      <c r="Z341" s="1">
        <f>SUM(DATAGRAL2024[[#This Row],[GRAND PRIX]:[BRONCE CANNES]])</f>
        <v>1</v>
      </c>
      <c r="AA3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42" spans="1:27" s="1" customFormat="1" x14ac:dyDescent="0.3">
      <c r="A342" s="1" t="s">
        <v>3125</v>
      </c>
      <c r="B342" s="1" t="s">
        <v>2206</v>
      </c>
      <c r="C342" s="1" t="s">
        <v>3158</v>
      </c>
      <c r="D342" s="1" t="s">
        <v>3158</v>
      </c>
      <c r="E342" s="1" t="s">
        <v>3159</v>
      </c>
      <c r="F342" s="1" t="s">
        <v>2844</v>
      </c>
      <c r="G342" s="1" t="s">
        <v>2844</v>
      </c>
      <c r="H342" s="1" t="s">
        <v>502</v>
      </c>
      <c r="I342" s="1" t="s">
        <v>502</v>
      </c>
      <c r="M342" s="1">
        <v>1</v>
      </c>
      <c r="S342" s="19"/>
      <c r="Z342" s="1">
        <f>SUM(DATAGRAL2024[[#This Row],[GRAND PRIX]:[BRONCE CANNES]])</f>
        <v>1</v>
      </c>
      <c r="AA3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43" spans="1:27" s="1" customFormat="1" x14ac:dyDescent="0.3">
      <c r="A343" s="1" t="s">
        <v>3125</v>
      </c>
      <c r="B343" s="1" t="s">
        <v>2206</v>
      </c>
      <c r="C343" s="1" t="s">
        <v>3158</v>
      </c>
      <c r="D343" s="1" t="s">
        <v>3158</v>
      </c>
      <c r="E343" s="1" t="s">
        <v>3160</v>
      </c>
      <c r="F343" s="1" t="s">
        <v>2844</v>
      </c>
      <c r="G343" s="1" t="s">
        <v>2844</v>
      </c>
      <c r="H343" s="1" t="s">
        <v>502</v>
      </c>
      <c r="I343" s="1" t="s">
        <v>502</v>
      </c>
      <c r="K343" s="1">
        <v>1</v>
      </c>
      <c r="M343" s="1">
        <v>1</v>
      </c>
      <c r="S343" s="19"/>
      <c r="Z343" s="1">
        <f>SUM(DATAGRAL2024[[#This Row],[GRAND PRIX]:[BRONCE CANNES]])</f>
        <v>2</v>
      </c>
      <c r="AA3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344" spans="1:27" s="1" customFormat="1" x14ac:dyDescent="0.3">
      <c r="A344" s="1" t="s">
        <v>3125</v>
      </c>
      <c r="B344" s="1" t="s">
        <v>2206</v>
      </c>
      <c r="C344" s="1" t="s">
        <v>3161</v>
      </c>
      <c r="D344" s="1" t="s">
        <v>3161</v>
      </c>
      <c r="E344" s="1" t="s">
        <v>3162</v>
      </c>
      <c r="F344" s="1" t="s">
        <v>2844</v>
      </c>
      <c r="G344" s="1" t="s">
        <v>2844</v>
      </c>
      <c r="H344" s="1" t="s">
        <v>502</v>
      </c>
      <c r="I344" s="1" t="s">
        <v>502</v>
      </c>
      <c r="K344" s="1">
        <v>1</v>
      </c>
      <c r="Z344" s="1">
        <f>SUM(DATAGRAL2024[[#This Row],[GRAND PRIX]:[BRONCE CANNES]])</f>
        <v>1</v>
      </c>
      <c r="AA3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45" spans="1:27" s="1" customFormat="1" x14ac:dyDescent="0.3">
      <c r="A345" s="1" t="s">
        <v>3125</v>
      </c>
      <c r="B345" s="1" t="s">
        <v>2206</v>
      </c>
      <c r="C345" s="1" t="s">
        <v>3161</v>
      </c>
      <c r="D345" s="1" t="s">
        <v>3161</v>
      </c>
      <c r="E345" s="1" t="s">
        <v>3163</v>
      </c>
      <c r="F345" s="1" t="s">
        <v>2844</v>
      </c>
      <c r="G345" s="1" t="s">
        <v>2844</v>
      </c>
      <c r="H345" s="1" t="s">
        <v>502</v>
      </c>
      <c r="I345" s="1" t="s">
        <v>502</v>
      </c>
      <c r="L345" s="1">
        <v>1</v>
      </c>
      <c r="Z345" s="1">
        <f>SUM(DATAGRAL2024[[#This Row],[GRAND PRIX]:[BRONCE CANNES]])</f>
        <v>1</v>
      </c>
      <c r="AA3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46" spans="1:27" s="1" customFormat="1" x14ac:dyDescent="0.3">
      <c r="A346" s="1" t="s">
        <v>3125</v>
      </c>
      <c r="B346" s="1" t="s">
        <v>2206</v>
      </c>
      <c r="C346" s="1" t="s">
        <v>3164</v>
      </c>
      <c r="D346" s="1" t="s">
        <v>3164</v>
      </c>
      <c r="E346" s="1" t="s">
        <v>2296</v>
      </c>
      <c r="F346" s="1" t="s">
        <v>2844</v>
      </c>
      <c r="G346" s="1" t="s">
        <v>2844</v>
      </c>
      <c r="H346" s="1" t="s">
        <v>502</v>
      </c>
      <c r="I346" s="1" t="s">
        <v>502</v>
      </c>
      <c r="M346" s="1">
        <v>1</v>
      </c>
      <c r="S346" s="19"/>
      <c r="Z346" s="1">
        <f>SUM(DATAGRAL2024[[#This Row],[GRAND PRIX]:[BRONCE CANNES]])</f>
        <v>1</v>
      </c>
      <c r="AA3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47" spans="1:27" s="1" customFormat="1" x14ac:dyDescent="0.3">
      <c r="A347" s="1" t="s">
        <v>3125</v>
      </c>
      <c r="B347" s="1" t="s">
        <v>2206</v>
      </c>
      <c r="C347" s="1" t="s">
        <v>3165</v>
      </c>
      <c r="D347" s="1" t="s">
        <v>3165</v>
      </c>
      <c r="E347" s="1" t="s">
        <v>3166</v>
      </c>
      <c r="F347" s="1" t="s">
        <v>2844</v>
      </c>
      <c r="G347" s="1" t="s">
        <v>2844</v>
      </c>
      <c r="H347" s="1" t="s">
        <v>502</v>
      </c>
      <c r="I347" s="1" t="s">
        <v>502</v>
      </c>
      <c r="K347" s="1">
        <v>1</v>
      </c>
      <c r="Z347" s="1">
        <f>SUM(DATAGRAL2024[[#This Row],[GRAND PRIX]:[BRONCE CANNES]])</f>
        <v>1</v>
      </c>
      <c r="AA3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48" spans="1:27" s="1" customFormat="1" x14ac:dyDescent="0.3">
      <c r="A348" s="1" t="s">
        <v>3125</v>
      </c>
      <c r="B348" s="1" t="s">
        <v>2206</v>
      </c>
      <c r="C348" s="1" t="s">
        <v>3165</v>
      </c>
      <c r="D348" s="1" t="s">
        <v>3165</v>
      </c>
      <c r="E348" s="1" t="s">
        <v>3167</v>
      </c>
      <c r="F348" s="1" t="s">
        <v>2844</v>
      </c>
      <c r="G348" s="1" t="s">
        <v>2844</v>
      </c>
      <c r="H348" s="1" t="s">
        <v>502</v>
      </c>
      <c r="I348" s="1" t="s">
        <v>502</v>
      </c>
      <c r="K348" s="1">
        <v>1</v>
      </c>
      <c r="S348" s="19"/>
      <c r="Z348" s="1">
        <f>SUM(DATAGRAL2024[[#This Row],[GRAND PRIX]:[BRONCE CANNES]])</f>
        <v>1</v>
      </c>
      <c r="AA3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49" spans="1:27" s="1" customFormat="1" x14ac:dyDescent="0.3">
      <c r="A349" s="1" t="s">
        <v>3125</v>
      </c>
      <c r="B349" s="1" t="s">
        <v>2206</v>
      </c>
      <c r="C349" s="1" t="s">
        <v>3168</v>
      </c>
      <c r="D349" s="1" t="s">
        <v>3168</v>
      </c>
      <c r="E349" s="1" t="s">
        <v>3169</v>
      </c>
      <c r="F349" s="1" t="s">
        <v>2844</v>
      </c>
      <c r="G349" s="1" t="s">
        <v>2844</v>
      </c>
      <c r="H349" s="1" t="s">
        <v>502</v>
      </c>
      <c r="I349" s="1" t="s">
        <v>502</v>
      </c>
      <c r="K349" s="1">
        <v>2</v>
      </c>
      <c r="M349" s="1">
        <v>1</v>
      </c>
      <c r="S349" s="19"/>
      <c r="Z349" s="1">
        <f>SUM(DATAGRAL2024[[#This Row],[GRAND PRIX]:[BRONCE CANNES]])</f>
        <v>3</v>
      </c>
      <c r="AA3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350" spans="1:27" s="1" customFormat="1" x14ac:dyDescent="0.3">
      <c r="A350" s="1" t="s">
        <v>3125</v>
      </c>
      <c r="B350" s="1" t="s">
        <v>2206</v>
      </c>
      <c r="C350" s="1" t="s">
        <v>3168</v>
      </c>
      <c r="D350" s="1" t="s">
        <v>3168</v>
      </c>
      <c r="E350" s="1" t="s">
        <v>548</v>
      </c>
      <c r="F350" s="1" t="s">
        <v>2844</v>
      </c>
      <c r="G350" s="1" t="s">
        <v>2844</v>
      </c>
      <c r="H350" s="1" t="s">
        <v>502</v>
      </c>
      <c r="I350" s="1" t="s">
        <v>502</v>
      </c>
      <c r="L350" s="1">
        <v>1</v>
      </c>
      <c r="S350" s="19"/>
      <c r="Z350" s="1">
        <f>SUM(DATAGRAL2024[[#This Row],[GRAND PRIX]:[BRONCE CANNES]])</f>
        <v>1</v>
      </c>
      <c r="AA3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1" spans="1:27" s="1" customFormat="1" x14ac:dyDescent="0.3">
      <c r="A351" s="1" t="s">
        <v>3125</v>
      </c>
      <c r="B351" s="1" t="s">
        <v>2206</v>
      </c>
      <c r="C351" s="1" t="s">
        <v>3168</v>
      </c>
      <c r="D351" s="1" t="s">
        <v>3168</v>
      </c>
      <c r="E351" s="1" t="s">
        <v>3170</v>
      </c>
      <c r="F351" s="1" t="s">
        <v>2844</v>
      </c>
      <c r="G351" s="1" t="s">
        <v>2844</v>
      </c>
      <c r="H351" s="1" t="s">
        <v>502</v>
      </c>
      <c r="I351" s="1" t="s">
        <v>502</v>
      </c>
      <c r="L351" s="1">
        <v>1</v>
      </c>
      <c r="Z351" s="1">
        <f>SUM(DATAGRAL2024[[#This Row],[GRAND PRIX]:[BRONCE CANNES]])</f>
        <v>1</v>
      </c>
      <c r="AA3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2" spans="1:27" s="1" customFormat="1" x14ac:dyDescent="0.3">
      <c r="A352" s="1" t="s">
        <v>3125</v>
      </c>
      <c r="B352" s="1" t="s">
        <v>2206</v>
      </c>
      <c r="C352" s="1" t="s">
        <v>3168</v>
      </c>
      <c r="D352" s="1" t="s">
        <v>3168</v>
      </c>
      <c r="E352" s="1" t="s">
        <v>3171</v>
      </c>
      <c r="F352" s="1" t="s">
        <v>2844</v>
      </c>
      <c r="G352" s="1" t="s">
        <v>2844</v>
      </c>
      <c r="H352" s="1" t="s">
        <v>502</v>
      </c>
      <c r="I352" s="1" t="s">
        <v>502</v>
      </c>
      <c r="M352" s="1">
        <v>1</v>
      </c>
      <c r="S352" s="19"/>
      <c r="Z352" s="1">
        <f>SUM(DATAGRAL2024[[#This Row],[GRAND PRIX]:[BRONCE CANNES]])</f>
        <v>1</v>
      </c>
      <c r="AA3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53" spans="1:27" s="1" customFormat="1" x14ac:dyDescent="0.3">
      <c r="A353" s="1" t="s">
        <v>3125</v>
      </c>
      <c r="B353" s="1" t="s">
        <v>2206</v>
      </c>
      <c r="C353" s="1" t="s">
        <v>3168</v>
      </c>
      <c r="D353" s="1" t="s">
        <v>3168</v>
      </c>
      <c r="E353" s="1" t="s">
        <v>3172</v>
      </c>
      <c r="F353" s="1" t="s">
        <v>2844</v>
      </c>
      <c r="G353" s="1" t="s">
        <v>2844</v>
      </c>
      <c r="H353" s="1" t="s">
        <v>502</v>
      </c>
      <c r="I353" s="1" t="s">
        <v>502</v>
      </c>
      <c r="L353" s="1">
        <v>1</v>
      </c>
      <c r="S353" s="19"/>
      <c r="Z353" s="1">
        <f>SUM(DATAGRAL2024[[#This Row],[GRAND PRIX]:[BRONCE CANNES]])</f>
        <v>1</v>
      </c>
      <c r="AA3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4" spans="1:27" s="1" customFormat="1" x14ac:dyDescent="0.3">
      <c r="A354" s="1" t="s">
        <v>3125</v>
      </c>
      <c r="B354" s="1" t="s">
        <v>2206</v>
      </c>
      <c r="C354" s="1" t="s">
        <v>3168</v>
      </c>
      <c r="D354" s="1" t="s">
        <v>3168</v>
      </c>
      <c r="E354" s="1" t="s">
        <v>3173</v>
      </c>
      <c r="F354" s="1" t="s">
        <v>2844</v>
      </c>
      <c r="G354" s="1" t="s">
        <v>2844</v>
      </c>
      <c r="H354" s="1" t="s">
        <v>502</v>
      </c>
      <c r="I354" s="1" t="s">
        <v>502</v>
      </c>
      <c r="M354" s="1">
        <v>1</v>
      </c>
      <c r="Z354" s="1">
        <f>SUM(DATAGRAL2024[[#This Row],[GRAND PRIX]:[BRONCE CANNES]])</f>
        <v>1</v>
      </c>
      <c r="AA3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55" spans="1:27" s="1" customFormat="1" x14ac:dyDescent="0.3">
      <c r="A355" s="1" t="s">
        <v>3125</v>
      </c>
      <c r="B355" s="1" t="s">
        <v>2206</v>
      </c>
      <c r="C355" s="1" t="s">
        <v>3168</v>
      </c>
      <c r="D355" s="1" t="s">
        <v>3168</v>
      </c>
      <c r="E355" s="1" t="s">
        <v>3174</v>
      </c>
      <c r="F355" s="1" t="s">
        <v>2844</v>
      </c>
      <c r="G355" s="1" t="s">
        <v>2844</v>
      </c>
      <c r="H355" s="1" t="s">
        <v>502</v>
      </c>
      <c r="I355" s="1" t="s">
        <v>502</v>
      </c>
      <c r="L355" s="1">
        <v>2</v>
      </c>
      <c r="S355" s="19"/>
      <c r="Z355" s="1">
        <f>SUM(DATAGRAL2024[[#This Row],[GRAND PRIX]:[BRONCE CANNES]])</f>
        <v>2</v>
      </c>
      <c r="AA3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356" spans="1:27" s="1" customFormat="1" x14ac:dyDescent="0.3">
      <c r="A356" s="1" t="s">
        <v>3125</v>
      </c>
      <c r="B356" s="1" t="s">
        <v>2206</v>
      </c>
      <c r="C356" s="1" t="s">
        <v>3168</v>
      </c>
      <c r="D356" s="1" t="s">
        <v>3168</v>
      </c>
      <c r="E356" s="1" t="s">
        <v>3175</v>
      </c>
      <c r="F356" s="1" t="s">
        <v>2844</v>
      </c>
      <c r="G356" s="1" t="s">
        <v>2844</v>
      </c>
      <c r="H356" s="1" t="s">
        <v>502</v>
      </c>
      <c r="I356" s="1" t="s">
        <v>502</v>
      </c>
      <c r="K356" s="1">
        <v>1</v>
      </c>
      <c r="S356" s="19"/>
      <c r="Z356" s="1">
        <f>SUM(DATAGRAL2024[[#This Row],[GRAND PRIX]:[BRONCE CANNES]])</f>
        <v>1</v>
      </c>
      <c r="AA3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57" spans="1:27" s="1" customFormat="1" x14ac:dyDescent="0.3">
      <c r="A357" s="1" t="s">
        <v>3125</v>
      </c>
      <c r="B357" s="1" t="s">
        <v>2206</v>
      </c>
      <c r="C357" s="1" t="s">
        <v>3168</v>
      </c>
      <c r="D357" s="1" t="s">
        <v>3168</v>
      </c>
      <c r="E357" s="1" t="s">
        <v>3176</v>
      </c>
      <c r="F357" s="1" t="s">
        <v>2844</v>
      </c>
      <c r="G357" s="1" t="s">
        <v>2844</v>
      </c>
      <c r="H357" s="1" t="s">
        <v>502</v>
      </c>
      <c r="I357" s="1" t="s">
        <v>502</v>
      </c>
      <c r="L357" s="1">
        <v>1</v>
      </c>
      <c r="Z357" s="1">
        <f>SUM(DATAGRAL2024[[#This Row],[GRAND PRIX]:[BRONCE CANNES]])</f>
        <v>1</v>
      </c>
      <c r="AA3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8" spans="1:27" s="1" customFormat="1" x14ac:dyDescent="0.3">
      <c r="A358" s="1" t="s">
        <v>3125</v>
      </c>
      <c r="B358" s="1" t="s">
        <v>2206</v>
      </c>
      <c r="C358" s="1" t="s">
        <v>3168</v>
      </c>
      <c r="D358" s="1" t="s">
        <v>3168</v>
      </c>
      <c r="E358" s="1" t="s">
        <v>3177</v>
      </c>
      <c r="F358" s="1" t="s">
        <v>2844</v>
      </c>
      <c r="G358" s="1" t="s">
        <v>2844</v>
      </c>
      <c r="H358" s="1" t="s">
        <v>502</v>
      </c>
      <c r="I358" s="1" t="s">
        <v>502</v>
      </c>
      <c r="L358" s="1">
        <v>1</v>
      </c>
      <c r="Z358" s="1">
        <f>SUM(DATAGRAL2024[[#This Row],[GRAND PRIX]:[BRONCE CANNES]])</f>
        <v>1</v>
      </c>
      <c r="AA3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9" spans="1:27" s="1" customFormat="1" x14ac:dyDescent="0.3">
      <c r="A359" s="1" t="s">
        <v>3125</v>
      </c>
      <c r="B359" s="1" t="s">
        <v>2206</v>
      </c>
      <c r="C359" s="1" t="s">
        <v>3168</v>
      </c>
      <c r="D359" s="1" t="s">
        <v>3168</v>
      </c>
      <c r="E359" s="1" t="s">
        <v>3178</v>
      </c>
      <c r="F359" s="1" t="s">
        <v>2844</v>
      </c>
      <c r="G359" s="1" t="s">
        <v>2844</v>
      </c>
      <c r="H359" s="1" t="s">
        <v>502</v>
      </c>
      <c r="I359" s="1" t="s">
        <v>502</v>
      </c>
      <c r="M359" s="1">
        <v>1</v>
      </c>
      <c r="Z359" s="1">
        <f>SUM(DATAGRAL2024[[#This Row],[GRAND PRIX]:[BRONCE CANNES]])</f>
        <v>1</v>
      </c>
      <c r="AA3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60" spans="1:27" s="1" customFormat="1" x14ac:dyDescent="0.3">
      <c r="A360" s="1" t="s">
        <v>3125</v>
      </c>
      <c r="B360" s="1" t="s">
        <v>2206</v>
      </c>
      <c r="C360" s="1" t="s">
        <v>3168</v>
      </c>
      <c r="D360" s="1" t="s">
        <v>3168</v>
      </c>
      <c r="E360" s="1" t="s">
        <v>3179</v>
      </c>
      <c r="F360" s="1" t="s">
        <v>2844</v>
      </c>
      <c r="G360" s="1" t="s">
        <v>2844</v>
      </c>
      <c r="H360" s="1" t="s">
        <v>502</v>
      </c>
      <c r="I360" s="1" t="s">
        <v>502</v>
      </c>
      <c r="K360" s="1">
        <v>1</v>
      </c>
      <c r="Z360" s="1">
        <f>SUM(DATAGRAL2024[[#This Row],[GRAND PRIX]:[BRONCE CANNES]])</f>
        <v>1</v>
      </c>
      <c r="AA3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61" spans="1:27" s="1" customFormat="1" x14ac:dyDescent="0.3">
      <c r="A361" s="1" t="s">
        <v>3125</v>
      </c>
      <c r="B361" s="1" t="s">
        <v>2206</v>
      </c>
      <c r="C361" s="1" t="s">
        <v>3168</v>
      </c>
      <c r="D361" s="1" t="s">
        <v>3168</v>
      </c>
      <c r="E361" s="1" t="s">
        <v>3180</v>
      </c>
      <c r="F361" s="1" t="s">
        <v>2844</v>
      </c>
      <c r="G361" s="1" t="s">
        <v>2844</v>
      </c>
      <c r="H361" s="1" t="s">
        <v>502</v>
      </c>
      <c r="I361" s="1" t="s">
        <v>502</v>
      </c>
      <c r="M361" s="1">
        <v>1</v>
      </c>
      <c r="Z361" s="1">
        <f>SUM(DATAGRAL2024[[#This Row],[GRAND PRIX]:[BRONCE CANNES]])</f>
        <v>1</v>
      </c>
      <c r="AA3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62" spans="1:27" s="1" customFormat="1" x14ac:dyDescent="0.3">
      <c r="A362" s="1" t="s">
        <v>3125</v>
      </c>
      <c r="B362" s="1" t="s">
        <v>2206</v>
      </c>
      <c r="C362" s="1" t="s">
        <v>3168</v>
      </c>
      <c r="D362" s="1" t="s">
        <v>3168</v>
      </c>
      <c r="E362" s="1" t="s">
        <v>3181</v>
      </c>
      <c r="F362" s="1" t="s">
        <v>2844</v>
      </c>
      <c r="G362" s="1" t="s">
        <v>2844</v>
      </c>
      <c r="H362" s="1" t="s">
        <v>502</v>
      </c>
      <c r="I362" s="1" t="s">
        <v>502</v>
      </c>
      <c r="L362" s="1">
        <v>1</v>
      </c>
      <c r="Z362" s="1">
        <f>SUM(DATAGRAL2024[[#This Row],[GRAND PRIX]:[BRONCE CANNES]])</f>
        <v>1</v>
      </c>
      <c r="AA3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63" spans="1:27" s="1" customFormat="1" x14ac:dyDescent="0.3">
      <c r="A363" s="1" t="s">
        <v>3125</v>
      </c>
      <c r="B363" s="1" t="s">
        <v>2206</v>
      </c>
      <c r="C363" s="1" t="s">
        <v>3168</v>
      </c>
      <c r="D363" s="1" t="s">
        <v>3168</v>
      </c>
      <c r="E363" s="1" t="s">
        <v>3182</v>
      </c>
      <c r="F363" s="1" t="s">
        <v>2844</v>
      </c>
      <c r="G363" s="1" t="s">
        <v>2844</v>
      </c>
      <c r="H363" s="1" t="s">
        <v>502</v>
      </c>
      <c r="I363" s="1" t="s">
        <v>502</v>
      </c>
      <c r="M363" s="1">
        <v>2</v>
      </c>
      <c r="Z363" s="1">
        <f>SUM(DATAGRAL2024[[#This Row],[GRAND PRIX]:[BRONCE CANNES]])</f>
        <v>2</v>
      </c>
      <c r="AA3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364" spans="1:27" s="1" customFormat="1" x14ac:dyDescent="0.3">
      <c r="A364" s="1" t="s">
        <v>3125</v>
      </c>
      <c r="B364" s="1" t="s">
        <v>2206</v>
      </c>
      <c r="C364" s="1" t="s">
        <v>3168</v>
      </c>
      <c r="D364" s="1" t="s">
        <v>3168</v>
      </c>
      <c r="E364" s="1" t="s">
        <v>3183</v>
      </c>
      <c r="F364" s="1" t="s">
        <v>2844</v>
      </c>
      <c r="G364" s="1" t="s">
        <v>2844</v>
      </c>
      <c r="H364" s="1" t="s">
        <v>502</v>
      </c>
      <c r="I364" s="1" t="s">
        <v>502</v>
      </c>
      <c r="M364" s="1">
        <v>1</v>
      </c>
      <c r="Z364" s="1">
        <f>SUM(DATAGRAL2024[[#This Row],[GRAND PRIX]:[BRONCE CANNES]])</f>
        <v>1</v>
      </c>
      <c r="AA3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65" spans="1:27" s="1" customFormat="1" x14ac:dyDescent="0.3">
      <c r="A365" s="1" t="s">
        <v>3125</v>
      </c>
      <c r="B365" s="1" t="s">
        <v>2206</v>
      </c>
      <c r="C365" s="1" t="s">
        <v>3168</v>
      </c>
      <c r="D365" s="1" t="s">
        <v>3168</v>
      </c>
      <c r="E365" s="1" t="s">
        <v>3184</v>
      </c>
      <c r="F365" s="1" t="s">
        <v>2844</v>
      </c>
      <c r="G365" s="1" t="s">
        <v>2844</v>
      </c>
      <c r="H365" s="1" t="s">
        <v>502</v>
      </c>
      <c r="I365" s="1" t="s">
        <v>502</v>
      </c>
      <c r="M365" s="1">
        <v>1</v>
      </c>
      <c r="S365" s="19"/>
      <c r="Z365" s="1">
        <f>SUM(DATAGRAL2024[[#This Row],[GRAND PRIX]:[BRONCE CANNES]])</f>
        <v>1</v>
      </c>
      <c r="AA3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66" spans="1:27" s="1" customFormat="1" x14ac:dyDescent="0.3">
      <c r="A366" s="1" t="s">
        <v>3125</v>
      </c>
      <c r="B366" s="1" t="s">
        <v>2206</v>
      </c>
      <c r="C366" s="1" t="s">
        <v>3168</v>
      </c>
      <c r="D366" s="1" t="s">
        <v>3168</v>
      </c>
      <c r="E366" s="1" t="s">
        <v>3185</v>
      </c>
      <c r="F366" s="1" t="s">
        <v>2844</v>
      </c>
      <c r="G366" s="1" t="s">
        <v>2844</v>
      </c>
      <c r="H366" s="1" t="s">
        <v>502</v>
      </c>
      <c r="I366" s="1" t="s">
        <v>502</v>
      </c>
      <c r="K366" s="1">
        <v>1</v>
      </c>
      <c r="S366" s="19"/>
      <c r="Z366" s="1">
        <f>SUM(DATAGRAL2024[[#This Row],[GRAND PRIX]:[BRONCE CANNES]])</f>
        <v>1</v>
      </c>
      <c r="AA3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67" spans="1:27" s="1" customFormat="1" x14ac:dyDescent="0.3">
      <c r="A367" s="1" t="s">
        <v>3125</v>
      </c>
      <c r="B367" s="1" t="s">
        <v>2206</v>
      </c>
      <c r="C367" s="1" t="s">
        <v>3168</v>
      </c>
      <c r="D367" s="1" t="s">
        <v>3168</v>
      </c>
      <c r="E367" s="1" t="s">
        <v>3186</v>
      </c>
      <c r="F367" s="1" t="s">
        <v>2844</v>
      </c>
      <c r="G367" s="1" t="s">
        <v>2844</v>
      </c>
      <c r="H367" s="1" t="s">
        <v>502</v>
      </c>
      <c r="I367" s="1" t="s">
        <v>502</v>
      </c>
      <c r="L367" s="1">
        <v>1</v>
      </c>
      <c r="Z367" s="1">
        <f>SUM(DATAGRAL2024[[#This Row],[GRAND PRIX]:[BRONCE CANNES]])</f>
        <v>1</v>
      </c>
      <c r="AA3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68" spans="1:27" s="1" customFormat="1" x14ac:dyDescent="0.3">
      <c r="A368" s="1" t="s">
        <v>3125</v>
      </c>
      <c r="B368" s="1" t="s">
        <v>2206</v>
      </c>
      <c r="C368" s="1" t="s">
        <v>3168</v>
      </c>
      <c r="D368" s="1" t="s">
        <v>3168</v>
      </c>
      <c r="E368" s="1" t="s">
        <v>3187</v>
      </c>
      <c r="F368" s="1" t="s">
        <v>2844</v>
      </c>
      <c r="G368" s="1" t="s">
        <v>2844</v>
      </c>
      <c r="H368" s="1" t="s">
        <v>502</v>
      </c>
      <c r="I368" s="1" t="s">
        <v>502</v>
      </c>
      <c r="L368" s="1">
        <v>1</v>
      </c>
      <c r="Z368" s="1">
        <f>SUM(DATAGRAL2024[[#This Row],[GRAND PRIX]:[BRONCE CANNES]])</f>
        <v>1</v>
      </c>
      <c r="AA3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69" spans="1:27" s="1" customFormat="1" x14ac:dyDescent="0.3">
      <c r="A369" s="1" t="s">
        <v>3125</v>
      </c>
      <c r="B369" s="1" t="s">
        <v>2206</v>
      </c>
      <c r="C369" s="1" t="s">
        <v>3168</v>
      </c>
      <c r="D369" s="1" t="s">
        <v>3168</v>
      </c>
      <c r="E369" s="1" t="s">
        <v>3188</v>
      </c>
      <c r="F369" s="1" t="s">
        <v>2844</v>
      </c>
      <c r="G369" s="1" t="s">
        <v>2844</v>
      </c>
      <c r="H369" s="1" t="s">
        <v>502</v>
      </c>
      <c r="I369" s="1" t="s">
        <v>502</v>
      </c>
      <c r="L369" s="1">
        <v>1</v>
      </c>
      <c r="Z369" s="1">
        <f>SUM(DATAGRAL2024[[#This Row],[GRAND PRIX]:[BRONCE CANNES]])</f>
        <v>1</v>
      </c>
      <c r="AA3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70" spans="1:27" s="1" customFormat="1" x14ac:dyDescent="0.3">
      <c r="A370" s="1" t="s">
        <v>3125</v>
      </c>
      <c r="B370" s="1" t="s">
        <v>2206</v>
      </c>
      <c r="C370" s="1" t="s">
        <v>3168</v>
      </c>
      <c r="D370" s="1" t="s">
        <v>3168</v>
      </c>
      <c r="E370" s="1" t="s">
        <v>568</v>
      </c>
      <c r="F370" s="1" t="s">
        <v>2844</v>
      </c>
      <c r="G370" s="1" t="s">
        <v>2844</v>
      </c>
      <c r="H370" s="1" t="s">
        <v>502</v>
      </c>
      <c r="I370" s="1" t="s">
        <v>502</v>
      </c>
      <c r="M370" s="1">
        <v>1</v>
      </c>
      <c r="S370" s="19"/>
      <c r="Z370" s="1">
        <f>SUM(DATAGRAL2024[[#This Row],[GRAND PRIX]:[BRONCE CANNES]])</f>
        <v>1</v>
      </c>
      <c r="AA3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1" spans="1:27" s="1" customFormat="1" x14ac:dyDescent="0.3">
      <c r="A371" s="1" t="s">
        <v>3125</v>
      </c>
      <c r="B371" s="1" t="s">
        <v>2206</v>
      </c>
      <c r="C371" s="1" t="s">
        <v>3168</v>
      </c>
      <c r="D371" s="1" t="s">
        <v>3168</v>
      </c>
      <c r="E371" s="1" t="s">
        <v>3189</v>
      </c>
      <c r="F371" s="1" t="s">
        <v>2844</v>
      </c>
      <c r="G371" s="1" t="s">
        <v>2844</v>
      </c>
      <c r="H371" s="1" t="s">
        <v>502</v>
      </c>
      <c r="I371" s="1" t="s">
        <v>502</v>
      </c>
      <c r="M371" s="1">
        <v>2</v>
      </c>
      <c r="Z371" s="1">
        <f>SUM(DATAGRAL2024[[#This Row],[GRAND PRIX]:[BRONCE CANNES]])</f>
        <v>2</v>
      </c>
      <c r="AA3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372" spans="1:27" s="1" customFormat="1" x14ac:dyDescent="0.3">
      <c r="A372" s="1" t="s">
        <v>3125</v>
      </c>
      <c r="B372" s="1" t="s">
        <v>2206</v>
      </c>
      <c r="C372" s="1" t="s">
        <v>3168</v>
      </c>
      <c r="D372" s="1" t="s">
        <v>3168</v>
      </c>
      <c r="E372" s="1" t="s">
        <v>3190</v>
      </c>
      <c r="F372" s="1" t="s">
        <v>2844</v>
      </c>
      <c r="G372" s="1" t="s">
        <v>2844</v>
      </c>
      <c r="H372" s="1" t="s">
        <v>502</v>
      </c>
      <c r="I372" s="1" t="s">
        <v>502</v>
      </c>
      <c r="M372" s="1">
        <v>1</v>
      </c>
      <c r="S372" s="19"/>
      <c r="Z372" s="1">
        <f>SUM(DATAGRAL2024[[#This Row],[GRAND PRIX]:[BRONCE CANNES]])</f>
        <v>1</v>
      </c>
      <c r="AA3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3" spans="1:27" s="1" customFormat="1" x14ac:dyDescent="0.3">
      <c r="A373" s="1" t="s">
        <v>3125</v>
      </c>
      <c r="B373" s="1" t="s">
        <v>2206</v>
      </c>
      <c r="C373" s="1" t="s">
        <v>3168</v>
      </c>
      <c r="D373" s="1" t="s">
        <v>3168</v>
      </c>
      <c r="E373" s="1" t="s">
        <v>3191</v>
      </c>
      <c r="F373" s="1" t="s">
        <v>2844</v>
      </c>
      <c r="G373" s="1" t="s">
        <v>2844</v>
      </c>
      <c r="H373" s="1" t="s">
        <v>502</v>
      </c>
      <c r="I373" s="1" t="s">
        <v>502</v>
      </c>
      <c r="K373" s="1">
        <v>1</v>
      </c>
      <c r="M373" s="1">
        <v>1</v>
      </c>
      <c r="S373" s="19"/>
      <c r="Z373" s="1">
        <f>SUM(DATAGRAL2024[[#This Row],[GRAND PRIX]:[BRONCE CANNES]])</f>
        <v>2</v>
      </c>
      <c r="AA3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374" spans="1:27" s="1" customFormat="1" x14ac:dyDescent="0.3">
      <c r="A374" s="1" t="s">
        <v>3125</v>
      </c>
      <c r="B374" s="1" t="s">
        <v>2206</v>
      </c>
      <c r="C374" s="1" t="s">
        <v>3168</v>
      </c>
      <c r="D374" s="1" t="s">
        <v>3168</v>
      </c>
      <c r="E374" s="1" t="s">
        <v>3192</v>
      </c>
      <c r="F374" s="1" t="s">
        <v>2844</v>
      </c>
      <c r="G374" s="1" t="s">
        <v>2844</v>
      </c>
      <c r="H374" s="1" t="s">
        <v>502</v>
      </c>
      <c r="I374" s="1" t="s">
        <v>502</v>
      </c>
      <c r="M374" s="1">
        <v>1</v>
      </c>
      <c r="S374" s="19"/>
      <c r="Z374" s="1">
        <f>SUM(DATAGRAL2024[[#This Row],[GRAND PRIX]:[BRONCE CANNES]])</f>
        <v>1</v>
      </c>
      <c r="AA3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5" spans="1:27" s="1" customFormat="1" x14ac:dyDescent="0.3">
      <c r="A375" s="1" t="s">
        <v>3125</v>
      </c>
      <c r="B375" s="1" t="s">
        <v>2206</v>
      </c>
      <c r="C375" s="1" t="s">
        <v>3168</v>
      </c>
      <c r="D375" s="1" t="s">
        <v>3168</v>
      </c>
      <c r="E375" s="1" t="s">
        <v>573</v>
      </c>
      <c r="F375" s="1" t="s">
        <v>2844</v>
      </c>
      <c r="G375" s="1" t="s">
        <v>2844</v>
      </c>
      <c r="H375" s="1" t="s">
        <v>502</v>
      </c>
      <c r="I375" s="1" t="s">
        <v>502</v>
      </c>
      <c r="K375" s="1">
        <v>1</v>
      </c>
      <c r="S375" s="19"/>
      <c r="Z375" s="1">
        <f>SUM(DATAGRAL2024[[#This Row],[GRAND PRIX]:[BRONCE CANNES]])</f>
        <v>1</v>
      </c>
      <c r="AA3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76" spans="1:27" s="1" customFormat="1" x14ac:dyDescent="0.3">
      <c r="A376" s="1" t="s">
        <v>3125</v>
      </c>
      <c r="B376" s="1" t="s">
        <v>2206</v>
      </c>
      <c r="C376" s="1" t="s">
        <v>3168</v>
      </c>
      <c r="D376" s="1" t="s">
        <v>3168</v>
      </c>
      <c r="E376" s="1" t="s">
        <v>3193</v>
      </c>
      <c r="F376" s="1" t="s">
        <v>2844</v>
      </c>
      <c r="G376" s="1" t="s">
        <v>2844</v>
      </c>
      <c r="H376" s="1" t="s">
        <v>502</v>
      </c>
      <c r="I376" s="1" t="s">
        <v>502</v>
      </c>
      <c r="L376" s="1">
        <v>1</v>
      </c>
      <c r="Z376" s="1">
        <f>SUM(DATAGRAL2024[[#This Row],[GRAND PRIX]:[BRONCE CANNES]])</f>
        <v>1</v>
      </c>
      <c r="AA3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77" spans="1:27" s="1" customFormat="1" x14ac:dyDescent="0.3">
      <c r="A377" s="1" t="s">
        <v>3125</v>
      </c>
      <c r="B377" s="1" t="s">
        <v>2206</v>
      </c>
      <c r="C377" s="1" t="s">
        <v>3194</v>
      </c>
      <c r="D377" s="1" t="s">
        <v>3194</v>
      </c>
      <c r="E377" s="1" t="s">
        <v>3195</v>
      </c>
      <c r="F377" s="1" t="s">
        <v>2844</v>
      </c>
      <c r="G377" s="1" t="s">
        <v>2844</v>
      </c>
      <c r="H377" s="1" t="s">
        <v>502</v>
      </c>
      <c r="I377" s="1" t="s">
        <v>502</v>
      </c>
      <c r="M377" s="1">
        <v>1</v>
      </c>
      <c r="Z377" s="1">
        <f>SUM(DATAGRAL2024[[#This Row],[GRAND PRIX]:[BRONCE CANNES]])</f>
        <v>1</v>
      </c>
      <c r="AA3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8" spans="1:27" s="1" customFormat="1" x14ac:dyDescent="0.3">
      <c r="A378" s="1" t="s">
        <v>3125</v>
      </c>
      <c r="B378" s="1" t="s">
        <v>2206</v>
      </c>
      <c r="C378" s="1" t="s">
        <v>3196</v>
      </c>
      <c r="D378" s="1" t="s">
        <v>3196</v>
      </c>
      <c r="E378" s="1" t="s">
        <v>3197</v>
      </c>
      <c r="F378" s="1" t="s">
        <v>2844</v>
      </c>
      <c r="G378" s="1" t="s">
        <v>2844</v>
      </c>
      <c r="H378" s="1" t="s">
        <v>502</v>
      </c>
      <c r="I378" s="1" t="s">
        <v>502</v>
      </c>
      <c r="M378" s="1">
        <v>1</v>
      </c>
      <c r="Z378" s="1">
        <f>SUM(DATAGRAL2024[[#This Row],[GRAND PRIX]:[BRONCE CANNES]])</f>
        <v>1</v>
      </c>
      <c r="AA3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9" spans="1:27" s="1" customFormat="1" x14ac:dyDescent="0.3">
      <c r="A379" s="1" t="s">
        <v>3125</v>
      </c>
      <c r="B379" s="1" t="s">
        <v>2206</v>
      </c>
      <c r="C379" s="1" t="s">
        <v>3198</v>
      </c>
      <c r="D379" s="1" t="s">
        <v>3198</v>
      </c>
      <c r="E379" s="1" t="s">
        <v>3199</v>
      </c>
      <c r="F379" s="1" t="s">
        <v>2844</v>
      </c>
      <c r="G379" s="1" t="s">
        <v>2844</v>
      </c>
      <c r="H379" s="1" t="s">
        <v>502</v>
      </c>
      <c r="I379" s="1" t="s">
        <v>502</v>
      </c>
      <c r="K379" s="1">
        <v>1</v>
      </c>
      <c r="L379" s="1">
        <v>3</v>
      </c>
      <c r="Z379" s="1">
        <f>SUM(DATAGRAL2024[[#This Row],[GRAND PRIX]:[BRONCE CANNES]])</f>
        <v>4</v>
      </c>
      <c r="AA3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380" spans="1:27" s="1" customFormat="1" x14ac:dyDescent="0.3">
      <c r="A380" s="1" t="s">
        <v>3125</v>
      </c>
      <c r="B380" s="1" t="s">
        <v>2206</v>
      </c>
      <c r="C380" s="1" t="s">
        <v>3198</v>
      </c>
      <c r="D380" s="1" t="s">
        <v>3198</v>
      </c>
      <c r="E380" s="1" t="s">
        <v>3200</v>
      </c>
      <c r="F380" s="1" t="s">
        <v>2844</v>
      </c>
      <c r="G380" s="1" t="s">
        <v>2844</v>
      </c>
      <c r="H380" s="1" t="s">
        <v>502</v>
      </c>
      <c r="I380" s="1" t="s">
        <v>502</v>
      </c>
      <c r="L380" s="1">
        <v>2</v>
      </c>
      <c r="M380" s="1">
        <v>2</v>
      </c>
      <c r="S380" s="19"/>
      <c r="Z380" s="1">
        <f>SUM(DATAGRAL2024[[#This Row],[GRAND PRIX]:[BRONCE CANNES]])</f>
        <v>4</v>
      </c>
      <c r="AA3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381" spans="1:27" s="1" customFormat="1" x14ac:dyDescent="0.3">
      <c r="A381" s="1" t="s">
        <v>3125</v>
      </c>
      <c r="B381" s="1" t="s">
        <v>2206</v>
      </c>
      <c r="C381" s="1" t="s">
        <v>3198</v>
      </c>
      <c r="D381" s="1" t="s">
        <v>3198</v>
      </c>
      <c r="E381" s="1" t="s">
        <v>3201</v>
      </c>
      <c r="F381" s="1" t="s">
        <v>2844</v>
      </c>
      <c r="G381" s="1" t="s">
        <v>2844</v>
      </c>
      <c r="H381" s="1" t="s">
        <v>502</v>
      </c>
      <c r="I381" s="1" t="s">
        <v>502</v>
      </c>
      <c r="K381" s="1">
        <v>1</v>
      </c>
      <c r="S381" s="19"/>
      <c r="Z381" s="1">
        <f>SUM(DATAGRAL2024[[#This Row],[GRAND PRIX]:[BRONCE CANNES]])</f>
        <v>1</v>
      </c>
      <c r="AA3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82" spans="1:27" s="1" customFormat="1" x14ac:dyDescent="0.3">
      <c r="A382" s="1" t="s">
        <v>3125</v>
      </c>
      <c r="B382" s="1" t="s">
        <v>2206</v>
      </c>
      <c r="C382" s="1" t="s">
        <v>3202</v>
      </c>
      <c r="D382" s="1" t="s">
        <v>3202</v>
      </c>
      <c r="E382" s="1" t="s">
        <v>3203</v>
      </c>
      <c r="F382" s="1" t="s">
        <v>2844</v>
      </c>
      <c r="G382" s="1" t="s">
        <v>2844</v>
      </c>
      <c r="H382" s="1" t="s">
        <v>502</v>
      </c>
      <c r="I382" s="1" t="s">
        <v>502</v>
      </c>
      <c r="M382" s="1">
        <v>1</v>
      </c>
      <c r="Z382" s="1">
        <f>SUM(DATAGRAL2024[[#This Row],[GRAND PRIX]:[BRONCE CANNES]])</f>
        <v>1</v>
      </c>
      <c r="AA3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83" spans="1:27" s="1" customFormat="1" x14ac:dyDescent="0.3">
      <c r="A383" s="1" t="s">
        <v>3125</v>
      </c>
      <c r="B383" s="1" t="s">
        <v>2206</v>
      </c>
      <c r="C383" s="1" t="s">
        <v>3202</v>
      </c>
      <c r="D383" s="1" t="s">
        <v>3202</v>
      </c>
      <c r="E383" s="1" t="s">
        <v>3204</v>
      </c>
      <c r="F383" s="1" t="s">
        <v>2844</v>
      </c>
      <c r="G383" s="1" t="s">
        <v>2844</v>
      </c>
      <c r="H383" s="1" t="s">
        <v>502</v>
      </c>
      <c r="I383" s="1" t="s">
        <v>502</v>
      </c>
      <c r="M383" s="1">
        <v>1</v>
      </c>
      <c r="S383" s="19"/>
      <c r="Z383" s="1">
        <f>SUM(DATAGRAL2024[[#This Row],[GRAND PRIX]:[BRONCE CANNES]])</f>
        <v>1</v>
      </c>
      <c r="AA3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84" spans="1:27" s="1" customFormat="1" x14ac:dyDescent="0.3">
      <c r="A384" s="1" t="s">
        <v>3125</v>
      </c>
      <c r="B384" s="1" t="s">
        <v>2206</v>
      </c>
      <c r="C384" s="1" t="s">
        <v>3202</v>
      </c>
      <c r="D384" s="1" t="s">
        <v>3202</v>
      </c>
      <c r="E384" s="1" t="s">
        <v>3205</v>
      </c>
      <c r="F384" s="1" t="s">
        <v>2844</v>
      </c>
      <c r="G384" s="1" t="s">
        <v>2844</v>
      </c>
      <c r="H384" s="1" t="s">
        <v>502</v>
      </c>
      <c r="I384" s="1" t="s">
        <v>502</v>
      </c>
      <c r="L384" s="1">
        <v>2</v>
      </c>
      <c r="M384" s="1">
        <v>2</v>
      </c>
      <c r="Z384" s="1">
        <f>SUM(DATAGRAL2024[[#This Row],[GRAND PRIX]:[BRONCE CANNES]])</f>
        <v>4</v>
      </c>
      <c r="AA3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385" spans="1:27" s="1" customFormat="1" x14ac:dyDescent="0.3">
      <c r="A385" s="1" t="s">
        <v>3125</v>
      </c>
      <c r="B385" s="1" t="s">
        <v>2206</v>
      </c>
      <c r="C385" s="1" t="s">
        <v>3202</v>
      </c>
      <c r="D385" s="1" t="s">
        <v>3202</v>
      </c>
      <c r="E385" s="1" t="s">
        <v>3206</v>
      </c>
      <c r="F385" s="1" t="s">
        <v>2844</v>
      </c>
      <c r="G385" s="1" t="s">
        <v>2844</v>
      </c>
      <c r="H385" s="1" t="s">
        <v>502</v>
      </c>
      <c r="I385" s="1" t="s">
        <v>502</v>
      </c>
      <c r="M385" s="1">
        <v>1</v>
      </c>
      <c r="Z385" s="1">
        <f>SUM(DATAGRAL2024[[#This Row],[GRAND PRIX]:[BRONCE CANNES]])</f>
        <v>1</v>
      </c>
      <c r="AA3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86" spans="1:27" s="1" customFormat="1" x14ac:dyDescent="0.3">
      <c r="A386" s="1" t="s">
        <v>3125</v>
      </c>
      <c r="B386" s="1" t="s">
        <v>2206</v>
      </c>
      <c r="C386" s="1" t="s">
        <v>3202</v>
      </c>
      <c r="D386" s="1" t="s">
        <v>3202</v>
      </c>
      <c r="E386" s="1" t="s">
        <v>3207</v>
      </c>
      <c r="F386" s="1" t="s">
        <v>2844</v>
      </c>
      <c r="G386" s="1" t="s">
        <v>2844</v>
      </c>
      <c r="H386" s="1" t="s">
        <v>502</v>
      </c>
      <c r="I386" s="1" t="s">
        <v>502</v>
      </c>
      <c r="M386" s="1">
        <v>1</v>
      </c>
      <c r="Z386" s="1">
        <f>SUM(DATAGRAL2024[[#This Row],[GRAND PRIX]:[BRONCE CANNES]])</f>
        <v>1</v>
      </c>
      <c r="AA3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87" spans="1:27" s="1" customFormat="1" x14ac:dyDescent="0.3">
      <c r="A387" s="1" t="s">
        <v>3125</v>
      </c>
      <c r="B387" s="1" t="s">
        <v>2206</v>
      </c>
      <c r="C387" s="1" t="s">
        <v>3202</v>
      </c>
      <c r="D387" s="1" t="s">
        <v>3202</v>
      </c>
      <c r="E387" s="1" t="s">
        <v>3208</v>
      </c>
      <c r="F387" s="1" t="s">
        <v>2844</v>
      </c>
      <c r="G387" s="1" t="s">
        <v>2844</v>
      </c>
      <c r="H387" s="1" t="s">
        <v>502</v>
      </c>
      <c r="I387" s="1" t="s">
        <v>502</v>
      </c>
      <c r="K387" s="1">
        <v>2</v>
      </c>
      <c r="L387" s="1">
        <v>3</v>
      </c>
      <c r="Z387" s="1">
        <f>SUM(DATAGRAL2024[[#This Row],[GRAND PRIX]:[BRONCE CANNES]])</f>
        <v>5</v>
      </c>
      <c r="AA3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51</v>
      </c>
    </row>
    <row r="388" spans="1:27" s="1" customFormat="1" x14ac:dyDescent="0.3">
      <c r="A388" s="1" t="s">
        <v>3125</v>
      </c>
      <c r="B388" s="1" t="s">
        <v>2206</v>
      </c>
      <c r="C388" s="1" t="s">
        <v>3202</v>
      </c>
      <c r="D388" s="1" t="s">
        <v>3202</v>
      </c>
      <c r="E388" s="1" t="s">
        <v>3209</v>
      </c>
      <c r="F388" s="1" t="s">
        <v>2844</v>
      </c>
      <c r="G388" s="1" t="s">
        <v>2844</v>
      </c>
      <c r="H388" s="1" t="s">
        <v>502</v>
      </c>
      <c r="I388" s="1" t="s">
        <v>502</v>
      </c>
      <c r="L388" s="1">
        <v>1</v>
      </c>
      <c r="Z388" s="1">
        <f>SUM(DATAGRAL2024[[#This Row],[GRAND PRIX]:[BRONCE CANNES]])</f>
        <v>1</v>
      </c>
      <c r="AA3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89" spans="1:27" s="1" customFormat="1" x14ac:dyDescent="0.3">
      <c r="A389" s="1" t="s">
        <v>3125</v>
      </c>
      <c r="B389" s="1" t="s">
        <v>2206</v>
      </c>
      <c r="C389" s="1" t="s">
        <v>3210</v>
      </c>
      <c r="D389" s="1" t="s">
        <v>3210</v>
      </c>
      <c r="E389" s="1" t="s">
        <v>3211</v>
      </c>
      <c r="F389" s="1" t="s">
        <v>2844</v>
      </c>
      <c r="G389" s="1" t="s">
        <v>2844</v>
      </c>
      <c r="H389" s="1" t="s">
        <v>502</v>
      </c>
      <c r="I389" s="1" t="s">
        <v>502</v>
      </c>
      <c r="L389" s="1">
        <v>1</v>
      </c>
      <c r="Z389" s="1">
        <f>SUM(DATAGRAL2024[[#This Row],[GRAND PRIX]:[BRONCE CANNES]])</f>
        <v>1</v>
      </c>
      <c r="AA3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90" spans="1:27" s="1" customFormat="1" x14ac:dyDescent="0.3">
      <c r="A390" s="1" t="s">
        <v>3125</v>
      </c>
      <c r="B390" s="1" t="s">
        <v>2206</v>
      </c>
      <c r="C390" s="1" t="s">
        <v>3210</v>
      </c>
      <c r="D390" s="1" t="s">
        <v>3210</v>
      </c>
      <c r="E390" s="1" t="s">
        <v>593</v>
      </c>
      <c r="F390" s="1" t="s">
        <v>2844</v>
      </c>
      <c r="G390" s="1" t="s">
        <v>2844</v>
      </c>
      <c r="H390" s="1" t="s">
        <v>502</v>
      </c>
      <c r="I390" s="1" t="s">
        <v>502</v>
      </c>
      <c r="L390" s="1">
        <v>1</v>
      </c>
      <c r="M390" s="1">
        <v>1</v>
      </c>
      <c r="Z390" s="1">
        <f>SUM(DATAGRAL2024[[#This Row],[GRAND PRIX]:[BRONCE CANNES]])</f>
        <v>2</v>
      </c>
      <c r="AA3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391" spans="1:27" s="1" customFormat="1" x14ac:dyDescent="0.3">
      <c r="A391" s="1" t="s">
        <v>3212</v>
      </c>
      <c r="B391" s="1" t="s">
        <v>2206</v>
      </c>
      <c r="C391" s="1" t="s">
        <v>3213</v>
      </c>
      <c r="D391" s="1" t="s">
        <v>3213</v>
      </c>
      <c r="E391" s="1" t="s">
        <v>3214</v>
      </c>
      <c r="F391" s="1" t="s">
        <v>3215</v>
      </c>
      <c r="G391" s="1" t="s">
        <v>2844</v>
      </c>
      <c r="H391" s="1" t="s">
        <v>127</v>
      </c>
      <c r="I391" s="1" t="s">
        <v>127</v>
      </c>
      <c r="M391" s="1">
        <v>1</v>
      </c>
      <c r="Z391" s="1">
        <f>SUM(DATAGRAL2024[[#This Row],[GRAND PRIX]:[BRONCE CANNES]])</f>
        <v>1</v>
      </c>
      <c r="AA3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2" spans="1:27" s="1" customFormat="1" x14ac:dyDescent="0.3">
      <c r="A392" s="1" t="s">
        <v>3212</v>
      </c>
      <c r="B392" s="1" t="s">
        <v>2206</v>
      </c>
      <c r="C392" s="1" t="s">
        <v>3213</v>
      </c>
      <c r="D392" s="1" t="s">
        <v>3213</v>
      </c>
      <c r="E392" s="1" t="s">
        <v>3216</v>
      </c>
      <c r="F392" s="1" t="s">
        <v>3217</v>
      </c>
      <c r="G392" s="1" t="s">
        <v>2844</v>
      </c>
      <c r="H392" s="1" t="s">
        <v>127</v>
      </c>
      <c r="I392" s="1" t="s">
        <v>127</v>
      </c>
      <c r="K392" s="1">
        <v>1</v>
      </c>
      <c r="M392" s="1">
        <v>2</v>
      </c>
      <c r="Z392" s="1">
        <f>SUM(DATAGRAL2024[[#This Row],[GRAND PRIX]:[BRONCE CANNES]])</f>
        <v>3</v>
      </c>
      <c r="AA3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393" spans="1:27" s="1" customFormat="1" x14ac:dyDescent="0.3">
      <c r="A393" s="1" t="s">
        <v>3212</v>
      </c>
      <c r="B393" s="1" t="s">
        <v>2206</v>
      </c>
      <c r="C393" s="1" t="s">
        <v>3218</v>
      </c>
      <c r="D393" s="1" t="s">
        <v>3218</v>
      </c>
      <c r="E393" s="1" t="s">
        <v>3219</v>
      </c>
      <c r="F393" s="1" t="s">
        <v>601</v>
      </c>
      <c r="G393" s="1" t="s">
        <v>2844</v>
      </c>
      <c r="H393" s="1" t="s">
        <v>127</v>
      </c>
      <c r="I393" s="1" t="s">
        <v>127</v>
      </c>
      <c r="M393" s="1">
        <v>1</v>
      </c>
      <c r="Z393" s="1">
        <f>SUM(DATAGRAL2024[[#This Row],[GRAND PRIX]:[BRONCE CANNES]])</f>
        <v>1</v>
      </c>
      <c r="AA3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4" spans="1:27" s="1" customFormat="1" x14ac:dyDescent="0.3">
      <c r="A394" s="1" t="s">
        <v>3212</v>
      </c>
      <c r="B394" s="1" t="s">
        <v>2206</v>
      </c>
      <c r="C394" s="1" t="s">
        <v>3218</v>
      </c>
      <c r="D394" s="1" t="s">
        <v>3218</v>
      </c>
      <c r="E394" s="1" t="s">
        <v>3220</v>
      </c>
      <c r="F394" s="1" t="s">
        <v>603</v>
      </c>
      <c r="G394" s="1" t="s">
        <v>2844</v>
      </c>
      <c r="H394" s="1" t="s">
        <v>127</v>
      </c>
      <c r="I394" s="1" t="s">
        <v>127</v>
      </c>
      <c r="M394" s="1">
        <v>1</v>
      </c>
      <c r="Z394" s="1">
        <f>SUM(DATAGRAL2024[[#This Row],[GRAND PRIX]:[BRONCE CANNES]])</f>
        <v>1</v>
      </c>
      <c r="AA3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5" spans="1:27" s="1" customFormat="1" x14ac:dyDescent="0.3">
      <c r="A395" s="1" t="s">
        <v>3212</v>
      </c>
      <c r="B395" s="1" t="s">
        <v>2206</v>
      </c>
      <c r="C395" s="1" t="s">
        <v>3218</v>
      </c>
      <c r="D395" s="1" t="s">
        <v>3218</v>
      </c>
      <c r="E395" s="1" t="s">
        <v>3221</v>
      </c>
      <c r="F395" s="1" t="s">
        <v>603</v>
      </c>
      <c r="G395" s="1" t="s">
        <v>2844</v>
      </c>
      <c r="H395" s="1" t="s">
        <v>127</v>
      </c>
      <c r="I395" s="1" t="s">
        <v>127</v>
      </c>
      <c r="M395" s="1">
        <v>1</v>
      </c>
      <c r="Z395" s="1">
        <f>SUM(DATAGRAL2024[[#This Row],[GRAND PRIX]:[BRONCE CANNES]])</f>
        <v>1</v>
      </c>
      <c r="AA3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6" spans="1:27" s="1" customFormat="1" x14ac:dyDescent="0.3">
      <c r="A396" s="1" t="s">
        <v>3212</v>
      </c>
      <c r="B396" s="1" t="s">
        <v>2206</v>
      </c>
      <c r="C396" s="1" t="s">
        <v>3222</v>
      </c>
      <c r="D396" s="1" t="s">
        <v>3222</v>
      </c>
      <c r="E396" s="1" t="s">
        <v>3223</v>
      </c>
      <c r="F396" s="1" t="s">
        <v>3224</v>
      </c>
      <c r="G396" s="1" t="s">
        <v>2844</v>
      </c>
      <c r="H396" s="1" t="s">
        <v>127</v>
      </c>
      <c r="I396" s="1" t="s">
        <v>127</v>
      </c>
      <c r="M396" s="1">
        <v>1</v>
      </c>
      <c r="Z396" s="1">
        <f>SUM(DATAGRAL2024[[#This Row],[GRAND PRIX]:[BRONCE CANNES]])</f>
        <v>1</v>
      </c>
      <c r="AA3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7" spans="1:27" s="1" customFormat="1" x14ac:dyDescent="0.3">
      <c r="A397" s="1" t="s">
        <v>3212</v>
      </c>
      <c r="B397" s="1" t="s">
        <v>2206</v>
      </c>
      <c r="C397" s="1" t="s">
        <v>3225</v>
      </c>
      <c r="D397" s="1" t="s">
        <v>3225</v>
      </c>
      <c r="E397" s="1" t="s">
        <v>3226</v>
      </c>
      <c r="F397" s="1" t="s">
        <v>3224</v>
      </c>
      <c r="G397" s="1" t="s">
        <v>2844</v>
      </c>
      <c r="H397" s="1" t="s">
        <v>127</v>
      </c>
      <c r="I397" s="1" t="s">
        <v>127</v>
      </c>
      <c r="L397" s="1">
        <v>1</v>
      </c>
      <c r="Z397" s="1">
        <f>SUM(DATAGRAL2024[[#This Row],[GRAND PRIX]:[BRONCE CANNES]])</f>
        <v>1</v>
      </c>
      <c r="AA3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98" spans="1:27" s="1" customFormat="1" x14ac:dyDescent="0.3">
      <c r="A398" s="1" t="s">
        <v>3212</v>
      </c>
      <c r="B398" s="1" t="s">
        <v>2206</v>
      </c>
      <c r="C398" s="1" t="s">
        <v>3227</v>
      </c>
      <c r="D398" s="1" t="s">
        <v>3227</v>
      </c>
      <c r="E398" s="1" t="s">
        <v>3228</v>
      </c>
      <c r="F398" s="1" t="s">
        <v>3229</v>
      </c>
      <c r="G398" s="1" t="s">
        <v>2844</v>
      </c>
      <c r="H398" s="1" t="s">
        <v>127</v>
      </c>
      <c r="I398" s="1" t="s">
        <v>127</v>
      </c>
      <c r="K398" s="1">
        <v>1</v>
      </c>
      <c r="Z398" s="1">
        <f>SUM(DATAGRAL2024[[#This Row],[GRAND PRIX]:[BRONCE CANNES]])</f>
        <v>1</v>
      </c>
      <c r="AA3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99" spans="1:27" s="1" customFormat="1" x14ac:dyDescent="0.3">
      <c r="A399" s="1" t="s">
        <v>3212</v>
      </c>
      <c r="B399" s="1" t="s">
        <v>2206</v>
      </c>
      <c r="C399" s="1" t="s">
        <v>3227</v>
      </c>
      <c r="D399" s="1" t="s">
        <v>3227</v>
      </c>
      <c r="E399" s="1" t="s">
        <v>3230</v>
      </c>
      <c r="F399" s="1" t="s">
        <v>3229</v>
      </c>
      <c r="G399" s="1" t="s">
        <v>2844</v>
      </c>
      <c r="H399" s="1" t="s">
        <v>127</v>
      </c>
      <c r="I399" s="1" t="s">
        <v>127</v>
      </c>
      <c r="K399" s="1">
        <v>1</v>
      </c>
      <c r="Z399" s="1">
        <f>SUM(DATAGRAL2024[[#This Row],[GRAND PRIX]:[BRONCE CANNES]])</f>
        <v>1</v>
      </c>
      <c r="AA3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00" spans="1:27" s="1" customFormat="1" x14ac:dyDescent="0.3">
      <c r="A400" s="1" t="s">
        <v>3212</v>
      </c>
      <c r="B400" s="1" t="s">
        <v>2206</v>
      </c>
      <c r="C400" s="1" t="s">
        <v>3227</v>
      </c>
      <c r="D400" s="1" t="s">
        <v>3227</v>
      </c>
      <c r="E400" s="1" t="s">
        <v>3231</v>
      </c>
      <c r="F400" s="1" t="s">
        <v>3229</v>
      </c>
      <c r="G400" s="1" t="s">
        <v>2844</v>
      </c>
      <c r="H400" s="1" t="s">
        <v>127</v>
      </c>
      <c r="I400" s="1" t="s">
        <v>127</v>
      </c>
      <c r="K400" s="1">
        <v>1</v>
      </c>
      <c r="Z400" s="1">
        <f>SUM(DATAGRAL2024[[#This Row],[GRAND PRIX]:[BRONCE CANNES]])</f>
        <v>1</v>
      </c>
      <c r="AA4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01" spans="1:27" s="1" customFormat="1" x14ac:dyDescent="0.3">
      <c r="A401" s="1" t="s">
        <v>3212</v>
      </c>
      <c r="B401" s="1" t="s">
        <v>2206</v>
      </c>
      <c r="C401" s="1" t="s">
        <v>3232</v>
      </c>
      <c r="D401" s="1" t="s">
        <v>3232</v>
      </c>
      <c r="E401" s="1" t="s">
        <v>3233</v>
      </c>
      <c r="F401" s="1" t="s">
        <v>3224</v>
      </c>
      <c r="G401" s="1" t="s">
        <v>2844</v>
      </c>
      <c r="H401" s="1" t="s">
        <v>127</v>
      </c>
      <c r="I401" s="1" t="s">
        <v>127</v>
      </c>
      <c r="K401" s="1">
        <v>1</v>
      </c>
      <c r="Z401" s="1">
        <f>SUM(DATAGRAL2024[[#This Row],[GRAND PRIX]:[BRONCE CANNES]])</f>
        <v>1</v>
      </c>
      <c r="AA4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02" spans="1:27" s="1" customFormat="1" x14ac:dyDescent="0.3">
      <c r="A402" s="1" t="s">
        <v>3212</v>
      </c>
      <c r="B402" s="1" t="s">
        <v>2206</v>
      </c>
      <c r="C402" s="1" t="s">
        <v>3234</v>
      </c>
      <c r="D402" s="1" t="s">
        <v>3234</v>
      </c>
      <c r="E402" s="1" t="s">
        <v>3235</v>
      </c>
      <c r="F402" s="1" t="s">
        <v>1579</v>
      </c>
      <c r="G402" s="1" t="s">
        <v>2844</v>
      </c>
      <c r="H402" s="1" t="s">
        <v>127</v>
      </c>
      <c r="I402" s="1" t="s">
        <v>127</v>
      </c>
      <c r="L402" s="1">
        <v>1</v>
      </c>
      <c r="Z402" s="1">
        <f>SUM(DATAGRAL2024[[#This Row],[GRAND PRIX]:[BRONCE CANNES]])</f>
        <v>1</v>
      </c>
      <c r="AA4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03" spans="1:27" s="1" customFormat="1" x14ac:dyDescent="0.3">
      <c r="A403" s="1" t="s">
        <v>3212</v>
      </c>
      <c r="B403" s="1" t="s">
        <v>2206</v>
      </c>
      <c r="C403" s="1" t="s">
        <v>3236</v>
      </c>
      <c r="D403" s="1" t="s">
        <v>3236</v>
      </c>
      <c r="E403" s="1" t="s">
        <v>3237</v>
      </c>
      <c r="F403" s="1" t="s">
        <v>3238</v>
      </c>
      <c r="G403" s="1" t="s">
        <v>2844</v>
      </c>
      <c r="H403" s="1" t="s">
        <v>127</v>
      </c>
      <c r="I403" s="1" t="s">
        <v>127</v>
      </c>
      <c r="M403" s="1">
        <v>1</v>
      </c>
      <c r="Z403" s="1">
        <f>SUM(DATAGRAL2024[[#This Row],[GRAND PRIX]:[BRONCE CANNES]])</f>
        <v>1</v>
      </c>
      <c r="AA4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4" spans="1:27" s="1" customFormat="1" x14ac:dyDescent="0.3">
      <c r="A404" s="1" t="s">
        <v>3212</v>
      </c>
      <c r="B404" s="1" t="s">
        <v>2206</v>
      </c>
      <c r="C404" s="1" t="s">
        <v>2148</v>
      </c>
      <c r="D404" s="1" t="s">
        <v>3239</v>
      </c>
      <c r="E404" s="1" t="s">
        <v>3240</v>
      </c>
      <c r="F404" s="1" t="s">
        <v>3241</v>
      </c>
      <c r="G404" s="1" t="s">
        <v>2844</v>
      </c>
      <c r="H404" s="1" t="s">
        <v>127</v>
      </c>
      <c r="I404" s="1" t="s">
        <v>127</v>
      </c>
      <c r="M404" s="1">
        <v>1</v>
      </c>
      <c r="Z404" s="1">
        <f>SUM(DATAGRAL2024[[#This Row],[GRAND PRIX]:[BRONCE CANNES]])</f>
        <v>1</v>
      </c>
      <c r="AA4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5" spans="1:27" s="1" customFormat="1" x14ac:dyDescent="0.3">
      <c r="A405" s="1" t="s">
        <v>3212</v>
      </c>
      <c r="B405" s="1" t="s">
        <v>2206</v>
      </c>
      <c r="C405" s="1" t="s">
        <v>3242</v>
      </c>
      <c r="D405" s="1" t="s">
        <v>3242</v>
      </c>
      <c r="E405" s="1" t="s">
        <v>3243</v>
      </c>
      <c r="F405" s="1" t="s">
        <v>3244</v>
      </c>
      <c r="G405" s="1" t="s">
        <v>2844</v>
      </c>
      <c r="H405" s="1" t="s">
        <v>127</v>
      </c>
      <c r="I405" s="1" t="s">
        <v>127</v>
      </c>
      <c r="M405" s="1">
        <v>1</v>
      </c>
      <c r="Z405" s="1">
        <f>SUM(DATAGRAL2024[[#This Row],[GRAND PRIX]:[BRONCE CANNES]])</f>
        <v>1</v>
      </c>
      <c r="AA4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6" spans="1:27" s="1" customFormat="1" x14ac:dyDescent="0.3">
      <c r="A406" s="1" t="s">
        <v>3212</v>
      </c>
      <c r="B406" s="1" t="s">
        <v>2206</v>
      </c>
      <c r="C406" s="1" t="s">
        <v>3242</v>
      </c>
      <c r="D406" s="1" t="s">
        <v>3242</v>
      </c>
      <c r="E406" s="1" t="s">
        <v>3245</v>
      </c>
      <c r="F406" s="1" t="s">
        <v>634</v>
      </c>
      <c r="G406" s="1" t="s">
        <v>2844</v>
      </c>
      <c r="H406" s="1" t="s">
        <v>127</v>
      </c>
      <c r="I406" s="1" t="s">
        <v>127</v>
      </c>
      <c r="L406" s="1">
        <v>1</v>
      </c>
      <c r="M406" s="1">
        <v>1</v>
      </c>
      <c r="Z406" s="1">
        <f>SUM(DATAGRAL2024[[#This Row],[GRAND PRIX]:[BRONCE CANNES]])</f>
        <v>2</v>
      </c>
      <c r="AA4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407" spans="1:27" s="1" customFormat="1" x14ac:dyDescent="0.3">
      <c r="A407" s="1" t="s">
        <v>3212</v>
      </c>
      <c r="B407" s="1" t="s">
        <v>2206</v>
      </c>
      <c r="C407" s="1" t="s">
        <v>3246</v>
      </c>
      <c r="D407" s="1" t="s">
        <v>3246</v>
      </c>
      <c r="E407" s="1" t="s">
        <v>3247</v>
      </c>
      <c r="F407" s="1" t="s">
        <v>3248</v>
      </c>
      <c r="G407" s="1" t="s">
        <v>2844</v>
      </c>
      <c r="H407" s="1" t="s">
        <v>127</v>
      </c>
      <c r="I407" s="1" t="s">
        <v>127</v>
      </c>
      <c r="M407" s="1">
        <v>1</v>
      </c>
      <c r="Z407" s="1">
        <f>SUM(DATAGRAL2024[[#This Row],[GRAND PRIX]:[BRONCE CANNES]])</f>
        <v>1</v>
      </c>
      <c r="AA4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8" spans="1:27" s="1" customFormat="1" x14ac:dyDescent="0.3">
      <c r="A408" s="1" t="s">
        <v>3212</v>
      </c>
      <c r="B408" s="1" t="s">
        <v>2206</v>
      </c>
      <c r="C408" s="1" t="s">
        <v>3249</v>
      </c>
      <c r="D408" s="1" t="s">
        <v>3249</v>
      </c>
      <c r="E408" s="1" t="s">
        <v>3250</v>
      </c>
      <c r="F408" s="1" t="s">
        <v>3251</v>
      </c>
      <c r="G408" s="1" t="s">
        <v>2844</v>
      </c>
      <c r="H408" s="1" t="s">
        <v>127</v>
      </c>
      <c r="I408" s="1" t="s">
        <v>127</v>
      </c>
      <c r="M408" s="1">
        <v>1</v>
      </c>
      <c r="Z408" s="1">
        <f>SUM(DATAGRAL2024[[#This Row],[GRAND PRIX]:[BRONCE CANNES]])</f>
        <v>1</v>
      </c>
      <c r="AA4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9" spans="1:27" s="1" customFormat="1" x14ac:dyDescent="0.3">
      <c r="A409" s="1" t="s">
        <v>3212</v>
      </c>
      <c r="B409" s="1" t="s">
        <v>2206</v>
      </c>
      <c r="C409" s="1" t="s">
        <v>3252</v>
      </c>
      <c r="D409" s="1" t="s">
        <v>3252</v>
      </c>
      <c r="E409" s="1" t="s">
        <v>3253</v>
      </c>
      <c r="F409" s="1" t="s">
        <v>3254</v>
      </c>
      <c r="G409" s="1" t="s">
        <v>2844</v>
      </c>
      <c r="H409" s="1" t="s">
        <v>127</v>
      </c>
      <c r="I409" s="1" t="s">
        <v>127</v>
      </c>
      <c r="M409" s="1">
        <v>1</v>
      </c>
      <c r="Z409" s="1">
        <f>SUM(DATAGRAL2024[[#This Row],[GRAND PRIX]:[BRONCE CANNES]])</f>
        <v>1</v>
      </c>
      <c r="AA4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10" spans="1:27" s="1" customFormat="1" x14ac:dyDescent="0.3">
      <c r="A410" s="1" t="s">
        <v>3212</v>
      </c>
      <c r="B410" s="1" t="s">
        <v>2206</v>
      </c>
      <c r="C410" s="1" t="s">
        <v>3255</v>
      </c>
      <c r="D410" s="1" t="s">
        <v>3255</v>
      </c>
      <c r="E410" s="1" t="s">
        <v>3256</v>
      </c>
      <c r="F410" s="1" t="s">
        <v>3257</v>
      </c>
      <c r="G410" s="1" t="s">
        <v>2844</v>
      </c>
      <c r="H410" s="1" t="s">
        <v>127</v>
      </c>
      <c r="I410" s="1" t="s">
        <v>127</v>
      </c>
      <c r="M410" s="1">
        <v>3</v>
      </c>
      <c r="Z410" s="1">
        <f>SUM(DATAGRAL2024[[#This Row],[GRAND PRIX]:[BRONCE CANNES]])</f>
        <v>3</v>
      </c>
      <c r="AA4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411" spans="1:27" s="1" customFormat="1" x14ac:dyDescent="0.3">
      <c r="A411" s="1" t="s">
        <v>3212</v>
      </c>
      <c r="B411" s="1" t="s">
        <v>2206</v>
      </c>
      <c r="C411" s="1" t="s">
        <v>3255</v>
      </c>
      <c r="D411" s="1" t="s">
        <v>3255</v>
      </c>
      <c r="E411" s="1" t="s">
        <v>3258</v>
      </c>
      <c r="F411" s="1" t="s">
        <v>3259</v>
      </c>
      <c r="G411" s="1" t="s">
        <v>2844</v>
      </c>
      <c r="H411" s="1" t="s">
        <v>127</v>
      </c>
      <c r="I411" s="1" t="s">
        <v>127</v>
      </c>
      <c r="K411" s="1">
        <v>1</v>
      </c>
      <c r="M411" s="1">
        <v>1</v>
      </c>
      <c r="Z411" s="1">
        <f>SUM(DATAGRAL2024[[#This Row],[GRAND PRIX]:[BRONCE CANNES]])</f>
        <v>2</v>
      </c>
      <c r="AA4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412" spans="1:27" s="1" customFormat="1" x14ac:dyDescent="0.3">
      <c r="A412" s="1" t="s">
        <v>3212</v>
      </c>
      <c r="B412" s="1" t="s">
        <v>2206</v>
      </c>
      <c r="C412" s="1" t="s">
        <v>3260</v>
      </c>
      <c r="D412" s="1" t="s">
        <v>3260</v>
      </c>
      <c r="E412" s="1" t="s">
        <v>1686</v>
      </c>
      <c r="F412" s="1" t="s">
        <v>3261</v>
      </c>
      <c r="G412" s="1" t="s">
        <v>2844</v>
      </c>
      <c r="H412" s="1" t="s">
        <v>127</v>
      </c>
      <c r="I412" s="1" t="s">
        <v>127</v>
      </c>
      <c r="K412" s="1">
        <v>4</v>
      </c>
      <c r="L412" s="1">
        <v>3</v>
      </c>
      <c r="M412" s="1">
        <v>1</v>
      </c>
      <c r="Z412" s="1">
        <f>SUM(DATAGRAL2024[[#This Row],[GRAND PRIX]:[BRONCE CANNES]])</f>
        <v>8</v>
      </c>
      <c r="AA4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84</v>
      </c>
    </row>
    <row r="413" spans="1:27" s="1" customFormat="1" x14ac:dyDescent="0.3">
      <c r="A413" s="1" t="s">
        <v>3212</v>
      </c>
      <c r="B413" s="1" t="s">
        <v>2206</v>
      </c>
      <c r="C413" s="1" t="s">
        <v>1770</v>
      </c>
      <c r="D413" s="1" t="s">
        <v>1770</v>
      </c>
      <c r="E413" s="1" t="s">
        <v>3262</v>
      </c>
      <c r="F413" s="1" t="s">
        <v>3263</v>
      </c>
      <c r="G413" s="1" t="s">
        <v>2844</v>
      </c>
      <c r="H413" s="1" t="s">
        <v>127</v>
      </c>
      <c r="I413" s="1" t="s">
        <v>127</v>
      </c>
      <c r="K413" s="1">
        <v>1</v>
      </c>
      <c r="L413" s="1">
        <v>1</v>
      </c>
      <c r="M413" s="1">
        <v>1</v>
      </c>
      <c r="Z413" s="1">
        <f>SUM(DATAGRAL2024[[#This Row],[GRAND PRIX]:[BRONCE CANNES]])</f>
        <v>3</v>
      </c>
      <c r="AA4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414" spans="1:27" s="1" customFormat="1" x14ac:dyDescent="0.3">
      <c r="A414" s="1" t="s">
        <v>3212</v>
      </c>
      <c r="B414" s="1" t="s">
        <v>2206</v>
      </c>
      <c r="C414" s="1" t="s">
        <v>1770</v>
      </c>
      <c r="D414" s="1" t="s">
        <v>1770</v>
      </c>
      <c r="E414" s="1" t="s">
        <v>3264</v>
      </c>
      <c r="F414" s="1" t="s">
        <v>1772</v>
      </c>
      <c r="G414" s="1" t="s">
        <v>2844</v>
      </c>
      <c r="H414" s="1" t="s">
        <v>127</v>
      </c>
      <c r="I414" s="1" t="s">
        <v>127</v>
      </c>
      <c r="L414" s="1">
        <v>1</v>
      </c>
      <c r="Z414" s="1">
        <f>SUM(DATAGRAL2024[[#This Row],[GRAND PRIX]:[BRONCE CANNES]])</f>
        <v>1</v>
      </c>
      <c r="AA4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15" spans="1:27" s="1" customFormat="1" x14ac:dyDescent="0.3">
      <c r="A415" s="1" t="s">
        <v>3212</v>
      </c>
      <c r="B415" s="1" t="s">
        <v>2206</v>
      </c>
      <c r="C415" s="1" t="s">
        <v>1770</v>
      </c>
      <c r="D415" s="1" t="s">
        <v>1770</v>
      </c>
      <c r="E415" s="1" t="s">
        <v>3265</v>
      </c>
      <c r="F415" s="1" t="s">
        <v>3266</v>
      </c>
      <c r="G415" s="1" t="s">
        <v>2844</v>
      </c>
      <c r="H415" s="1" t="s">
        <v>127</v>
      </c>
      <c r="I415" s="1" t="s">
        <v>127</v>
      </c>
      <c r="M415" s="1">
        <v>1</v>
      </c>
      <c r="Z415" s="1">
        <f>SUM(DATAGRAL2024[[#This Row],[GRAND PRIX]:[BRONCE CANNES]])</f>
        <v>1</v>
      </c>
      <c r="AA4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16" spans="1:27" s="1" customFormat="1" x14ac:dyDescent="0.3">
      <c r="A416" s="1" t="s">
        <v>3212</v>
      </c>
      <c r="B416" s="1" t="s">
        <v>2206</v>
      </c>
      <c r="C416" s="1" t="s">
        <v>1770</v>
      </c>
      <c r="D416" s="1" t="s">
        <v>1770</v>
      </c>
      <c r="E416" s="1" t="s">
        <v>3267</v>
      </c>
      <c r="F416" s="1" t="s">
        <v>1525</v>
      </c>
      <c r="G416" s="1" t="s">
        <v>2844</v>
      </c>
      <c r="H416" s="1" t="s">
        <v>127</v>
      </c>
      <c r="I416" s="1" t="s">
        <v>127</v>
      </c>
      <c r="M416" s="1">
        <v>1</v>
      </c>
      <c r="Z416" s="1">
        <f>SUM(DATAGRAL2024[[#This Row],[GRAND PRIX]:[BRONCE CANNES]])</f>
        <v>1</v>
      </c>
      <c r="AA4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17" spans="1:27" s="1" customFormat="1" x14ac:dyDescent="0.3">
      <c r="A417" s="1" t="s">
        <v>3212</v>
      </c>
      <c r="B417" s="1" t="s">
        <v>2206</v>
      </c>
      <c r="C417" s="1" t="s">
        <v>1770</v>
      </c>
      <c r="D417" s="1" t="s">
        <v>1770</v>
      </c>
      <c r="E417" s="1" t="s">
        <v>3268</v>
      </c>
      <c r="F417" s="1" t="s">
        <v>3269</v>
      </c>
      <c r="G417" s="1" t="s">
        <v>2844</v>
      </c>
      <c r="H417" s="1" t="s">
        <v>127</v>
      </c>
      <c r="I417" s="1" t="s">
        <v>127</v>
      </c>
      <c r="M417" s="1">
        <v>3</v>
      </c>
      <c r="Z417" s="1">
        <f>SUM(DATAGRAL2024[[#This Row],[GRAND PRIX]:[BRONCE CANNES]])</f>
        <v>3</v>
      </c>
      <c r="AA4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418" spans="1:27" s="1" customFormat="1" x14ac:dyDescent="0.3">
      <c r="A418" s="1" t="s">
        <v>3212</v>
      </c>
      <c r="B418" s="1" t="s">
        <v>2206</v>
      </c>
      <c r="C418" s="1" t="s">
        <v>2778</v>
      </c>
      <c r="D418" s="1" t="s">
        <v>3270</v>
      </c>
      <c r="E418" s="1" t="s">
        <v>3271</v>
      </c>
      <c r="F418" s="1" t="s">
        <v>1937</v>
      </c>
      <c r="G418" s="1" t="s">
        <v>2844</v>
      </c>
      <c r="H418" s="1" t="s">
        <v>127</v>
      </c>
      <c r="I418" s="1" t="s">
        <v>127</v>
      </c>
      <c r="M418" s="1">
        <v>1</v>
      </c>
      <c r="Z418" s="1">
        <f>SUM(DATAGRAL2024[[#This Row],[GRAND PRIX]:[BRONCE CANNES]])</f>
        <v>1</v>
      </c>
      <c r="AA4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19" spans="1:27" s="1" customFormat="1" x14ac:dyDescent="0.3">
      <c r="A419" s="1" t="s">
        <v>3212</v>
      </c>
      <c r="B419" s="1" t="s">
        <v>2206</v>
      </c>
      <c r="C419" s="1" t="s">
        <v>2778</v>
      </c>
      <c r="D419" s="1" t="s">
        <v>3270</v>
      </c>
      <c r="E419" s="1" t="s">
        <v>3272</v>
      </c>
      <c r="F419" s="1" t="s">
        <v>3273</v>
      </c>
      <c r="G419" s="1" t="s">
        <v>2844</v>
      </c>
      <c r="H419" s="1" t="s">
        <v>127</v>
      </c>
      <c r="I419" s="1" t="s">
        <v>127</v>
      </c>
      <c r="M419" s="1">
        <v>1</v>
      </c>
      <c r="Z419" s="1">
        <f>SUM(DATAGRAL2024[[#This Row],[GRAND PRIX]:[BRONCE CANNES]])</f>
        <v>1</v>
      </c>
      <c r="AA4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0" spans="1:27" s="1" customFormat="1" x14ac:dyDescent="0.3">
      <c r="A420" s="1" t="s">
        <v>3212</v>
      </c>
      <c r="B420" s="1" t="s">
        <v>2206</v>
      </c>
      <c r="C420" s="1" t="s">
        <v>2778</v>
      </c>
      <c r="D420" s="1" t="s">
        <v>3270</v>
      </c>
      <c r="E420" s="1" t="s">
        <v>3274</v>
      </c>
      <c r="F420" s="1" t="s">
        <v>3273</v>
      </c>
      <c r="G420" s="1" t="s">
        <v>2844</v>
      </c>
      <c r="H420" s="1" t="s">
        <v>127</v>
      </c>
      <c r="I420" s="1" t="s">
        <v>127</v>
      </c>
      <c r="M420" s="1">
        <v>1</v>
      </c>
      <c r="Z420" s="1">
        <f>SUM(DATAGRAL2024[[#This Row],[GRAND PRIX]:[BRONCE CANNES]])</f>
        <v>1</v>
      </c>
      <c r="AA4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1" spans="1:27" s="1" customFormat="1" x14ac:dyDescent="0.3">
      <c r="A421" s="1" t="s">
        <v>3212</v>
      </c>
      <c r="B421" s="1" t="s">
        <v>2206</v>
      </c>
      <c r="C421" s="1" t="s">
        <v>2778</v>
      </c>
      <c r="D421" s="1" t="s">
        <v>3270</v>
      </c>
      <c r="E421" s="1" t="s">
        <v>3275</v>
      </c>
      <c r="F421" s="1" t="s">
        <v>3273</v>
      </c>
      <c r="G421" s="1" t="s">
        <v>2844</v>
      </c>
      <c r="H421" s="1" t="s">
        <v>127</v>
      </c>
      <c r="I421" s="1" t="s">
        <v>127</v>
      </c>
      <c r="M421" s="1">
        <v>1</v>
      </c>
      <c r="Z421" s="1">
        <f>SUM(DATAGRAL2024[[#This Row],[GRAND PRIX]:[BRONCE CANNES]])</f>
        <v>1</v>
      </c>
      <c r="AA4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2" spans="1:27" s="1" customFormat="1" x14ac:dyDescent="0.3">
      <c r="A422" s="1" t="s">
        <v>3212</v>
      </c>
      <c r="B422" s="1" t="s">
        <v>2206</v>
      </c>
      <c r="C422" s="1" t="s">
        <v>2778</v>
      </c>
      <c r="D422" s="1" t="s">
        <v>3270</v>
      </c>
      <c r="E422" s="1" t="s">
        <v>3276</v>
      </c>
      <c r="F422" s="1" t="s">
        <v>3273</v>
      </c>
      <c r="G422" s="1" t="s">
        <v>2844</v>
      </c>
      <c r="H422" s="1" t="s">
        <v>127</v>
      </c>
      <c r="I422" s="1" t="s">
        <v>127</v>
      </c>
      <c r="M422" s="1">
        <v>1</v>
      </c>
      <c r="Z422" s="1">
        <f>SUM(DATAGRAL2024[[#This Row],[GRAND PRIX]:[BRONCE CANNES]])</f>
        <v>1</v>
      </c>
      <c r="AA4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3" spans="1:27" s="1" customFormat="1" x14ac:dyDescent="0.3">
      <c r="A423" s="1" t="s">
        <v>3212</v>
      </c>
      <c r="B423" s="1" t="s">
        <v>2206</v>
      </c>
      <c r="C423" s="1" t="s">
        <v>3277</v>
      </c>
      <c r="D423" s="1" t="s">
        <v>3277</v>
      </c>
      <c r="E423" s="1" t="s">
        <v>3278</v>
      </c>
      <c r="F423" s="1" t="s">
        <v>679</v>
      </c>
      <c r="G423" s="1" t="s">
        <v>2844</v>
      </c>
      <c r="H423" s="1" t="s">
        <v>127</v>
      </c>
      <c r="I423" s="1" t="s">
        <v>127</v>
      </c>
      <c r="M423" s="1">
        <v>1</v>
      </c>
      <c r="Z423" s="1">
        <f>SUM(DATAGRAL2024[[#This Row],[GRAND PRIX]:[BRONCE CANNES]])</f>
        <v>1</v>
      </c>
      <c r="AA4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4" spans="1:27" s="1" customFormat="1" x14ac:dyDescent="0.3">
      <c r="A424" s="1" t="s">
        <v>3212</v>
      </c>
      <c r="B424" s="1" t="s">
        <v>2206</v>
      </c>
      <c r="C424" s="1" t="s">
        <v>3279</v>
      </c>
      <c r="D424" s="1" t="s">
        <v>3279</v>
      </c>
      <c r="E424" s="1" t="s">
        <v>3280</v>
      </c>
      <c r="F424" s="1" t="s">
        <v>3281</v>
      </c>
      <c r="G424" s="1" t="s">
        <v>2844</v>
      </c>
      <c r="H424" s="1" t="s">
        <v>127</v>
      </c>
      <c r="I424" s="1" t="s">
        <v>127</v>
      </c>
      <c r="L424" s="1">
        <v>1</v>
      </c>
      <c r="Z424" s="1">
        <f>SUM(DATAGRAL2024[[#This Row],[GRAND PRIX]:[BRONCE CANNES]])</f>
        <v>1</v>
      </c>
      <c r="AA4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25" spans="1:27" s="1" customFormat="1" x14ac:dyDescent="0.3">
      <c r="A425" s="1" t="s">
        <v>3212</v>
      </c>
      <c r="B425" s="1" t="s">
        <v>2206</v>
      </c>
      <c r="C425" s="1" t="s">
        <v>3279</v>
      </c>
      <c r="D425" s="1" t="s">
        <v>3279</v>
      </c>
      <c r="E425" s="1" t="s">
        <v>3282</v>
      </c>
      <c r="F425" s="1" t="s">
        <v>3283</v>
      </c>
      <c r="G425" s="1" t="s">
        <v>2844</v>
      </c>
      <c r="H425" s="1" t="s">
        <v>127</v>
      </c>
      <c r="I425" s="1" t="s">
        <v>127</v>
      </c>
      <c r="L425" s="1">
        <v>1</v>
      </c>
      <c r="M425" s="1">
        <v>1</v>
      </c>
      <c r="Z425" s="1">
        <f>SUM(DATAGRAL2024[[#This Row],[GRAND PRIX]:[BRONCE CANNES]])</f>
        <v>2</v>
      </c>
      <c r="AA4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426" spans="1:27" s="1" customFormat="1" x14ac:dyDescent="0.3">
      <c r="A426" s="1" t="s">
        <v>3212</v>
      </c>
      <c r="B426" s="1" t="s">
        <v>2206</v>
      </c>
      <c r="C426" s="1" t="s">
        <v>3279</v>
      </c>
      <c r="D426" s="1" t="s">
        <v>3279</v>
      </c>
      <c r="E426" s="1" t="s">
        <v>3284</v>
      </c>
      <c r="F426" s="1" t="s">
        <v>3281</v>
      </c>
      <c r="G426" s="1" t="s">
        <v>2844</v>
      </c>
      <c r="H426" s="1" t="s">
        <v>127</v>
      </c>
      <c r="I426" s="1" t="s">
        <v>127</v>
      </c>
      <c r="M426" s="1">
        <v>1</v>
      </c>
      <c r="Z426" s="1">
        <f>SUM(DATAGRAL2024[[#This Row],[GRAND PRIX]:[BRONCE CANNES]])</f>
        <v>1</v>
      </c>
      <c r="AA4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7" spans="1:27" s="1" customFormat="1" x14ac:dyDescent="0.3">
      <c r="A427" s="1" t="s">
        <v>3212</v>
      </c>
      <c r="B427" s="1" t="s">
        <v>2206</v>
      </c>
      <c r="C427" s="1" t="s">
        <v>3279</v>
      </c>
      <c r="D427" s="1" t="s">
        <v>3279</v>
      </c>
      <c r="E427" s="1" t="s">
        <v>3285</v>
      </c>
      <c r="F427" s="1" t="s">
        <v>3286</v>
      </c>
      <c r="G427" s="1" t="s">
        <v>2844</v>
      </c>
      <c r="H427" s="1" t="s">
        <v>127</v>
      </c>
      <c r="I427" s="1" t="s">
        <v>127</v>
      </c>
      <c r="K427" s="1">
        <v>1</v>
      </c>
      <c r="Z427" s="1">
        <f>SUM(DATAGRAL2024[[#This Row],[GRAND PRIX]:[BRONCE CANNES]])</f>
        <v>1</v>
      </c>
      <c r="AA4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28" spans="1:27" s="1" customFormat="1" x14ac:dyDescent="0.3">
      <c r="A428" s="1" t="s">
        <v>3212</v>
      </c>
      <c r="B428" s="1" t="s">
        <v>2206</v>
      </c>
      <c r="C428" s="1" t="s">
        <v>3279</v>
      </c>
      <c r="D428" s="1" t="s">
        <v>3279</v>
      </c>
      <c r="E428" s="1" t="s">
        <v>3287</v>
      </c>
      <c r="F428" s="1" t="s">
        <v>3286</v>
      </c>
      <c r="G428" s="1" t="s">
        <v>2844</v>
      </c>
      <c r="H428" s="1" t="s">
        <v>127</v>
      </c>
      <c r="I428" s="1" t="s">
        <v>127</v>
      </c>
      <c r="K428" s="1">
        <v>1</v>
      </c>
      <c r="Z428" s="1">
        <f>SUM(DATAGRAL2024[[#This Row],[GRAND PRIX]:[BRONCE CANNES]])</f>
        <v>1</v>
      </c>
      <c r="AA4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29" spans="1:27" s="1" customFormat="1" x14ac:dyDescent="0.3">
      <c r="A429" s="1" t="s">
        <v>3212</v>
      </c>
      <c r="B429" s="1" t="s">
        <v>2206</v>
      </c>
      <c r="C429" s="1" t="s">
        <v>3279</v>
      </c>
      <c r="D429" s="1" t="s">
        <v>3279</v>
      </c>
      <c r="E429" s="1" t="s">
        <v>3288</v>
      </c>
      <c r="F429" s="1" t="s">
        <v>3281</v>
      </c>
      <c r="G429" s="1" t="s">
        <v>2844</v>
      </c>
      <c r="H429" s="1" t="s">
        <v>127</v>
      </c>
      <c r="I429" s="1" t="s">
        <v>127</v>
      </c>
      <c r="M429" s="1">
        <v>1</v>
      </c>
      <c r="Z429" s="1">
        <f>SUM(DATAGRAL2024[[#This Row],[GRAND PRIX]:[BRONCE CANNES]])</f>
        <v>1</v>
      </c>
      <c r="AA4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30" spans="1:27" s="1" customFormat="1" x14ac:dyDescent="0.3">
      <c r="A430" s="1" t="s">
        <v>3212</v>
      </c>
      <c r="B430" s="1" t="s">
        <v>2206</v>
      </c>
      <c r="C430" s="1" t="s">
        <v>3279</v>
      </c>
      <c r="D430" s="1" t="s">
        <v>3279</v>
      </c>
      <c r="E430" s="1" t="s">
        <v>3289</v>
      </c>
      <c r="F430" s="1" t="s">
        <v>3286</v>
      </c>
      <c r="G430" s="1" t="s">
        <v>2844</v>
      </c>
      <c r="H430" s="1" t="s">
        <v>127</v>
      </c>
      <c r="I430" s="1" t="s">
        <v>127</v>
      </c>
      <c r="K430" s="1">
        <v>1</v>
      </c>
      <c r="Z430" s="1">
        <f>SUM(DATAGRAL2024[[#This Row],[GRAND PRIX]:[BRONCE CANNES]])</f>
        <v>1</v>
      </c>
      <c r="AA4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31" spans="1:27" s="1" customFormat="1" x14ac:dyDescent="0.3">
      <c r="A431" s="1" t="s">
        <v>3212</v>
      </c>
      <c r="B431" s="1" t="s">
        <v>2206</v>
      </c>
      <c r="C431" s="1" t="s">
        <v>2084</v>
      </c>
      <c r="D431" s="1" t="s">
        <v>2214</v>
      </c>
      <c r="E431" s="1" t="s">
        <v>3290</v>
      </c>
      <c r="F431" s="1" t="s">
        <v>2783</v>
      </c>
      <c r="G431" s="1" t="s">
        <v>2844</v>
      </c>
      <c r="H431" s="1" t="s">
        <v>127</v>
      </c>
      <c r="I431" s="1" t="s">
        <v>127</v>
      </c>
      <c r="L431" s="1">
        <v>1</v>
      </c>
      <c r="Z431" s="1">
        <f>SUM(DATAGRAL2024[[#This Row],[GRAND PRIX]:[BRONCE CANNES]])</f>
        <v>1</v>
      </c>
      <c r="AA4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32" spans="1:27" s="1" customFormat="1" x14ac:dyDescent="0.3">
      <c r="A432" s="1" t="s">
        <v>3212</v>
      </c>
      <c r="B432" s="1" t="s">
        <v>2206</v>
      </c>
      <c r="C432" s="1" t="s">
        <v>3291</v>
      </c>
      <c r="D432" s="1" t="s">
        <v>3291</v>
      </c>
      <c r="E432" s="1" t="s">
        <v>3292</v>
      </c>
      <c r="F432" s="1" t="s">
        <v>3293</v>
      </c>
      <c r="G432" s="1" t="s">
        <v>2844</v>
      </c>
      <c r="H432" s="1" t="s">
        <v>127</v>
      </c>
      <c r="I432" s="1" t="s">
        <v>127</v>
      </c>
      <c r="L432" s="1">
        <v>1</v>
      </c>
      <c r="Z432" s="1">
        <f>SUM(DATAGRAL2024[[#This Row],[GRAND PRIX]:[BRONCE CANNES]])</f>
        <v>1</v>
      </c>
      <c r="AA4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33" spans="1:27" s="1" customFormat="1" x14ac:dyDescent="0.3">
      <c r="A433" s="1" t="s">
        <v>3212</v>
      </c>
      <c r="B433" s="1" t="s">
        <v>2206</v>
      </c>
      <c r="C433" s="1" t="s">
        <v>1539</v>
      </c>
      <c r="D433" s="1" t="s">
        <v>3294</v>
      </c>
      <c r="E433" s="1" t="s">
        <v>3295</v>
      </c>
      <c r="F433" s="1" t="s">
        <v>3296</v>
      </c>
      <c r="G433" s="1" t="s">
        <v>2844</v>
      </c>
      <c r="H433" s="1" t="s">
        <v>127</v>
      </c>
      <c r="I433" s="1" t="s">
        <v>127</v>
      </c>
      <c r="K433" s="1">
        <v>7</v>
      </c>
      <c r="L433" s="1">
        <v>3</v>
      </c>
      <c r="Z433" s="1">
        <f>SUM(DATAGRAL2024[[#This Row],[GRAND PRIX]:[BRONCE CANNES]])</f>
        <v>10</v>
      </c>
      <c r="AA4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126</v>
      </c>
    </row>
    <row r="434" spans="1:27" s="1" customFormat="1" x14ac:dyDescent="0.3">
      <c r="A434" s="1" t="s">
        <v>3212</v>
      </c>
      <c r="B434" s="1" t="s">
        <v>2206</v>
      </c>
      <c r="C434" s="1" t="s">
        <v>1539</v>
      </c>
      <c r="D434" s="1" t="s">
        <v>3294</v>
      </c>
      <c r="E434" s="1" t="s">
        <v>3297</v>
      </c>
      <c r="F434" s="1" t="s">
        <v>3298</v>
      </c>
      <c r="G434" s="1" t="s">
        <v>2844</v>
      </c>
      <c r="H434" s="1" t="s">
        <v>127</v>
      </c>
      <c r="I434" s="1" t="s">
        <v>127</v>
      </c>
      <c r="L434" s="1">
        <v>1</v>
      </c>
      <c r="Z434" s="1">
        <f>SUM(DATAGRAL2024[[#This Row],[GRAND PRIX]:[BRONCE CANNES]])</f>
        <v>1</v>
      </c>
      <c r="AA4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35" spans="1:27" s="1" customFormat="1" x14ac:dyDescent="0.3">
      <c r="A435" s="1" t="s">
        <v>3212</v>
      </c>
      <c r="B435" s="1" t="s">
        <v>2206</v>
      </c>
      <c r="C435" s="1" t="s">
        <v>1539</v>
      </c>
      <c r="D435" s="1" t="s">
        <v>3294</v>
      </c>
      <c r="E435" s="1" t="s">
        <v>3299</v>
      </c>
      <c r="F435" s="1" t="s">
        <v>3300</v>
      </c>
      <c r="G435" s="1" t="s">
        <v>2844</v>
      </c>
      <c r="H435" s="1" t="s">
        <v>127</v>
      </c>
      <c r="I435" s="1" t="s">
        <v>127</v>
      </c>
      <c r="M435" s="1">
        <v>2</v>
      </c>
      <c r="Z435" s="1">
        <f>SUM(DATAGRAL2024[[#This Row],[GRAND PRIX]:[BRONCE CANNES]])</f>
        <v>2</v>
      </c>
      <c r="AA4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36" spans="1:27" s="1" customFormat="1" x14ac:dyDescent="0.3">
      <c r="A436" s="1" t="s">
        <v>3212</v>
      </c>
      <c r="B436" s="1" t="s">
        <v>2206</v>
      </c>
      <c r="C436" s="1" t="s">
        <v>1539</v>
      </c>
      <c r="D436" s="1" t="s">
        <v>3294</v>
      </c>
      <c r="E436" s="1" t="s">
        <v>3301</v>
      </c>
      <c r="F436" s="1" t="s">
        <v>3302</v>
      </c>
      <c r="G436" s="1" t="s">
        <v>2844</v>
      </c>
      <c r="H436" s="1" t="s">
        <v>127</v>
      </c>
      <c r="I436" s="1" t="s">
        <v>127</v>
      </c>
      <c r="M436" s="1">
        <v>1</v>
      </c>
      <c r="Z436" s="1">
        <f>SUM(DATAGRAL2024[[#This Row],[GRAND PRIX]:[BRONCE CANNES]])</f>
        <v>1</v>
      </c>
      <c r="AA4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37" spans="1:27" s="1" customFormat="1" x14ac:dyDescent="0.3">
      <c r="A437" s="1" t="s">
        <v>3212</v>
      </c>
      <c r="B437" s="1" t="s">
        <v>2206</v>
      </c>
      <c r="C437" s="1" t="s">
        <v>1539</v>
      </c>
      <c r="D437" s="1" t="s">
        <v>3294</v>
      </c>
      <c r="E437" s="1" t="s">
        <v>3303</v>
      </c>
      <c r="F437" s="1" t="s">
        <v>3304</v>
      </c>
      <c r="G437" s="1" t="s">
        <v>2844</v>
      </c>
      <c r="H437" s="1" t="s">
        <v>127</v>
      </c>
      <c r="I437" s="1" t="s">
        <v>127</v>
      </c>
      <c r="L437" s="1">
        <v>3</v>
      </c>
      <c r="M437" s="1">
        <v>1</v>
      </c>
      <c r="Z437" s="1">
        <f>SUM(DATAGRAL2024[[#This Row],[GRAND PRIX]:[BRONCE CANNES]])</f>
        <v>4</v>
      </c>
      <c r="AA4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438" spans="1:27" s="1" customFormat="1" x14ac:dyDescent="0.3">
      <c r="A438" s="1" t="s">
        <v>3212</v>
      </c>
      <c r="B438" s="1" t="s">
        <v>2206</v>
      </c>
      <c r="C438" s="1" t="s">
        <v>1539</v>
      </c>
      <c r="D438" s="1" t="s">
        <v>3294</v>
      </c>
      <c r="E438" s="1" t="s">
        <v>3305</v>
      </c>
      <c r="F438" s="1" t="s">
        <v>3298</v>
      </c>
      <c r="G438" s="1" t="s">
        <v>2844</v>
      </c>
      <c r="H438" s="1" t="s">
        <v>127</v>
      </c>
      <c r="I438" s="1" t="s">
        <v>127</v>
      </c>
      <c r="L438" s="1">
        <v>1</v>
      </c>
      <c r="Z438" s="1">
        <f>SUM(DATAGRAL2024[[#This Row],[GRAND PRIX]:[BRONCE CANNES]])</f>
        <v>1</v>
      </c>
      <c r="AA4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39" spans="1:27" s="1" customFormat="1" x14ac:dyDescent="0.3">
      <c r="A439" s="1" t="s">
        <v>3212</v>
      </c>
      <c r="B439" s="1" t="s">
        <v>2206</v>
      </c>
      <c r="C439" s="1" t="s">
        <v>1539</v>
      </c>
      <c r="D439" s="1" t="s">
        <v>3294</v>
      </c>
      <c r="E439" s="1" t="s">
        <v>3306</v>
      </c>
      <c r="F439" s="1" t="s">
        <v>3298</v>
      </c>
      <c r="G439" s="1" t="s">
        <v>2844</v>
      </c>
      <c r="H439" s="1" t="s">
        <v>127</v>
      </c>
      <c r="I439" s="1" t="s">
        <v>127</v>
      </c>
      <c r="M439" s="1">
        <v>1</v>
      </c>
      <c r="Z439" s="1">
        <f>SUM(DATAGRAL2024[[#This Row],[GRAND PRIX]:[BRONCE CANNES]])</f>
        <v>1</v>
      </c>
      <c r="AA4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40" spans="1:27" s="1" customFormat="1" x14ac:dyDescent="0.3">
      <c r="A440" s="1" t="s">
        <v>3212</v>
      </c>
      <c r="B440" s="1" t="s">
        <v>2206</v>
      </c>
      <c r="C440" s="1" t="s">
        <v>1539</v>
      </c>
      <c r="D440" s="1" t="s">
        <v>3294</v>
      </c>
      <c r="E440" s="1" t="s">
        <v>3307</v>
      </c>
      <c r="F440" s="1" t="s">
        <v>3298</v>
      </c>
      <c r="G440" s="1" t="s">
        <v>2844</v>
      </c>
      <c r="H440" s="1" t="s">
        <v>127</v>
      </c>
      <c r="I440" s="1" t="s">
        <v>127</v>
      </c>
      <c r="L440" s="1">
        <v>1</v>
      </c>
      <c r="Z440" s="1">
        <f>SUM(DATAGRAL2024[[#This Row],[GRAND PRIX]:[BRONCE CANNES]])</f>
        <v>1</v>
      </c>
      <c r="AA4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41" spans="1:27" s="1" customFormat="1" x14ac:dyDescent="0.3">
      <c r="A441" s="1" t="s">
        <v>3212</v>
      </c>
      <c r="B441" s="1" t="s">
        <v>2206</v>
      </c>
      <c r="C441" s="1" t="s">
        <v>1539</v>
      </c>
      <c r="D441" s="1" t="s">
        <v>3294</v>
      </c>
      <c r="E441" s="1" t="s">
        <v>3308</v>
      </c>
      <c r="F441" s="1" t="s">
        <v>3309</v>
      </c>
      <c r="G441" s="1" t="s">
        <v>2844</v>
      </c>
      <c r="H441" s="1" t="s">
        <v>127</v>
      </c>
      <c r="I441" s="1" t="s">
        <v>127</v>
      </c>
      <c r="J441" s="1">
        <v>1</v>
      </c>
      <c r="Z441" s="1">
        <f>SUM(DATAGRAL2024[[#This Row],[GRAND PRIX]:[BRONCE CANNES]])</f>
        <v>1</v>
      </c>
      <c r="AA4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442" spans="1:27" s="1" customFormat="1" x14ac:dyDescent="0.3">
      <c r="A442" s="1" t="s">
        <v>3212</v>
      </c>
      <c r="B442" s="1" t="s">
        <v>2206</v>
      </c>
      <c r="C442" s="1" t="s">
        <v>3310</v>
      </c>
      <c r="D442" s="1" t="s">
        <v>3310</v>
      </c>
      <c r="E442" s="1" t="s">
        <v>709</v>
      </c>
      <c r="F442" s="1" t="s">
        <v>3311</v>
      </c>
      <c r="G442" s="1" t="s">
        <v>2844</v>
      </c>
      <c r="H442" s="1" t="s">
        <v>127</v>
      </c>
      <c r="I442" s="1" t="s">
        <v>127</v>
      </c>
      <c r="M442" s="1">
        <v>2</v>
      </c>
      <c r="Z442" s="1">
        <f>SUM(DATAGRAL2024[[#This Row],[GRAND PRIX]:[BRONCE CANNES]])</f>
        <v>2</v>
      </c>
      <c r="AA4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43" spans="1:27" s="1" customFormat="1" x14ac:dyDescent="0.3">
      <c r="A443" s="1" t="s">
        <v>3212</v>
      </c>
      <c r="B443" s="1" t="s">
        <v>2206</v>
      </c>
      <c r="C443" s="1" t="s">
        <v>3312</v>
      </c>
      <c r="D443" s="1" t="s">
        <v>3312</v>
      </c>
      <c r="E443" s="1" t="s">
        <v>3313</v>
      </c>
      <c r="F443" s="1" t="s">
        <v>3314</v>
      </c>
      <c r="G443" s="1" t="s">
        <v>2844</v>
      </c>
      <c r="H443" s="1" t="s">
        <v>127</v>
      </c>
      <c r="I443" s="1" t="s">
        <v>127</v>
      </c>
      <c r="M443" s="1">
        <v>1</v>
      </c>
      <c r="Z443" s="1">
        <f>SUM(DATAGRAL2024[[#This Row],[GRAND PRIX]:[BRONCE CANNES]])</f>
        <v>1</v>
      </c>
      <c r="AA4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44" spans="1:27" s="1" customFormat="1" x14ac:dyDescent="0.3">
      <c r="A444" s="1" t="s">
        <v>3212</v>
      </c>
      <c r="B444" s="1" t="s">
        <v>2206</v>
      </c>
      <c r="C444" s="1" t="s">
        <v>3315</v>
      </c>
      <c r="D444" s="1" t="s">
        <v>3315</v>
      </c>
      <c r="E444" s="1" t="s">
        <v>3316</v>
      </c>
      <c r="F444" s="1" t="s">
        <v>601</v>
      </c>
      <c r="G444" s="1" t="s">
        <v>2844</v>
      </c>
      <c r="H444" s="1" t="s">
        <v>127</v>
      </c>
      <c r="I444" s="1" t="s">
        <v>127</v>
      </c>
      <c r="L444" s="1">
        <v>1</v>
      </c>
      <c r="Z444" s="1">
        <f>SUM(DATAGRAL2024[[#This Row],[GRAND PRIX]:[BRONCE CANNES]])</f>
        <v>1</v>
      </c>
      <c r="AA4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45" spans="1:27" s="1" customFormat="1" x14ac:dyDescent="0.3">
      <c r="A445" s="1" t="s">
        <v>3212</v>
      </c>
      <c r="B445" s="1" t="s">
        <v>2206</v>
      </c>
      <c r="C445" s="1" t="s">
        <v>3315</v>
      </c>
      <c r="D445" s="1" t="s">
        <v>3315</v>
      </c>
      <c r="E445" s="1" t="s">
        <v>3317</v>
      </c>
      <c r="F445" s="1" t="s">
        <v>601</v>
      </c>
      <c r="G445" s="1" t="s">
        <v>2844</v>
      </c>
      <c r="H445" s="1" t="s">
        <v>127</v>
      </c>
      <c r="I445" s="1" t="s">
        <v>127</v>
      </c>
      <c r="L445" s="1">
        <v>1</v>
      </c>
      <c r="Z445" s="1">
        <f>SUM(DATAGRAL2024[[#This Row],[GRAND PRIX]:[BRONCE CANNES]])</f>
        <v>1</v>
      </c>
      <c r="AA4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46" spans="1:27" s="1" customFormat="1" x14ac:dyDescent="0.3">
      <c r="A446" s="1" t="s">
        <v>3212</v>
      </c>
      <c r="B446" s="1" t="s">
        <v>2206</v>
      </c>
      <c r="C446" s="1" t="s">
        <v>3315</v>
      </c>
      <c r="D446" s="1" t="s">
        <v>3315</v>
      </c>
      <c r="E446" s="1" t="s">
        <v>3318</v>
      </c>
      <c r="F446" s="1" t="s">
        <v>601</v>
      </c>
      <c r="G446" s="1" t="s">
        <v>2844</v>
      </c>
      <c r="H446" s="1" t="s">
        <v>127</v>
      </c>
      <c r="I446" s="1" t="s">
        <v>127</v>
      </c>
      <c r="L446" s="1">
        <v>1</v>
      </c>
      <c r="Z446" s="1">
        <f>SUM(DATAGRAL2024[[#This Row],[GRAND PRIX]:[BRONCE CANNES]])</f>
        <v>1</v>
      </c>
      <c r="AA4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47" spans="1:27" s="1" customFormat="1" x14ac:dyDescent="0.3">
      <c r="A447" s="1" t="s">
        <v>3212</v>
      </c>
      <c r="B447" s="1" t="s">
        <v>2206</v>
      </c>
      <c r="C447" s="1" t="s">
        <v>720</v>
      </c>
      <c r="D447" s="1" t="s">
        <v>720</v>
      </c>
      <c r="E447" s="1" t="s">
        <v>3319</v>
      </c>
      <c r="F447" s="1" t="s">
        <v>3320</v>
      </c>
      <c r="G447" s="1" t="s">
        <v>2844</v>
      </c>
      <c r="H447" s="1" t="s">
        <v>127</v>
      </c>
      <c r="I447" s="1" t="s">
        <v>127</v>
      </c>
      <c r="L447" s="1">
        <v>2</v>
      </c>
      <c r="Z447" s="1">
        <f>SUM(DATAGRAL2024[[#This Row],[GRAND PRIX]:[BRONCE CANNES]])</f>
        <v>2</v>
      </c>
      <c r="AA4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448" spans="1:27" s="1" customFormat="1" x14ac:dyDescent="0.3">
      <c r="A448" s="1" t="s">
        <v>3212</v>
      </c>
      <c r="B448" s="1" t="s">
        <v>2206</v>
      </c>
      <c r="C448" s="1" t="s">
        <v>720</v>
      </c>
      <c r="D448" s="1" t="s">
        <v>720</v>
      </c>
      <c r="E448" s="1" t="s">
        <v>3321</v>
      </c>
      <c r="F448" s="1" t="s">
        <v>722</v>
      </c>
      <c r="G448" s="1" t="s">
        <v>2844</v>
      </c>
      <c r="H448" s="1" t="s">
        <v>127</v>
      </c>
      <c r="I448" s="1" t="s">
        <v>127</v>
      </c>
      <c r="L448" s="1">
        <v>1</v>
      </c>
      <c r="M448" s="1">
        <v>1</v>
      </c>
      <c r="Z448" s="1">
        <f>SUM(DATAGRAL2024[[#This Row],[GRAND PRIX]:[BRONCE CANNES]])</f>
        <v>2</v>
      </c>
      <c r="AA4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449" spans="1:27" s="1" customFormat="1" x14ac:dyDescent="0.3">
      <c r="A449" s="1" t="s">
        <v>3212</v>
      </c>
      <c r="B449" s="1" t="s">
        <v>2206</v>
      </c>
      <c r="C449" s="1" t="s">
        <v>720</v>
      </c>
      <c r="D449" s="1" t="s">
        <v>720</v>
      </c>
      <c r="E449" s="1" t="s">
        <v>3322</v>
      </c>
      <c r="F449" s="1" t="s">
        <v>722</v>
      </c>
      <c r="G449" s="1" t="s">
        <v>2844</v>
      </c>
      <c r="H449" s="1" t="s">
        <v>127</v>
      </c>
      <c r="I449" s="1" t="s">
        <v>127</v>
      </c>
      <c r="L449" s="1">
        <v>2</v>
      </c>
      <c r="M449" s="1">
        <v>1</v>
      </c>
      <c r="Z449" s="1">
        <f>SUM(DATAGRAL2024[[#This Row],[GRAND PRIX]:[BRONCE CANNES]])</f>
        <v>3</v>
      </c>
      <c r="AA4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450" spans="1:27" s="1" customFormat="1" x14ac:dyDescent="0.3">
      <c r="A450" s="1" t="s">
        <v>3212</v>
      </c>
      <c r="B450" s="1" t="s">
        <v>2206</v>
      </c>
      <c r="C450" s="1" t="s">
        <v>720</v>
      </c>
      <c r="D450" s="1" t="s">
        <v>720</v>
      </c>
      <c r="E450" s="1" t="s">
        <v>3323</v>
      </c>
      <c r="F450" s="1" t="s">
        <v>722</v>
      </c>
      <c r="G450" s="1" t="s">
        <v>2844</v>
      </c>
      <c r="H450" s="1" t="s">
        <v>127</v>
      </c>
      <c r="I450" s="1" t="s">
        <v>127</v>
      </c>
      <c r="K450" s="1">
        <v>2</v>
      </c>
      <c r="L450" s="1">
        <v>3</v>
      </c>
      <c r="Z450" s="1">
        <f>SUM(DATAGRAL2024[[#This Row],[GRAND PRIX]:[BRONCE CANNES]])</f>
        <v>5</v>
      </c>
      <c r="AA4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51</v>
      </c>
    </row>
    <row r="451" spans="1:27" s="1" customFormat="1" x14ac:dyDescent="0.3">
      <c r="A451" s="1" t="s">
        <v>3212</v>
      </c>
      <c r="B451" s="1" t="s">
        <v>2206</v>
      </c>
      <c r="C451" s="1" t="s">
        <v>3324</v>
      </c>
      <c r="D451" s="1" t="s">
        <v>3324</v>
      </c>
      <c r="E451" s="1" t="s">
        <v>3325</v>
      </c>
      <c r="F451" s="1" t="s">
        <v>3326</v>
      </c>
      <c r="G451" s="1" t="s">
        <v>2844</v>
      </c>
      <c r="H451" s="1" t="s">
        <v>127</v>
      </c>
      <c r="I451" s="1" t="s">
        <v>127</v>
      </c>
      <c r="L451" s="1">
        <v>1</v>
      </c>
      <c r="Z451" s="1">
        <f>SUM(DATAGRAL2024[[#This Row],[GRAND PRIX]:[BRONCE CANNES]])</f>
        <v>1</v>
      </c>
      <c r="AA4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52" spans="1:27" s="1" customFormat="1" x14ac:dyDescent="0.3">
      <c r="A452" s="1" t="s">
        <v>3212</v>
      </c>
      <c r="B452" s="1" t="s">
        <v>2206</v>
      </c>
      <c r="C452" s="1" t="s">
        <v>3324</v>
      </c>
      <c r="D452" s="1" t="s">
        <v>3324</v>
      </c>
      <c r="E452" s="1" t="s">
        <v>3327</v>
      </c>
      <c r="F452" s="1" t="s">
        <v>3326</v>
      </c>
      <c r="G452" s="1" t="s">
        <v>2844</v>
      </c>
      <c r="H452" s="1" t="s">
        <v>127</v>
      </c>
      <c r="I452" s="1" t="s">
        <v>127</v>
      </c>
      <c r="K452" s="1">
        <v>1</v>
      </c>
      <c r="M452" s="1">
        <v>1</v>
      </c>
      <c r="Z452" s="1">
        <f>SUM(DATAGRAL2024[[#This Row],[GRAND PRIX]:[BRONCE CANNES]])</f>
        <v>2</v>
      </c>
      <c r="AA4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453" spans="1:27" s="1" customFormat="1" x14ac:dyDescent="0.3">
      <c r="A453" s="1" t="s">
        <v>3212</v>
      </c>
      <c r="B453" s="1" t="s">
        <v>2206</v>
      </c>
      <c r="C453" s="1" t="s">
        <v>3324</v>
      </c>
      <c r="D453" s="1" t="s">
        <v>3324</v>
      </c>
      <c r="E453" s="1" t="s">
        <v>3328</v>
      </c>
      <c r="F453" s="1" t="s">
        <v>3329</v>
      </c>
      <c r="G453" s="1" t="s">
        <v>2844</v>
      </c>
      <c r="H453" s="1" t="s">
        <v>127</v>
      </c>
      <c r="I453" s="1" t="s">
        <v>127</v>
      </c>
      <c r="M453" s="1">
        <v>1</v>
      </c>
      <c r="Z453" s="1">
        <f>SUM(DATAGRAL2024[[#This Row],[GRAND PRIX]:[BRONCE CANNES]])</f>
        <v>1</v>
      </c>
      <c r="AA4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54" spans="1:27" s="1" customFormat="1" x14ac:dyDescent="0.3">
      <c r="A454" s="1" t="s">
        <v>3212</v>
      </c>
      <c r="B454" s="1" t="s">
        <v>2206</v>
      </c>
      <c r="C454" s="1" t="s">
        <v>2211</v>
      </c>
      <c r="D454" s="1" t="s">
        <v>3330</v>
      </c>
      <c r="E454" s="1" t="s">
        <v>3331</v>
      </c>
      <c r="F454" s="1" t="s">
        <v>3332</v>
      </c>
      <c r="G454" s="1" t="s">
        <v>2844</v>
      </c>
      <c r="H454" s="1" t="s">
        <v>127</v>
      </c>
      <c r="I454" s="1" t="s">
        <v>127</v>
      </c>
      <c r="M454" s="1">
        <v>2</v>
      </c>
      <c r="Z454" s="1">
        <f>SUM(DATAGRAL2024[[#This Row],[GRAND PRIX]:[BRONCE CANNES]])</f>
        <v>2</v>
      </c>
      <c r="AA4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55" spans="1:27" s="1" customFormat="1" x14ac:dyDescent="0.3">
      <c r="A455" s="1" t="s">
        <v>3212</v>
      </c>
      <c r="B455" s="1" t="s">
        <v>2206</v>
      </c>
      <c r="C455" s="1" t="s">
        <v>1443</v>
      </c>
      <c r="D455" s="1" t="s">
        <v>2141</v>
      </c>
      <c r="E455" s="1" t="s">
        <v>3333</v>
      </c>
      <c r="F455" s="1" t="s">
        <v>1608</v>
      </c>
      <c r="G455" s="1" t="s">
        <v>2844</v>
      </c>
      <c r="H455" s="1" t="s">
        <v>127</v>
      </c>
      <c r="I455" s="1" t="s">
        <v>127</v>
      </c>
      <c r="M455" s="1">
        <v>1</v>
      </c>
      <c r="Z455" s="1">
        <f>SUM(DATAGRAL2024[[#This Row],[GRAND PRIX]:[BRONCE CANNES]])</f>
        <v>1</v>
      </c>
      <c r="AA4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56" spans="1:27" s="1" customFormat="1" x14ac:dyDescent="0.3">
      <c r="A456" s="1" t="s">
        <v>3212</v>
      </c>
      <c r="B456" s="1" t="s">
        <v>2206</v>
      </c>
      <c r="C456" s="1" t="s">
        <v>1443</v>
      </c>
      <c r="D456" s="1" t="s">
        <v>2141</v>
      </c>
      <c r="E456" s="1" t="s">
        <v>3334</v>
      </c>
      <c r="F456" s="1" t="s">
        <v>1608</v>
      </c>
      <c r="G456" s="1" t="s">
        <v>2844</v>
      </c>
      <c r="H456" s="1" t="s">
        <v>127</v>
      </c>
      <c r="I456" s="1" t="s">
        <v>127</v>
      </c>
      <c r="L456" s="1">
        <v>1</v>
      </c>
      <c r="Z456" s="1">
        <f>SUM(DATAGRAL2024[[#This Row],[GRAND PRIX]:[BRONCE CANNES]])</f>
        <v>1</v>
      </c>
      <c r="AA4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57" spans="1:27" s="1" customFormat="1" x14ac:dyDescent="0.3">
      <c r="A457" s="1" t="s">
        <v>3212</v>
      </c>
      <c r="B457" s="1" t="s">
        <v>2206</v>
      </c>
      <c r="C457" s="1" t="s">
        <v>3335</v>
      </c>
      <c r="D457" s="1" t="s">
        <v>3335</v>
      </c>
      <c r="E457" s="1" t="s">
        <v>3336</v>
      </c>
      <c r="F457" s="1" t="s">
        <v>3337</v>
      </c>
      <c r="G457" s="1" t="s">
        <v>2844</v>
      </c>
      <c r="H457" s="1" t="s">
        <v>127</v>
      </c>
      <c r="I457" s="1" t="s">
        <v>127</v>
      </c>
      <c r="K457" s="1">
        <v>2</v>
      </c>
      <c r="L457" s="1">
        <v>2</v>
      </c>
      <c r="Z457" s="1">
        <f>SUM(DATAGRAL2024[[#This Row],[GRAND PRIX]:[BRONCE CANNES]])</f>
        <v>4</v>
      </c>
      <c r="AA4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458" spans="1:27" s="1" customFormat="1" x14ac:dyDescent="0.3">
      <c r="A458" s="1" t="s">
        <v>3212</v>
      </c>
      <c r="B458" s="1" t="s">
        <v>2206</v>
      </c>
      <c r="C458" s="1" t="s">
        <v>1069</v>
      </c>
      <c r="D458" s="1" t="s">
        <v>1069</v>
      </c>
      <c r="E458" s="1" t="s">
        <v>3338</v>
      </c>
      <c r="F458" s="1" t="s">
        <v>3339</v>
      </c>
      <c r="G458" s="1" t="s">
        <v>2844</v>
      </c>
      <c r="H458" s="1" t="s">
        <v>127</v>
      </c>
      <c r="I458" s="1" t="s">
        <v>127</v>
      </c>
      <c r="K458" s="1">
        <v>2</v>
      </c>
      <c r="Z458" s="1">
        <f>SUM(DATAGRAL2024[[#This Row],[GRAND PRIX]:[BRONCE CANNES]])</f>
        <v>2</v>
      </c>
      <c r="AA4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459" spans="1:27" s="1" customFormat="1" x14ac:dyDescent="0.3">
      <c r="A459" s="1" t="s">
        <v>3212</v>
      </c>
      <c r="B459" s="1" t="s">
        <v>2206</v>
      </c>
      <c r="C459" s="1" t="s">
        <v>3340</v>
      </c>
      <c r="D459" s="1" t="s">
        <v>3340</v>
      </c>
      <c r="E459" s="1" t="s">
        <v>3341</v>
      </c>
      <c r="F459" s="1" t="s">
        <v>3342</v>
      </c>
      <c r="G459" s="1" t="s">
        <v>2844</v>
      </c>
      <c r="H459" s="1" t="s">
        <v>127</v>
      </c>
      <c r="I459" s="1" t="s">
        <v>127</v>
      </c>
      <c r="M459" s="1">
        <v>2</v>
      </c>
      <c r="Z459" s="1">
        <f>SUM(DATAGRAL2024[[#This Row],[GRAND PRIX]:[BRONCE CANNES]])</f>
        <v>2</v>
      </c>
      <c r="AA4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60" spans="1:27" s="1" customFormat="1" x14ac:dyDescent="0.3">
      <c r="A460" s="1" t="s">
        <v>3212</v>
      </c>
      <c r="B460" s="1" t="s">
        <v>2206</v>
      </c>
      <c r="C460" s="1" t="s">
        <v>3343</v>
      </c>
      <c r="D460" s="1" t="s">
        <v>3343</v>
      </c>
      <c r="E460" s="1" t="s">
        <v>3344</v>
      </c>
      <c r="F460" s="1" t="s">
        <v>730</v>
      </c>
      <c r="G460" s="1" t="s">
        <v>2844</v>
      </c>
      <c r="H460" s="1" t="s">
        <v>127</v>
      </c>
      <c r="I460" s="1" t="s">
        <v>127</v>
      </c>
      <c r="K460" s="1">
        <v>1</v>
      </c>
      <c r="Z460" s="1">
        <f>SUM(DATAGRAL2024[[#This Row],[GRAND PRIX]:[BRONCE CANNES]])</f>
        <v>1</v>
      </c>
      <c r="AA4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61" spans="1:27" s="1" customFormat="1" x14ac:dyDescent="0.3">
      <c r="A461" s="1" t="s">
        <v>3212</v>
      </c>
      <c r="B461" s="1" t="s">
        <v>2206</v>
      </c>
      <c r="C461" s="1" t="s">
        <v>3345</v>
      </c>
      <c r="D461" s="1" t="s">
        <v>3345</v>
      </c>
      <c r="E461" s="1" t="s">
        <v>3346</v>
      </c>
      <c r="F461" s="1" t="s">
        <v>3347</v>
      </c>
      <c r="G461" s="1" t="s">
        <v>2844</v>
      </c>
      <c r="H461" s="1" t="s">
        <v>127</v>
      </c>
      <c r="I461" s="1" t="s">
        <v>127</v>
      </c>
      <c r="L461" s="1">
        <v>1</v>
      </c>
      <c r="Z461" s="1">
        <f>SUM(DATAGRAL2024[[#This Row],[GRAND PRIX]:[BRONCE CANNES]])</f>
        <v>1</v>
      </c>
      <c r="AA4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62" spans="1:27" s="1" customFormat="1" x14ac:dyDescent="0.3">
      <c r="A462" s="1" t="s">
        <v>3212</v>
      </c>
      <c r="B462" s="1" t="s">
        <v>2206</v>
      </c>
      <c r="C462" s="1" t="s">
        <v>3348</v>
      </c>
      <c r="D462" s="1" t="s">
        <v>3348</v>
      </c>
      <c r="E462" s="1" t="s">
        <v>3349</v>
      </c>
      <c r="F462" s="1" t="s">
        <v>3350</v>
      </c>
      <c r="G462" s="1" t="s">
        <v>2844</v>
      </c>
      <c r="H462" s="1" t="s">
        <v>127</v>
      </c>
      <c r="I462" s="1" t="s">
        <v>127</v>
      </c>
      <c r="M462" s="1">
        <v>1</v>
      </c>
      <c r="Z462" s="1">
        <f>SUM(DATAGRAL2024[[#This Row],[GRAND PRIX]:[BRONCE CANNES]])</f>
        <v>1</v>
      </c>
      <c r="AA4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63" spans="1:27" s="1" customFormat="1" x14ac:dyDescent="0.3">
      <c r="A463" s="1" t="s">
        <v>3212</v>
      </c>
      <c r="B463" s="1" t="s">
        <v>2206</v>
      </c>
      <c r="C463" s="1" t="s">
        <v>2754</v>
      </c>
      <c r="D463" s="1" t="s">
        <v>3351</v>
      </c>
      <c r="E463" s="1" t="s">
        <v>3352</v>
      </c>
      <c r="F463" s="1" t="s">
        <v>3353</v>
      </c>
      <c r="G463" s="1" t="s">
        <v>2844</v>
      </c>
      <c r="H463" s="1" t="s">
        <v>127</v>
      </c>
      <c r="I463" s="1" t="s">
        <v>127</v>
      </c>
      <c r="L463" s="1">
        <v>1</v>
      </c>
      <c r="Z463" s="1">
        <f>SUM(DATAGRAL2024[[#This Row],[GRAND PRIX]:[BRONCE CANNES]])</f>
        <v>1</v>
      </c>
      <c r="AA4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64" spans="1:27" s="1" customFormat="1" x14ac:dyDescent="0.3">
      <c r="A464" s="1" t="s">
        <v>3212</v>
      </c>
      <c r="B464" s="1" t="s">
        <v>2206</v>
      </c>
      <c r="C464" s="1" t="s">
        <v>3354</v>
      </c>
      <c r="D464" s="1" t="s">
        <v>3354</v>
      </c>
      <c r="E464" s="1" t="s">
        <v>3355</v>
      </c>
      <c r="F464" s="1" t="s">
        <v>3238</v>
      </c>
      <c r="G464" s="1" t="s">
        <v>2844</v>
      </c>
      <c r="H464" s="1" t="s">
        <v>127</v>
      </c>
      <c r="I464" s="1" t="s">
        <v>127</v>
      </c>
      <c r="L464" s="1">
        <v>2</v>
      </c>
      <c r="Z464" s="1">
        <f>SUM(DATAGRAL2024[[#This Row],[GRAND PRIX]:[BRONCE CANNES]])</f>
        <v>2</v>
      </c>
      <c r="AA4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465" spans="1:27" s="1" customFormat="1" x14ac:dyDescent="0.3">
      <c r="A465" s="1" t="s">
        <v>3212</v>
      </c>
      <c r="B465" s="1" t="s">
        <v>2206</v>
      </c>
      <c r="C465" s="1" t="s">
        <v>3356</v>
      </c>
      <c r="D465" s="1" t="s">
        <v>3356</v>
      </c>
      <c r="E465" s="1" t="s">
        <v>3357</v>
      </c>
      <c r="F465" s="1" t="s">
        <v>1618</v>
      </c>
      <c r="G465" s="1" t="s">
        <v>2844</v>
      </c>
      <c r="H465" s="1" t="s">
        <v>127</v>
      </c>
      <c r="I465" s="1" t="s">
        <v>127</v>
      </c>
      <c r="M465" s="1">
        <v>1</v>
      </c>
      <c r="Z465" s="1">
        <f>SUM(DATAGRAL2024[[#This Row],[GRAND PRIX]:[BRONCE CANNES]])</f>
        <v>1</v>
      </c>
      <c r="AA4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66" spans="1:27" s="1" customFormat="1" x14ac:dyDescent="0.3">
      <c r="A466" s="1" t="s">
        <v>3358</v>
      </c>
      <c r="B466" s="1" t="s">
        <v>2206</v>
      </c>
      <c r="C466" s="1" t="s">
        <v>3359</v>
      </c>
      <c r="D466" s="1" t="s">
        <v>3359</v>
      </c>
      <c r="E466" s="1" t="s">
        <v>3360</v>
      </c>
      <c r="F466" s="1" t="s">
        <v>2844</v>
      </c>
      <c r="G466" s="1" t="s">
        <v>2844</v>
      </c>
      <c r="H466" s="1" t="s">
        <v>747</v>
      </c>
      <c r="I466" s="1" t="s">
        <v>747</v>
      </c>
      <c r="L466" s="1">
        <v>2</v>
      </c>
      <c r="M466" s="1">
        <v>2</v>
      </c>
      <c r="Z466" s="1">
        <f>SUM(DATAGRAL2024[[#This Row],[GRAND PRIX]:[BRONCE CANNES]])</f>
        <v>4</v>
      </c>
      <c r="AA4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467" spans="1:27" s="1" customFormat="1" x14ac:dyDescent="0.3">
      <c r="A467" s="1" t="s">
        <v>3358</v>
      </c>
      <c r="B467" s="1" t="s">
        <v>2206</v>
      </c>
      <c r="C467" s="1" t="s">
        <v>3359</v>
      </c>
      <c r="D467" s="1" t="s">
        <v>3359</v>
      </c>
      <c r="E467" s="1" t="s">
        <v>3361</v>
      </c>
      <c r="F467" s="1" t="s">
        <v>2844</v>
      </c>
      <c r="G467" s="1" t="s">
        <v>2844</v>
      </c>
      <c r="H467" s="1" t="s">
        <v>747</v>
      </c>
      <c r="I467" s="1" t="s">
        <v>747</v>
      </c>
      <c r="M467" s="1">
        <v>2</v>
      </c>
      <c r="Z467" s="1">
        <f>SUM(DATAGRAL2024[[#This Row],[GRAND PRIX]:[BRONCE CANNES]])</f>
        <v>2</v>
      </c>
      <c r="AA4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68" spans="1:27" s="1" customFormat="1" x14ac:dyDescent="0.3">
      <c r="A468" s="1" t="s">
        <v>3358</v>
      </c>
      <c r="B468" s="1" t="s">
        <v>2206</v>
      </c>
      <c r="C468" s="1" t="s">
        <v>2895</v>
      </c>
      <c r="D468" s="1" t="s">
        <v>2896</v>
      </c>
      <c r="E468" s="1" t="s">
        <v>3362</v>
      </c>
      <c r="F468" s="1" t="s">
        <v>2844</v>
      </c>
      <c r="G468" s="1" t="s">
        <v>2844</v>
      </c>
      <c r="H468" s="1" t="s">
        <v>747</v>
      </c>
      <c r="I468" s="1" t="s">
        <v>189</v>
      </c>
      <c r="K468" s="1">
        <v>1</v>
      </c>
      <c r="Z468" s="1">
        <f>SUM(DATAGRAL2024[[#This Row],[GRAND PRIX]:[BRONCE CANNES]])</f>
        <v>1</v>
      </c>
      <c r="AA4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69" spans="1:27" s="1" customFormat="1" x14ac:dyDescent="0.3">
      <c r="A469" s="1" t="s">
        <v>3358</v>
      </c>
      <c r="B469" s="1" t="s">
        <v>2206</v>
      </c>
      <c r="C469" s="1" t="s">
        <v>3363</v>
      </c>
      <c r="D469" s="1" t="s">
        <v>3364</v>
      </c>
      <c r="E469" s="1" t="s">
        <v>3365</v>
      </c>
      <c r="F469" s="1" t="s">
        <v>2844</v>
      </c>
      <c r="G469" s="1" t="s">
        <v>2844</v>
      </c>
      <c r="H469" s="1" t="s">
        <v>747</v>
      </c>
      <c r="I469" s="1" t="s">
        <v>747</v>
      </c>
      <c r="L469" s="1">
        <v>1</v>
      </c>
      <c r="Z469" s="1">
        <f>SUM(DATAGRAL2024[[#This Row],[GRAND PRIX]:[BRONCE CANNES]])</f>
        <v>1</v>
      </c>
      <c r="AA4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70" spans="1:27" s="1" customFormat="1" x14ac:dyDescent="0.3">
      <c r="A470" s="1" t="s">
        <v>3358</v>
      </c>
      <c r="B470" s="1" t="s">
        <v>2206</v>
      </c>
      <c r="C470" s="1" t="s">
        <v>3363</v>
      </c>
      <c r="D470" s="1" t="s">
        <v>3364</v>
      </c>
      <c r="E470" s="1" t="s">
        <v>3366</v>
      </c>
      <c r="F470" s="1" t="s">
        <v>2844</v>
      </c>
      <c r="G470" s="1" t="s">
        <v>2844</v>
      </c>
      <c r="H470" s="1" t="s">
        <v>747</v>
      </c>
      <c r="I470" s="1" t="s">
        <v>747</v>
      </c>
      <c r="K470" s="1">
        <v>1</v>
      </c>
      <c r="L470" s="1">
        <v>2</v>
      </c>
      <c r="Z470" s="1">
        <f>SUM(DATAGRAL2024[[#This Row],[GRAND PRIX]:[BRONCE CANNES]])</f>
        <v>3</v>
      </c>
      <c r="AA4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471" spans="1:27" s="1" customFormat="1" x14ac:dyDescent="0.3">
      <c r="A471" s="1" t="s">
        <v>3358</v>
      </c>
      <c r="B471" s="1" t="s">
        <v>2206</v>
      </c>
      <c r="C471" s="1" t="s">
        <v>3059</v>
      </c>
      <c r="D471" s="1" t="s">
        <v>3367</v>
      </c>
      <c r="E471" s="1" t="s">
        <v>3368</v>
      </c>
      <c r="F471" s="1" t="s">
        <v>2844</v>
      </c>
      <c r="G471" s="1" t="s">
        <v>2844</v>
      </c>
      <c r="H471" s="1" t="s">
        <v>747</v>
      </c>
      <c r="I471" s="1" t="s">
        <v>747</v>
      </c>
      <c r="M471" s="1">
        <v>1</v>
      </c>
      <c r="Z471" s="1">
        <f>SUM(DATAGRAL2024[[#This Row],[GRAND PRIX]:[BRONCE CANNES]])</f>
        <v>1</v>
      </c>
      <c r="AA4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72" spans="1:27" s="1" customFormat="1" x14ac:dyDescent="0.3">
      <c r="A472" s="1" t="s">
        <v>3358</v>
      </c>
      <c r="B472" s="1" t="s">
        <v>2206</v>
      </c>
      <c r="C472" s="1" t="s">
        <v>3059</v>
      </c>
      <c r="D472" s="1" t="s">
        <v>3367</v>
      </c>
      <c r="E472" s="1" t="s">
        <v>3369</v>
      </c>
      <c r="F472" s="1" t="s">
        <v>2844</v>
      </c>
      <c r="G472" s="1" t="s">
        <v>2844</v>
      </c>
      <c r="H472" s="1" t="s">
        <v>747</v>
      </c>
      <c r="I472" s="1" t="s">
        <v>747</v>
      </c>
      <c r="K472" s="1">
        <v>1</v>
      </c>
      <c r="Z472" s="1">
        <f>SUM(DATAGRAL2024[[#This Row],[GRAND PRIX]:[BRONCE CANNES]])</f>
        <v>1</v>
      </c>
      <c r="AA4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73" spans="1:27" s="1" customFormat="1" x14ac:dyDescent="0.3">
      <c r="A473" s="1" t="s">
        <v>3358</v>
      </c>
      <c r="B473" s="1" t="s">
        <v>2206</v>
      </c>
      <c r="C473" s="1" t="s">
        <v>3059</v>
      </c>
      <c r="D473" s="1" t="s">
        <v>3367</v>
      </c>
      <c r="E473" s="1" t="s">
        <v>757</v>
      </c>
      <c r="F473" s="1" t="s">
        <v>2844</v>
      </c>
      <c r="G473" s="1" t="s">
        <v>2844</v>
      </c>
      <c r="H473" s="1" t="s">
        <v>747</v>
      </c>
      <c r="I473" s="1" t="s">
        <v>747</v>
      </c>
      <c r="K473" s="1">
        <v>2</v>
      </c>
      <c r="L473" s="1">
        <v>5</v>
      </c>
      <c r="M473" s="1">
        <v>2</v>
      </c>
      <c r="Z473" s="1">
        <f>SUM(DATAGRAL2024[[#This Row],[GRAND PRIX]:[BRONCE CANNES]])</f>
        <v>9</v>
      </c>
      <c r="AA4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71</v>
      </c>
    </row>
    <row r="474" spans="1:27" s="1" customFormat="1" x14ac:dyDescent="0.3">
      <c r="A474" s="1" t="s">
        <v>3358</v>
      </c>
      <c r="B474" s="1" t="s">
        <v>2206</v>
      </c>
      <c r="C474" s="1" t="s">
        <v>3370</v>
      </c>
      <c r="D474" s="1" t="s">
        <v>3370</v>
      </c>
      <c r="E474" s="1" t="s">
        <v>3371</v>
      </c>
      <c r="F474" s="1" t="s">
        <v>2844</v>
      </c>
      <c r="G474" s="1" t="s">
        <v>2844</v>
      </c>
      <c r="H474" s="1" t="s">
        <v>747</v>
      </c>
      <c r="I474" s="1" t="s">
        <v>747</v>
      </c>
      <c r="K474" s="1">
        <v>2</v>
      </c>
      <c r="M474" s="1">
        <v>1</v>
      </c>
      <c r="Z474" s="1">
        <f>SUM(DATAGRAL2024[[#This Row],[GRAND PRIX]:[BRONCE CANNES]])</f>
        <v>3</v>
      </c>
      <c r="AA4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475" spans="1:27" s="1" customFormat="1" x14ac:dyDescent="0.3">
      <c r="A475" s="1" t="s">
        <v>3358</v>
      </c>
      <c r="B475" s="1" t="s">
        <v>2206</v>
      </c>
      <c r="C475" s="1" t="s">
        <v>3370</v>
      </c>
      <c r="D475" s="1" t="s">
        <v>3370</v>
      </c>
      <c r="E475" s="1" t="s">
        <v>3372</v>
      </c>
      <c r="F475" s="1" t="s">
        <v>2844</v>
      </c>
      <c r="G475" s="1" t="s">
        <v>2844</v>
      </c>
      <c r="H475" s="1" t="s">
        <v>747</v>
      </c>
      <c r="I475" s="1" t="s">
        <v>747</v>
      </c>
      <c r="K475" s="1">
        <v>1</v>
      </c>
      <c r="L475" s="1">
        <v>1</v>
      </c>
      <c r="Z475" s="1">
        <f>SUM(DATAGRAL2024[[#This Row],[GRAND PRIX]:[BRONCE CANNES]])</f>
        <v>2</v>
      </c>
      <c r="AA4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476" spans="1:27" s="1" customFormat="1" x14ac:dyDescent="0.3">
      <c r="A476" s="1" t="s">
        <v>3358</v>
      </c>
      <c r="B476" s="1" t="s">
        <v>2206</v>
      </c>
      <c r="C476" s="1" t="s">
        <v>3373</v>
      </c>
      <c r="D476" s="1" t="s">
        <v>3373</v>
      </c>
      <c r="E476" s="1" t="s">
        <v>762</v>
      </c>
      <c r="F476" s="1" t="s">
        <v>2844</v>
      </c>
      <c r="G476" s="1" t="s">
        <v>2844</v>
      </c>
      <c r="H476" s="1" t="s">
        <v>747</v>
      </c>
      <c r="I476" s="1" t="s">
        <v>747</v>
      </c>
      <c r="M476" s="1">
        <v>1</v>
      </c>
      <c r="Z476" s="1">
        <f>SUM(DATAGRAL2024[[#This Row],[GRAND PRIX]:[BRONCE CANNES]])</f>
        <v>1</v>
      </c>
      <c r="AA4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77" spans="1:27" s="1" customFormat="1" x14ac:dyDescent="0.3">
      <c r="A477" s="1" t="s">
        <v>3358</v>
      </c>
      <c r="B477" s="1" t="s">
        <v>2206</v>
      </c>
      <c r="C477" s="1" t="s">
        <v>2754</v>
      </c>
      <c r="D477" s="1" t="s">
        <v>3374</v>
      </c>
      <c r="E477" s="1" t="s">
        <v>3375</v>
      </c>
      <c r="F477" s="1" t="s">
        <v>2844</v>
      </c>
      <c r="G477" s="1" t="s">
        <v>2844</v>
      </c>
      <c r="H477" s="1" t="s">
        <v>747</v>
      </c>
      <c r="I477" s="1" t="s">
        <v>765</v>
      </c>
      <c r="K477" s="1">
        <v>1</v>
      </c>
      <c r="L477" s="1">
        <v>1</v>
      </c>
      <c r="Z477" s="1">
        <f>SUM(DATAGRAL2024[[#This Row],[GRAND PRIX]:[BRONCE CANNES]])</f>
        <v>2</v>
      </c>
      <c r="AA4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478" spans="1:27" s="1" customFormat="1" x14ac:dyDescent="0.3">
      <c r="A478" s="1" t="s">
        <v>3358</v>
      </c>
      <c r="B478" s="1" t="s">
        <v>2206</v>
      </c>
      <c r="C478" s="1" t="s">
        <v>2754</v>
      </c>
      <c r="D478" s="1" t="s">
        <v>3374</v>
      </c>
      <c r="E478" s="1" t="s">
        <v>3376</v>
      </c>
      <c r="F478" s="1" t="s">
        <v>2844</v>
      </c>
      <c r="G478" s="1" t="s">
        <v>2844</v>
      </c>
      <c r="H478" s="1" t="s">
        <v>747</v>
      </c>
      <c r="I478" s="1" t="s">
        <v>765</v>
      </c>
      <c r="L478" s="1">
        <v>1</v>
      </c>
      <c r="Z478" s="1">
        <f>SUM(DATAGRAL2024[[#This Row],[GRAND PRIX]:[BRONCE CANNES]])</f>
        <v>1</v>
      </c>
      <c r="AA4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79" spans="1:27" s="1" customFormat="1" x14ac:dyDescent="0.3">
      <c r="A479" s="1" t="s">
        <v>3358</v>
      </c>
      <c r="B479" s="1" t="s">
        <v>2206</v>
      </c>
      <c r="C479" s="1" t="s">
        <v>2968</v>
      </c>
      <c r="D479" s="1" t="s">
        <v>2968</v>
      </c>
      <c r="E479" s="1" t="s">
        <v>3377</v>
      </c>
      <c r="F479" s="1" t="s">
        <v>2844</v>
      </c>
      <c r="G479" s="1" t="s">
        <v>2844</v>
      </c>
      <c r="H479" s="1" t="s">
        <v>747</v>
      </c>
      <c r="I479" s="1" t="s">
        <v>285</v>
      </c>
      <c r="L479" s="1">
        <v>1</v>
      </c>
      <c r="Z479" s="1">
        <f>SUM(DATAGRAL2024[[#This Row],[GRAND PRIX]:[BRONCE CANNES]])</f>
        <v>1</v>
      </c>
      <c r="AA4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80" spans="1:27" s="1" customFormat="1" x14ac:dyDescent="0.3">
      <c r="A480" s="1" t="s">
        <v>3358</v>
      </c>
      <c r="B480" s="1" t="s">
        <v>2206</v>
      </c>
      <c r="C480" s="1" t="s">
        <v>2968</v>
      </c>
      <c r="D480" s="1" t="s">
        <v>2968</v>
      </c>
      <c r="E480" s="1" t="s">
        <v>3378</v>
      </c>
      <c r="F480" s="1" t="s">
        <v>2844</v>
      </c>
      <c r="G480" s="1" t="s">
        <v>2844</v>
      </c>
      <c r="H480" s="1" t="s">
        <v>747</v>
      </c>
      <c r="I480" s="1" t="s">
        <v>285</v>
      </c>
      <c r="L480" s="1">
        <v>1</v>
      </c>
      <c r="Z480" s="1">
        <f>SUM(DATAGRAL2024[[#This Row],[GRAND PRIX]:[BRONCE CANNES]])</f>
        <v>1</v>
      </c>
      <c r="AA4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81" spans="1:27" s="1" customFormat="1" x14ac:dyDescent="0.3">
      <c r="A481" s="1" t="s">
        <v>3358</v>
      </c>
      <c r="B481" s="1" t="s">
        <v>2206</v>
      </c>
      <c r="C481" s="1" t="s">
        <v>2972</v>
      </c>
      <c r="D481" s="1" t="s">
        <v>2972</v>
      </c>
      <c r="E481" s="1" t="s">
        <v>3379</v>
      </c>
      <c r="F481" s="1" t="s">
        <v>2844</v>
      </c>
      <c r="G481" s="1" t="s">
        <v>2844</v>
      </c>
      <c r="H481" s="1" t="s">
        <v>747</v>
      </c>
      <c r="I481" s="1" t="s">
        <v>189</v>
      </c>
      <c r="M481" s="1">
        <v>2</v>
      </c>
      <c r="Z481" s="1">
        <f>SUM(DATAGRAL2024[[#This Row],[GRAND PRIX]:[BRONCE CANNES]])</f>
        <v>2</v>
      </c>
      <c r="AA4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82" spans="1:27" s="1" customFormat="1" x14ac:dyDescent="0.3">
      <c r="A482" s="1" t="s">
        <v>3358</v>
      </c>
      <c r="B482" s="1" t="s">
        <v>2206</v>
      </c>
      <c r="C482" s="1" t="s">
        <v>2972</v>
      </c>
      <c r="D482" s="1" t="s">
        <v>2972</v>
      </c>
      <c r="E482" s="1" t="s">
        <v>396</v>
      </c>
      <c r="F482" s="1" t="s">
        <v>2844</v>
      </c>
      <c r="G482" s="1" t="s">
        <v>2844</v>
      </c>
      <c r="H482" s="1" t="s">
        <v>747</v>
      </c>
      <c r="I482" s="1" t="s">
        <v>189</v>
      </c>
      <c r="K482" s="1">
        <v>2</v>
      </c>
      <c r="L482" s="1">
        <v>3</v>
      </c>
      <c r="Z482" s="1">
        <f>SUM(DATAGRAL2024[[#This Row],[GRAND PRIX]:[BRONCE CANNES]])</f>
        <v>5</v>
      </c>
      <c r="AA4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51</v>
      </c>
    </row>
    <row r="483" spans="1:27" s="1" customFormat="1" x14ac:dyDescent="0.3">
      <c r="A483" s="1" t="s">
        <v>3358</v>
      </c>
      <c r="B483" s="1" t="s">
        <v>2206</v>
      </c>
      <c r="C483" s="1" t="s">
        <v>2778</v>
      </c>
      <c r="D483" s="1" t="s">
        <v>3380</v>
      </c>
      <c r="E483" s="1" t="s">
        <v>3381</v>
      </c>
      <c r="F483" s="1" t="s">
        <v>2844</v>
      </c>
      <c r="G483" s="1" t="s">
        <v>2844</v>
      </c>
      <c r="H483" s="1" t="s">
        <v>747</v>
      </c>
      <c r="I483" s="1" t="s">
        <v>285</v>
      </c>
      <c r="L483" s="1">
        <v>2</v>
      </c>
      <c r="M483" s="1">
        <v>2</v>
      </c>
      <c r="Z483" s="1">
        <f>SUM(DATAGRAL2024[[#This Row],[GRAND PRIX]:[BRONCE CANNES]])</f>
        <v>4</v>
      </c>
      <c r="AA4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484" spans="1:27" s="1" customFormat="1" x14ac:dyDescent="0.3">
      <c r="A484" s="1" t="s">
        <v>3358</v>
      </c>
      <c r="B484" s="1" t="s">
        <v>2206</v>
      </c>
      <c r="C484" s="1" t="s">
        <v>2778</v>
      </c>
      <c r="D484" s="1" t="s">
        <v>3066</v>
      </c>
      <c r="E484" s="1" t="s">
        <v>417</v>
      </c>
      <c r="F484" s="1" t="s">
        <v>2844</v>
      </c>
      <c r="G484" s="1" t="s">
        <v>2844</v>
      </c>
      <c r="H484" s="1" t="s">
        <v>747</v>
      </c>
      <c r="I484" s="1" t="s">
        <v>189</v>
      </c>
      <c r="L484" s="1">
        <v>2</v>
      </c>
      <c r="M484" s="1">
        <v>1</v>
      </c>
      <c r="Z484" s="1">
        <f>SUM(DATAGRAL2024[[#This Row],[GRAND PRIX]:[BRONCE CANNES]])</f>
        <v>3</v>
      </c>
      <c r="AA4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485" spans="1:27" s="1" customFormat="1" x14ac:dyDescent="0.3">
      <c r="A485" s="1" t="s">
        <v>3358</v>
      </c>
      <c r="B485" s="1" t="s">
        <v>2206</v>
      </c>
      <c r="C485" s="1" t="s">
        <v>3382</v>
      </c>
      <c r="D485" s="1" t="s">
        <v>3382</v>
      </c>
      <c r="E485" s="1" t="s">
        <v>775</v>
      </c>
      <c r="F485" s="1" t="s">
        <v>2844</v>
      </c>
      <c r="G485" s="1" t="s">
        <v>2844</v>
      </c>
      <c r="H485" s="1" t="s">
        <v>747</v>
      </c>
      <c r="I485" s="1" t="s">
        <v>747</v>
      </c>
      <c r="K485" s="1">
        <v>1</v>
      </c>
      <c r="L485" s="1">
        <v>1</v>
      </c>
      <c r="Z485" s="1">
        <f>SUM(DATAGRAL2024[[#This Row],[GRAND PRIX]:[BRONCE CANNES]])</f>
        <v>2</v>
      </c>
      <c r="AA4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486" spans="1:27" s="1" customFormat="1" x14ac:dyDescent="0.3">
      <c r="A486" s="1" t="s">
        <v>3358</v>
      </c>
      <c r="B486" s="1" t="s">
        <v>2206</v>
      </c>
      <c r="C486" s="1" t="s">
        <v>1539</v>
      </c>
      <c r="D486" s="1" t="s">
        <v>3383</v>
      </c>
      <c r="E486" s="1" t="s">
        <v>3384</v>
      </c>
      <c r="F486" s="1" t="s">
        <v>2844</v>
      </c>
      <c r="G486" s="1" t="s">
        <v>2844</v>
      </c>
      <c r="H486" s="1" t="s">
        <v>747</v>
      </c>
      <c r="I486" s="1" t="s">
        <v>778</v>
      </c>
      <c r="J486" s="1">
        <v>1</v>
      </c>
      <c r="K486" s="1">
        <v>1</v>
      </c>
      <c r="Z486" s="1">
        <f>SUM(DATAGRAL2024[[#This Row],[GRAND PRIX]:[BRONCE CANNES]])</f>
        <v>2</v>
      </c>
      <c r="AA4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487" spans="1:27" s="1" customFormat="1" x14ac:dyDescent="0.3">
      <c r="A487" s="1" t="s">
        <v>3358</v>
      </c>
      <c r="B487" s="1" t="s">
        <v>2206</v>
      </c>
      <c r="C487" s="1" t="s">
        <v>1539</v>
      </c>
      <c r="D487" s="1" t="s">
        <v>3385</v>
      </c>
      <c r="E487" s="1" t="s">
        <v>3386</v>
      </c>
      <c r="F487" s="1" t="s">
        <v>2844</v>
      </c>
      <c r="G487" s="1" t="s">
        <v>2844</v>
      </c>
      <c r="H487" s="1" t="s">
        <v>747</v>
      </c>
      <c r="I487" s="1" t="s">
        <v>747</v>
      </c>
      <c r="K487" s="1">
        <v>1</v>
      </c>
      <c r="Z487" s="1">
        <f>SUM(DATAGRAL2024[[#This Row],[GRAND PRIX]:[BRONCE CANNES]])</f>
        <v>1</v>
      </c>
      <c r="AA4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88" spans="1:27" s="1" customFormat="1" x14ac:dyDescent="0.3">
      <c r="A488" s="1" t="s">
        <v>3358</v>
      </c>
      <c r="B488" s="1" t="s">
        <v>2206</v>
      </c>
      <c r="C488" s="1" t="s">
        <v>1539</v>
      </c>
      <c r="D488" s="1" t="s">
        <v>3385</v>
      </c>
      <c r="E488" s="1" t="s">
        <v>3387</v>
      </c>
      <c r="F488" s="1" t="s">
        <v>2844</v>
      </c>
      <c r="G488" s="1" t="s">
        <v>2844</v>
      </c>
      <c r="H488" s="1" t="s">
        <v>747</v>
      </c>
      <c r="I488" s="1" t="s">
        <v>747</v>
      </c>
      <c r="L488" s="1">
        <v>1</v>
      </c>
      <c r="Z488" s="1">
        <f>SUM(DATAGRAL2024[[#This Row],[GRAND PRIX]:[BRONCE CANNES]])</f>
        <v>1</v>
      </c>
      <c r="AA4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89" spans="1:27" s="1" customFormat="1" x14ac:dyDescent="0.3">
      <c r="A489" s="1" t="s">
        <v>3358</v>
      </c>
      <c r="B489" s="1" t="s">
        <v>2206</v>
      </c>
      <c r="C489" s="1" t="s">
        <v>1539</v>
      </c>
      <c r="D489" s="1" t="s">
        <v>3385</v>
      </c>
      <c r="E489" s="1" t="s">
        <v>3388</v>
      </c>
      <c r="F489" s="1" t="s">
        <v>2844</v>
      </c>
      <c r="G489" s="1" t="s">
        <v>2844</v>
      </c>
      <c r="H489" s="1" t="s">
        <v>747</v>
      </c>
      <c r="I489" s="1" t="s">
        <v>747</v>
      </c>
      <c r="M489" s="1">
        <v>1</v>
      </c>
      <c r="Z489" s="1">
        <f>SUM(DATAGRAL2024[[#This Row],[GRAND PRIX]:[BRONCE CANNES]])</f>
        <v>1</v>
      </c>
      <c r="AA4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90" spans="1:27" s="1" customFormat="1" x14ac:dyDescent="0.3">
      <c r="A490" s="1" t="s">
        <v>3358</v>
      </c>
      <c r="B490" s="1" t="s">
        <v>2206</v>
      </c>
      <c r="C490" s="1" t="s">
        <v>1539</v>
      </c>
      <c r="D490" s="1" t="s">
        <v>3385</v>
      </c>
      <c r="E490" s="1" t="s">
        <v>3389</v>
      </c>
      <c r="F490" s="1" t="s">
        <v>2844</v>
      </c>
      <c r="G490" s="1" t="s">
        <v>2844</v>
      </c>
      <c r="H490" s="1" t="s">
        <v>747</v>
      </c>
      <c r="I490" s="1" t="s">
        <v>747</v>
      </c>
      <c r="L490" s="1">
        <v>1</v>
      </c>
      <c r="Z490" s="1">
        <f>SUM(DATAGRAL2024[[#This Row],[GRAND PRIX]:[BRONCE CANNES]])</f>
        <v>1</v>
      </c>
      <c r="AA4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91" spans="1:27" s="1" customFormat="1" x14ac:dyDescent="0.3">
      <c r="A491" s="1" t="s">
        <v>3358</v>
      </c>
      <c r="B491" s="1" t="s">
        <v>2206</v>
      </c>
      <c r="C491" s="1" t="s">
        <v>1539</v>
      </c>
      <c r="D491" s="1" t="s">
        <v>3385</v>
      </c>
      <c r="E491" s="1" t="s">
        <v>3390</v>
      </c>
      <c r="F491" s="1" t="s">
        <v>2844</v>
      </c>
      <c r="G491" s="1" t="s">
        <v>2844</v>
      </c>
      <c r="H491" s="1" t="s">
        <v>747</v>
      </c>
      <c r="I491" s="1" t="s">
        <v>747</v>
      </c>
      <c r="L491" s="1">
        <v>1</v>
      </c>
      <c r="M491" s="1">
        <v>2</v>
      </c>
      <c r="Z491" s="1">
        <f>SUM(DATAGRAL2024[[#This Row],[GRAND PRIX]:[BRONCE CANNES]])</f>
        <v>3</v>
      </c>
      <c r="AA4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492" spans="1:27" s="1" customFormat="1" x14ac:dyDescent="0.3">
      <c r="A492" s="1" t="s">
        <v>3358</v>
      </c>
      <c r="B492" s="1" t="s">
        <v>2206</v>
      </c>
      <c r="C492" s="1" t="s">
        <v>449</v>
      </c>
      <c r="D492" s="1" t="s">
        <v>3391</v>
      </c>
      <c r="E492" s="1" t="s">
        <v>785</v>
      </c>
      <c r="F492" s="1" t="s">
        <v>2844</v>
      </c>
      <c r="G492" s="1" t="s">
        <v>2844</v>
      </c>
      <c r="H492" s="1" t="s">
        <v>747</v>
      </c>
      <c r="I492" s="1" t="s">
        <v>778</v>
      </c>
      <c r="K492" s="1">
        <v>6</v>
      </c>
      <c r="L492" s="1">
        <v>1</v>
      </c>
      <c r="M492" s="1">
        <v>1</v>
      </c>
      <c r="Z492" s="1">
        <f>SUM(DATAGRAL2024[[#This Row],[GRAND PRIX]:[BRONCE CANNES]])</f>
        <v>8</v>
      </c>
      <c r="AA4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100</v>
      </c>
    </row>
    <row r="493" spans="1:27" s="1" customFormat="1" x14ac:dyDescent="0.3">
      <c r="A493" s="1" t="s">
        <v>3358</v>
      </c>
      <c r="B493" s="1" t="s">
        <v>2206</v>
      </c>
      <c r="C493" s="1" t="s">
        <v>449</v>
      </c>
      <c r="D493" s="1" t="s">
        <v>3392</v>
      </c>
      <c r="E493" s="1" t="s">
        <v>3393</v>
      </c>
      <c r="F493" s="1" t="s">
        <v>2844</v>
      </c>
      <c r="G493" s="1" t="s">
        <v>2844</v>
      </c>
      <c r="H493" s="1" t="s">
        <v>747</v>
      </c>
      <c r="I493" s="1" t="s">
        <v>747</v>
      </c>
      <c r="K493" s="1">
        <v>2</v>
      </c>
      <c r="M493" s="1">
        <v>1</v>
      </c>
      <c r="Z493" s="1">
        <f>SUM(DATAGRAL2024[[#This Row],[GRAND PRIX]:[BRONCE CANNES]])</f>
        <v>3</v>
      </c>
      <c r="AA4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494" spans="1:27" s="1" customFormat="1" x14ac:dyDescent="0.3">
      <c r="A494" s="1" t="s">
        <v>3358</v>
      </c>
      <c r="B494" s="1" t="s">
        <v>2206</v>
      </c>
      <c r="C494" s="1" t="s">
        <v>449</v>
      </c>
      <c r="D494" s="1" t="s">
        <v>3069</v>
      </c>
      <c r="E494" s="1" t="s">
        <v>423</v>
      </c>
      <c r="F494" s="1" t="s">
        <v>2844</v>
      </c>
      <c r="G494" s="1" t="s">
        <v>2844</v>
      </c>
      <c r="H494" s="1" t="s">
        <v>747</v>
      </c>
      <c r="I494" s="1" t="s">
        <v>189</v>
      </c>
      <c r="K494" s="1">
        <v>1</v>
      </c>
      <c r="M494" s="1">
        <v>1</v>
      </c>
      <c r="Z494" s="1">
        <f>SUM(DATAGRAL2024[[#This Row],[GRAND PRIX]:[BRONCE CANNES]])</f>
        <v>2</v>
      </c>
      <c r="AA4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495" spans="1:27" s="1" customFormat="1" x14ac:dyDescent="0.3">
      <c r="A495" s="1" t="s">
        <v>3358</v>
      </c>
      <c r="B495" s="1" t="s">
        <v>2206</v>
      </c>
      <c r="C495" s="1" t="s">
        <v>449</v>
      </c>
      <c r="D495" s="1" t="s">
        <v>3069</v>
      </c>
      <c r="E495" s="1" t="s">
        <v>3394</v>
      </c>
      <c r="F495" s="1" t="s">
        <v>2844</v>
      </c>
      <c r="G495" s="1" t="s">
        <v>2844</v>
      </c>
      <c r="H495" s="1" t="s">
        <v>747</v>
      </c>
      <c r="I495" s="1" t="s">
        <v>189</v>
      </c>
      <c r="K495" s="1">
        <v>1</v>
      </c>
      <c r="Z495" s="1">
        <f>SUM(DATAGRAL2024[[#This Row],[GRAND PRIX]:[BRONCE CANNES]])</f>
        <v>1</v>
      </c>
      <c r="AA4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96" spans="1:27" s="1" customFormat="1" x14ac:dyDescent="0.3">
      <c r="A496" s="1" t="s">
        <v>3358</v>
      </c>
      <c r="B496" s="1" t="s">
        <v>2206</v>
      </c>
      <c r="C496" s="1" t="s">
        <v>449</v>
      </c>
      <c r="D496" s="1" t="s">
        <v>3069</v>
      </c>
      <c r="E496" s="1" t="s">
        <v>3395</v>
      </c>
      <c r="F496" s="1" t="s">
        <v>2844</v>
      </c>
      <c r="G496" s="1" t="s">
        <v>2844</v>
      </c>
      <c r="H496" s="1" t="s">
        <v>747</v>
      </c>
      <c r="I496" s="1" t="s">
        <v>189</v>
      </c>
      <c r="K496" s="1">
        <v>1</v>
      </c>
      <c r="L496" s="1">
        <v>1</v>
      </c>
      <c r="M496" s="1">
        <v>2</v>
      </c>
      <c r="Z496" s="1">
        <f>SUM(DATAGRAL2024[[#This Row],[GRAND PRIX]:[BRONCE CANNES]])</f>
        <v>4</v>
      </c>
      <c r="AA4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497" spans="1:27" s="1" customFormat="1" x14ac:dyDescent="0.3">
      <c r="A497" s="1" t="s">
        <v>3358</v>
      </c>
      <c r="B497" s="1" t="s">
        <v>2206</v>
      </c>
      <c r="C497" s="1" t="s">
        <v>2211</v>
      </c>
      <c r="D497" s="1" t="s">
        <v>3396</v>
      </c>
      <c r="E497" s="1" t="s">
        <v>3397</v>
      </c>
      <c r="F497" s="1" t="s">
        <v>2844</v>
      </c>
      <c r="G497" s="1" t="s">
        <v>2844</v>
      </c>
      <c r="H497" s="1" t="s">
        <v>747</v>
      </c>
      <c r="I497" s="1" t="s">
        <v>747</v>
      </c>
      <c r="K497" s="1">
        <v>1</v>
      </c>
      <c r="Z497" s="1">
        <f>SUM(DATAGRAL2024[[#This Row],[GRAND PRIX]:[BRONCE CANNES]])</f>
        <v>1</v>
      </c>
      <c r="AA4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98" spans="1:27" s="1" customFormat="1" x14ac:dyDescent="0.3">
      <c r="A498" s="1" t="s">
        <v>3358</v>
      </c>
      <c r="B498" s="1" t="s">
        <v>2206</v>
      </c>
      <c r="C498" s="1" t="s">
        <v>1487</v>
      </c>
      <c r="D498" s="1" t="s">
        <v>1487</v>
      </c>
      <c r="E498" s="1" t="s">
        <v>1493</v>
      </c>
      <c r="F498" s="1" t="s">
        <v>2844</v>
      </c>
      <c r="G498" s="1" t="s">
        <v>2844</v>
      </c>
      <c r="H498" s="1" t="s">
        <v>747</v>
      </c>
      <c r="I498" s="1" t="s">
        <v>1268</v>
      </c>
      <c r="K498" s="1">
        <v>4</v>
      </c>
      <c r="Z498" s="1">
        <f>SUM(DATAGRAL2024[[#This Row],[GRAND PRIX]:[BRONCE CANNES]])</f>
        <v>4</v>
      </c>
      <c r="AA4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60</v>
      </c>
    </row>
    <row r="499" spans="1:27" s="1" customFormat="1" x14ac:dyDescent="0.3">
      <c r="A499" s="1" t="s">
        <v>3358</v>
      </c>
      <c r="B499" s="1" t="s">
        <v>2206</v>
      </c>
      <c r="C499" s="1" t="s">
        <v>1443</v>
      </c>
      <c r="D499" s="1" t="s">
        <v>3398</v>
      </c>
      <c r="E499" s="1" t="s">
        <v>3399</v>
      </c>
      <c r="F499" s="1" t="s">
        <v>2844</v>
      </c>
      <c r="G499" s="1" t="s">
        <v>2844</v>
      </c>
      <c r="H499" s="1" t="s">
        <v>747</v>
      </c>
      <c r="I499" s="1" t="s">
        <v>153</v>
      </c>
      <c r="L499" s="1">
        <v>1</v>
      </c>
      <c r="Z499" s="1">
        <f>SUM(DATAGRAL2024[[#This Row],[GRAND PRIX]:[BRONCE CANNES]])</f>
        <v>1</v>
      </c>
      <c r="AA4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00" spans="1:27" s="1" customFormat="1" x14ac:dyDescent="0.3">
      <c r="A500" s="1" t="s">
        <v>3400</v>
      </c>
      <c r="B500" s="1" t="s">
        <v>2206</v>
      </c>
      <c r="C500" s="1" t="s">
        <v>3401</v>
      </c>
      <c r="D500" s="1" t="s">
        <v>3401</v>
      </c>
      <c r="E500" s="1" t="s">
        <v>3402</v>
      </c>
      <c r="F500" s="1" t="s">
        <v>2844</v>
      </c>
      <c r="G500" s="1" t="s">
        <v>3403</v>
      </c>
      <c r="H500" s="1" t="s">
        <v>153</v>
      </c>
      <c r="I500" s="1" t="s">
        <v>153</v>
      </c>
      <c r="K500" s="1">
        <v>1</v>
      </c>
      <c r="Z500" s="1">
        <f>SUM(DATAGRAL2024[[#This Row],[GRAND PRIX]:[BRONCE CANNES]])</f>
        <v>1</v>
      </c>
      <c r="AA5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01" spans="1:27" s="1" customFormat="1" x14ac:dyDescent="0.3">
      <c r="A501" s="1" t="s">
        <v>3400</v>
      </c>
      <c r="B501" s="1" t="s">
        <v>2206</v>
      </c>
      <c r="C501" s="1" t="s">
        <v>3401</v>
      </c>
      <c r="D501" s="1" t="s">
        <v>3401</v>
      </c>
      <c r="E501" s="1" t="s">
        <v>3404</v>
      </c>
      <c r="F501" s="1" t="s">
        <v>2844</v>
      </c>
      <c r="G501" s="1" t="s">
        <v>3405</v>
      </c>
      <c r="H501" s="1" t="s">
        <v>153</v>
      </c>
      <c r="I501" s="1" t="s">
        <v>153</v>
      </c>
      <c r="L501" s="1">
        <v>1</v>
      </c>
      <c r="M501" s="1">
        <v>1</v>
      </c>
      <c r="Z501" s="1">
        <f>SUM(DATAGRAL2024[[#This Row],[GRAND PRIX]:[BRONCE CANNES]])</f>
        <v>2</v>
      </c>
      <c r="AA5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502" spans="1:27" s="1" customFormat="1" x14ac:dyDescent="0.3">
      <c r="A502" s="1" t="s">
        <v>3400</v>
      </c>
      <c r="B502" s="1" t="s">
        <v>2206</v>
      </c>
      <c r="C502" s="1" t="s">
        <v>2148</v>
      </c>
      <c r="D502" s="1" t="s">
        <v>3406</v>
      </c>
      <c r="E502" s="1" t="s">
        <v>3407</v>
      </c>
      <c r="F502" s="1" t="s">
        <v>2844</v>
      </c>
      <c r="G502" s="1" t="s">
        <v>1718</v>
      </c>
      <c r="H502" s="1" t="s">
        <v>153</v>
      </c>
      <c r="I502" s="1" t="s">
        <v>153</v>
      </c>
      <c r="M502" s="1">
        <v>1</v>
      </c>
      <c r="Z502" s="1">
        <f>SUM(DATAGRAL2024[[#This Row],[GRAND PRIX]:[BRONCE CANNES]])</f>
        <v>1</v>
      </c>
      <c r="AA5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03" spans="1:27" s="1" customFormat="1" x14ac:dyDescent="0.3">
      <c r="A503" s="1" t="s">
        <v>3400</v>
      </c>
      <c r="B503" s="1" t="s">
        <v>2206</v>
      </c>
      <c r="C503" s="1" t="s">
        <v>2148</v>
      </c>
      <c r="D503" s="1" t="s">
        <v>3406</v>
      </c>
      <c r="E503" s="1" t="s">
        <v>3408</v>
      </c>
      <c r="F503" s="1" t="s">
        <v>2844</v>
      </c>
      <c r="G503" s="1" t="s">
        <v>1718</v>
      </c>
      <c r="H503" s="1" t="s">
        <v>153</v>
      </c>
      <c r="I503" s="1" t="s">
        <v>153</v>
      </c>
      <c r="M503" s="1">
        <v>4</v>
      </c>
      <c r="Z503" s="1">
        <f>SUM(DATAGRAL2024[[#This Row],[GRAND PRIX]:[BRONCE CANNES]])</f>
        <v>4</v>
      </c>
      <c r="AA5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504" spans="1:27" s="1" customFormat="1" x14ac:dyDescent="0.3">
      <c r="A504" s="1" t="s">
        <v>3400</v>
      </c>
      <c r="B504" s="1" t="s">
        <v>2206</v>
      </c>
      <c r="C504" s="1" t="s">
        <v>2148</v>
      </c>
      <c r="D504" s="1" t="s">
        <v>3406</v>
      </c>
      <c r="E504" s="1" t="s">
        <v>3409</v>
      </c>
      <c r="F504" s="1" t="s">
        <v>2844</v>
      </c>
      <c r="G504" s="1" t="s">
        <v>3410</v>
      </c>
      <c r="H504" s="1" t="s">
        <v>153</v>
      </c>
      <c r="I504" s="1" t="s">
        <v>153</v>
      </c>
      <c r="M504" s="1">
        <v>2</v>
      </c>
      <c r="Z504" s="1">
        <f>SUM(DATAGRAL2024[[#This Row],[GRAND PRIX]:[BRONCE CANNES]])</f>
        <v>2</v>
      </c>
      <c r="AA5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05" spans="1:27" s="1" customFormat="1" x14ac:dyDescent="0.3">
      <c r="A505" s="1" t="s">
        <v>3400</v>
      </c>
      <c r="B505" s="1" t="s">
        <v>2206</v>
      </c>
      <c r="C505" s="1" t="s">
        <v>2148</v>
      </c>
      <c r="D505" s="1" t="s">
        <v>3406</v>
      </c>
      <c r="E505" s="1" t="s">
        <v>3411</v>
      </c>
      <c r="F505" s="1" t="s">
        <v>2844</v>
      </c>
      <c r="G505" s="1" t="s">
        <v>3412</v>
      </c>
      <c r="H505" s="1" t="s">
        <v>153</v>
      </c>
      <c r="I505" s="1" t="s">
        <v>153</v>
      </c>
      <c r="K505" s="1">
        <v>2</v>
      </c>
      <c r="Z505" s="1">
        <f>SUM(DATAGRAL2024[[#This Row],[GRAND PRIX]:[BRONCE CANNES]])</f>
        <v>2</v>
      </c>
      <c r="AA5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506" spans="1:27" s="1" customFormat="1" x14ac:dyDescent="0.3">
      <c r="A506" s="1" t="s">
        <v>3400</v>
      </c>
      <c r="B506" s="1" t="s">
        <v>2206</v>
      </c>
      <c r="C506" s="1" t="s">
        <v>2148</v>
      </c>
      <c r="D506" s="1" t="s">
        <v>3406</v>
      </c>
      <c r="E506" s="1" t="s">
        <v>3413</v>
      </c>
      <c r="F506" s="1" t="s">
        <v>2844</v>
      </c>
      <c r="G506" s="1" t="s">
        <v>2017</v>
      </c>
      <c r="H506" s="1" t="s">
        <v>153</v>
      </c>
      <c r="I506" s="1" t="s">
        <v>153</v>
      </c>
      <c r="M506" s="1">
        <v>1</v>
      </c>
      <c r="Z506" s="1">
        <f>SUM(DATAGRAL2024[[#This Row],[GRAND PRIX]:[BRONCE CANNES]])</f>
        <v>1</v>
      </c>
      <c r="AA5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07" spans="1:27" s="1" customFormat="1" x14ac:dyDescent="0.3">
      <c r="A507" s="1" t="s">
        <v>3400</v>
      </c>
      <c r="B507" s="1" t="s">
        <v>2206</v>
      </c>
      <c r="C507" s="1" t="s">
        <v>2148</v>
      </c>
      <c r="D507" s="1" t="s">
        <v>3406</v>
      </c>
      <c r="E507" s="1" t="s">
        <v>3414</v>
      </c>
      <c r="F507" s="1" t="s">
        <v>2844</v>
      </c>
      <c r="G507" s="1" t="s">
        <v>2017</v>
      </c>
      <c r="H507" s="1" t="s">
        <v>153</v>
      </c>
      <c r="I507" s="1" t="s">
        <v>153</v>
      </c>
      <c r="M507" s="1">
        <v>1</v>
      </c>
      <c r="Z507" s="1">
        <f>SUM(DATAGRAL2024[[#This Row],[GRAND PRIX]:[BRONCE CANNES]])</f>
        <v>1</v>
      </c>
      <c r="AA5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08" spans="1:27" s="1" customFormat="1" x14ac:dyDescent="0.3">
      <c r="A508" s="1" t="s">
        <v>3400</v>
      </c>
      <c r="B508" s="1" t="s">
        <v>2206</v>
      </c>
      <c r="C508" s="1" t="s">
        <v>2148</v>
      </c>
      <c r="D508" s="1" t="s">
        <v>3406</v>
      </c>
      <c r="E508" s="1" t="s">
        <v>3415</v>
      </c>
      <c r="F508" s="1" t="s">
        <v>2844</v>
      </c>
      <c r="G508" s="1" t="s">
        <v>2017</v>
      </c>
      <c r="H508" s="1" t="s">
        <v>153</v>
      </c>
      <c r="I508" s="1" t="s">
        <v>153</v>
      </c>
      <c r="L508" s="1">
        <v>1</v>
      </c>
      <c r="Z508" s="1">
        <f>SUM(DATAGRAL2024[[#This Row],[GRAND PRIX]:[BRONCE CANNES]])</f>
        <v>1</v>
      </c>
      <c r="AA5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09" spans="1:27" s="1" customFormat="1" x14ac:dyDescent="0.3">
      <c r="A509" s="1" t="s">
        <v>3400</v>
      </c>
      <c r="B509" s="1" t="s">
        <v>2206</v>
      </c>
      <c r="C509" s="1" t="s">
        <v>2148</v>
      </c>
      <c r="D509" s="1" t="s">
        <v>3406</v>
      </c>
      <c r="E509" s="1" t="s">
        <v>3416</v>
      </c>
      <c r="F509" s="1" t="s">
        <v>2844</v>
      </c>
      <c r="G509" s="1" t="s">
        <v>2017</v>
      </c>
      <c r="H509" s="1" t="s">
        <v>153</v>
      </c>
      <c r="I509" s="1" t="s">
        <v>153</v>
      </c>
      <c r="M509" s="1">
        <v>1</v>
      </c>
      <c r="Z509" s="1">
        <f>SUM(DATAGRAL2024[[#This Row],[GRAND PRIX]:[BRONCE CANNES]])</f>
        <v>1</v>
      </c>
      <c r="AA5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0" spans="1:27" s="1" customFormat="1" x14ac:dyDescent="0.3">
      <c r="A510" s="1" t="s">
        <v>3400</v>
      </c>
      <c r="B510" s="1" t="s">
        <v>2206</v>
      </c>
      <c r="C510" s="1" t="s">
        <v>2148</v>
      </c>
      <c r="D510" s="1" t="s">
        <v>3406</v>
      </c>
      <c r="E510" s="1" t="s">
        <v>3417</v>
      </c>
      <c r="F510" s="1" t="s">
        <v>2844</v>
      </c>
      <c r="G510" s="1" t="s">
        <v>3412</v>
      </c>
      <c r="H510" s="1" t="s">
        <v>153</v>
      </c>
      <c r="I510" s="1" t="s">
        <v>153</v>
      </c>
      <c r="L510" s="1">
        <v>1</v>
      </c>
      <c r="Z510" s="1">
        <f>SUM(DATAGRAL2024[[#This Row],[GRAND PRIX]:[BRONCE CANNES]])</f>
        <v>1</v>
      </c>
      <c r="AA5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1" spans="1:27" s="1" customFormat="1" x14ac:dyDescent="0.3">
      <c r="A511" s="1" t="s">
        <v>3400</v>
      </c>
      <c r="B511" s="1" t="s">
        <v>2206</v>
      </c>
      <c r="C511" s="1" t="s">
        <v>2148</v>
      </c>
      <c r="D511" s="1" t="s">
        <v>3406</v>
      </c>
      <c r="E511" s="1" t="s">
        <v>3418</v>
      </c>
      <c r="F511" s="1" t="s">
        <v>2844</v>
      </c>
      <c r="G511" s="1" t="s">
        <v>3410</v>
      </c>
      <c r="H511" s="1" t="s">
        <v>153</v>
      </c>
      <c r="I511" s="1" t="s">
        <v>153</v>
      </c>
      <c r="L511" s="1">
        <v>1</v>
      </c>
      <c r="Z511" s="1">
        <f>SUM(DATAGRAL2024[[#This Row],[GRAND PRIX]:[BRONCE CANNES]])</f>
        <v>1</v>
      </c>
      <c r="AA5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2" spans="1:27" s="1" customFormat="1" x14ac:dyDescent="0.3">
      <c r="A512" s="1" t="s">
        <v>3400</v>
      </c>
      <c r="B512" s="1" t="s">
        <v>2206</v>
      </c>
      <c r="C512" s="1" t="s">
        <v>3419</v>
      </c>
      <c r="D512" s="1" t="s">
        <v>3419</v>
      </c>
      <c r="E512" s="1" t="s">
        <v>1618</v>
      </c>
      <c r="F512" s="1" t="s">
        <v>2844</v>
      </c>
      <c r="G512" s="1" t="s">
        <v>1718</v>
      </c>
      <c r="H512" s="1" t="s">
        <v>153</v>
      </c>
      <c r="I512" s="1" t="s">
        <v>153</v>
      </c>
      <c r="M512" s="1">
        <v>1</v>
      </c>
      <c r="Z512" s="1">
        <f>SUM(DATAGRAL2024[[#This Row],[GRAND PRIX]:[BRONCE CANNES]])</f>
        <v>1</v>
      </c>
      <c r="AA5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3" spans="1:27" s="1" customFormat="1" x14ac:dyDescent="0.3">
      <c r="A513" s="1" t="s">
        <v>3400</v>
      </c>
      <c r="B513" s="1" t="s">
        <v>2206</v>
      </c>
      <c r="C513" s="1" t="s">
        <v>3419</v>
      </c>
      <c r="D513" s="1" t="s">
        <v>3419</v>
      </c>
      <c r="E513" s="1" t="s">
        <v>3420</v>
      </c>
      <c r="F513" s="1" t="s">
        <v>2844</v>
      </c>
      <c r="G513" s="1" t="s">
        <v>1718</v>
      </c>
      <c r="H513" s="1" t="s">
        <v>153</v>
      </c>
      <c r="I513" s="1" t="s">
        <v>153</v>
      </c>
      <c r="M513" s="1">
        <v>1</v>
      </c>
      <c r="Z513" s="1">
        <f>SUM(DATAGRAL2024[[#This Row],[GRAND PRIX]:[BRONCE CANNES]])</f>
        <v>1</v>
      </c>
      <c r="AA5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4" spans="1:27" s="1" customFormat="1" x14ac:dyDescent="0.3">
      <c r="A514" s="1" t="s">
        <v>3400</v>
      </c>
      <c r="B514" s="1" t="s">
        <v>2206</v>
      </c>
      <c r="C514" s="1" t="s">
        <v>3419</v>
      </c>
      <c r="D514" s="1" t="s">
        <v>3419</v>
      </c>
      <c r="E514" s="1" t="s">
        <v>3421</v>
      </c>
      <c r="F514" s="1" t="s">
        <v>2844</v>
      </c>
      <c r="G514" s="1" t="s">
        <v>1718</v>
      </c>
      <c r="H514" s="1" t="s">
        <v>153</v>
      </c>
      <c r="I514" s="1" t="s">
        <v>153</v>
      </c>
      <c r="L514" s="1">
        <v>1</v>
      </c>
      <c r="Z514" s="1">
        <f>SUM(DATAGRAL2024[[#This Row],[GRAND PRIX]:[BRONCE CANNES]])</f>
        <v>1</v>
      </c>
      <c r="AA5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5" spans="1:27" s="1" customFormat="1" x14ac:dyDescent="0.3">
      <c r="A515" s="1" t="s">
        <v>3400</v>
      </c>
      <c r="B515" s="1" t="s">
        <v>2206</v>
      </c>
      <c r="C515" s="1" t="s">
        <v>3419</v>
      </c>
      <c r="D515" s="1" t="s">
        <v>3419</v>
      </c>
      <c r="E515" s="1" t="s">
        <v>3422</v>
      </c>
      <c r="F515" s="1" t="s">
        <v>2844</v>
      </c>
      <c r="G515" s="1" t="s">
        <v>1718</v>
      </c>
      <c r="H515" s="1" t="s">
        <v>153</v>
      </c>
      <c r="I515" s="1" t="s">
        <v>153</v>
      </c>
      <c r="L515" s="1">
        <v>1</v>
      </c>
      <c r="Z515" s="1">
        <f>SUM(DATAGRAL2024[[#This Row],[GRAND PRIX]:[BRONCE CANNES]])</f>
        <v>1</v>
      </c>
      <c r="AA5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6" spans="1:27" s="1" customFormat="1" x14ac:dyDescent="0.3">
      <c r="A516" s="1" t="s">
        <v>3400</v>
      </c>
      <c r="B516" s="1" t="s">
        <v>2206</v>
      </c>
      <c r="C516" s="1" t="s">
        <v>3419</v>
      </c>
      <c r="D516" s="1" t="s">
        <v>3419</v>
      </c>
      <c r="E516" s="1" t="s">
        <v>3423</v>
      </c>
      <c r="F516" s="1" t="s">
        <v>2844</v>
      </c>
      <c r="G516" s="1" t="s">
        <v>1718</v>
      </c>
      <c r="H516" s="1" t="s">
        <v>153</v>
      </c>
      <c r="I516" s="1" t="s">
        <v>153</v>
      </c>
      <c r="M516" s="1">
        <v>2</v>
      </c>
      <c r="Z516" s="1">
        <f>SUM(DATAGRAL2024[[#This Row],[GRAND PRIX]:[BRONCE CANNES]])</f>
        <v>2</v>
      </c>
      <c r="AA5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17" spans="1:27" s="1" customFormat="1" x14ac:dyDescent="0.3">
      <c r="A517" s="1" t="s">
        <v>3400</v>
      </c>
      <c r="B517" s="1" t="s">
        <v>2206</v>
      </c>
      <c r="C517" s="1" t="s">
        <v>3424</v>
      </c>
      <c r="D517" s="1" t="s">
        <v>3424</v>
      </c>
      <c r="E517" s="1" t="s">
        <v>3425</v>
      </c>
      <c r="F517" s="1" t="s">
        <v>2844</v>
      </c>
      <c r="G517" s="1" t="s">
        <v>3426</v>
      </c>
      <c r="H517" s="1" t="s">
        <v>153</v>
      </c>
      <c r="I517" s="1" t="s">
        <v>153</v>
      </c>
      <c r="M517" s="1">
        <v>1</v>
      </c>
      <c r="Z517" s="1">
        <f>SUM(DATAGRAL2024[[#This Row],[GRAND PRIX]:[BRONCE CANNES]])</f>
        <v>1</v>
      </c>
      <c r="AA5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8" spans="1:27" s="1" customFormat="1" x14ac:dyDescent="0.3">
      <c r="A518" s="1" t="s">
        <v>3400</v>
      </c>
      <c r="B518" s="1" t="s">
        <v>2206</v>
      </c>
      <c r="C518" s="1" t="s">
        <v>3424</v>
      </c>
      <c r="D518" s="1" t="s">
        <v>3424</v>
      </c>
      <c r="E518" s="1" t="s">
        <v>3427</v>
      </c>
      <c r="F518" s="1" t="s">
        <v>2844</v>
      </c>
      <c r="G518" s="1" t="s">
        <v>3428</v>
      </c>
      <c r="H518" s="1" t="s">
        <v>153</v>
      </c>
      <c r="I518" s="1" t="s">
        <v>153</v>
      </c>
      <c r="M518" s="1">
        <v>1</v>
      </c>
      <c r="Z518" s="1">
        <f>SUM(DATAGRAL2024[[#This Row],[GRAND PRIX]:[BRONCE CANNES]])</f>
        <v>1</v>
      </c>
      <c r="AA5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9" spans="1:27" s="1" customFormat="1" x14ac:dyDescent="0.3">
      <c r="A519" s="1" t="s">
        <v>3400</v>
      </c>
      <c r="B519" s="1" t="s">
        <v>2206</v>
      </c>
      <c r="C519" s="1" t="s">
        <v>828</v>
      </c>
      <c r="D519" s="1" t="s">
        <v>828</v>
      </c>
      <c r="E519" s="1" t="s">
        <v>3429</v>
      </c>
      <c r="F519" s="1" t="s">
        <v>2844</v>
      </c>
      <c r="G519" s="1" t="s">
        <v>1718</v>
      </c>
      <c r="H519" s="1" t="s">
        <v>153</v>
      </c>
      <c r="I519" s="1" t="s">
        <v>153</v>
      </c>
      <c r="M519" s="1">
        <v>1</v>
      </c>
      <c r="Z519" s="1">
        <f>SUM(DATAGRAL2024[[#This Row],[GRAND PRIX]:[BRONCE CANNES]])</f>
        <v>1</v>
      </c>
      <c r="AA5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0" spans="1:27" s="1" customFormat="1" x14ac:dyDescent="0.3">
      <c r="A520" s="1" t="s">
        <v>3400</v>
      </c>
      <c r="B520" s="1" t="s">
        <v>2206</v>
      </c>
      <c r="C520" s="1" t="s">
        <v>3430</v>
      </c>
      <c r="D520" s="1" t="s">
        <v>3430</v>
      </c>
      <c r="E520" s="1" t="s">
        <v>3431</v>
      </c>
      <c r="F520" s="1" t="s">
        <v>2844</v>
      </c>
      <c r="G520" s="1" t="s">
        <v>3432</v>
      </c>
      <c r="H520" s="1" t="s">
        <v>153</v>
      </c>
      <c r="I520" s="1" t="s">
        <v>153</v>
      </c>
      <c r="K520" s="1">
        <v>1</v>
      </c>
      <c r="Z520" s="1">
        <f>SUM(DATAGRAL2024[[#This Row],[GRAND PRIX]:[BRONCE CANNES]])</f>
        <v>1</v>
      </c>
      <c r="AA5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21" spans="1:27" s="1" customFormat="1" x14ac:dyDescent="0.3">
      <c r="A521" s="1" t="s">
        <v>3400</v>
      </c>
      <c r="B521" s="1" t="s">
        <v>2206</v>
      </c>
      <c r="C521" s="1" t="s">
        <v>3430</v>
      </c>
      <c r="D521" s="1" t="s">
        <v>3430</v>
      </c>
      <c r="E521" s="1" t="s">
        <v>3433</v>
      </c>
      <c r="F521" s="1" t="s">
        <v>2844</v>
      </c>
      <c r="G521" s="1" t="s">
        <v>3434</v>
      </c>
      <c r="H521" s="1" t="s">
        <v>153</v>
      </c>
      <c r="I521" s="1" t="s">
        <v>153</v>
      </c>
      <c r="K521" s="1">
        <v>1</v>
      </c>
      <c r="Z521" s="1">
        <f>SUM(DATAGRAL2024[[#This Row],[GRAND PRIX]:[BRONCE CANNES]])</f>
        <v>1</v>
      </c>
      <c r="AA5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22" spans="1:27" s="1" customFormat="1" x14ac:dyDescent="0.3">
      <c r="A522" s="1" t="s">
        <v>3400</v>
      </c>
      <c r="B522" s="1" t="s">
        <v>2206</v>
      </c>
      <c r="C522" s="1" t="s">
        <v>3435</v>
      </c>
      <c r="D522" s="1" t="s">
        <v>3435</v>
      </c>
      <c r="E522" s="1" t="s">
        <v>3436</v>
      </c>
      <c r="F522" s="1" t="s">
        <v>2844</v>
      </c>
      <c r="G522" s="1" t="s">
        <v>3437</v>
      </c>
      <c r="H522" s="1" t="s">
        <v>153</v>
      </c>
      <c r="I522" s="1" t="s">
        <v>153</v>
      </c>
      <c r="K522" s="1">
        <v>1</v>
      </c>
      <c r="Z522" s="1">
        <f>SUM(DATAGRAL2024[[#This Row],[GRAND PRIX]:[BRONCE CANNES]])</f>
        <v>1</v>
      </c>
      <c r="AA5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23" spans="1:27" s="1" customFormat="1" x14ac:dyDescent="0.3">
      <c r="A523" s="1" t="s">
        <v>3400</v>
      </c>
      <c r="B523" s="1" t="s">
        <v>2206</v>
      </c>
      <c r="C523" s="1" t="s">
        <v>2778</v>
      </c>
      <c r="D523" s="1" t="s">
        <v>3438</v>
      </c>
      <c r="E523" s="1" t="s">
        <v>3439</v>
      </c>
      <c r="F523" s="1" t="s">
        <v>2844</v>
      </c>
      <c r="G523" s="1" t="s">
        <v>3440</v>
      </c>
      <c r="H523" s="1" t="s">
        <v>153</v>
      </c>
      <c r="I523" s="1" t="s">
        <v>153</v>
      </c>
      <c r="M523" s="1">
        <v>1</v>
      </c>
      <c r="Z523" s="1">
        <f>SUM(DATAGRAL2024[[#This Row],[GRAND PRIX]:[BRONCE CANNES]])</f>
        <v>1</v>
      </c>
      <c r="AA5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4" spans="1:27" s="1" customFormat="1" x14ac:dyDescent="0.3">
      <c r="A524" s="1" t="s">
        <v>3400</v>
      </c>
      <c r="B524" s="1" t="s">
        <v>2206</v>
      </c>
      <c r="C524" s="1" t="s">
        <v>2778</v>
      </c>
      <c r="D524" s="1" t="s">
        <v>3438</v>
      </c>
      <c r="E524" s="1" t="s">
        <v>3441</v>
      </c>
      <c r="F524" s="1" t="s">
        <v>2844</v>
      </c>
      <c r="G524" s="1" t="s">
        <v>3440</v>
      </c>
      <c r="H524" s="1" t="s">
        <v>153</v>
      </c>
      <c r="I524" s="1" t="s">
        <v>153</v>
      </c>
      <c r="M524" s="1">
        <v>1</v>
      </c>
      <c r="Z524" s="1">
        <f>SUM(DATAGRAL2024[[#This Row],[GRAND PRIX]:[BRONCE CANNES]])</f>
        <v>1</v>
      </c>
      <c r="AA5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5" spans="1:27" s="1" customFormat="1" x14ac:dyDescent="0.3">
      <c r="A525" s="1" t="s">
        <v>3400</v>
      </c>
      <c r="B525" s="1" t="s">
        <v>2206</v>
      </c>
      <c r="C525" s="1" t="s">
        <v>2778</v>
      </c>
      <c r="D525" s="1" t="s">
        <v>3438</v>
      </c>
      <c r="E525" s="1" t="s">
        <v>3442</v>
      </c>
      <c r="F525" s="1" t="s">
        <v>2844</v>
      </c>
      <c r="G525" s="1" t="s">
        <v>3440</v>
      </c>
      <c r="H525" s="1" t="s">
        <v>153</v>
      </c>
      <c r="I525" s="1" t="s">
        <v>153</v>
      </c>
      <c r="M525" s="1">
        <v>1</v>
      </c>
      <c r="Z525" s="1">
        <f>SUM(DATAGRAL2024[[#This Row],[GRAND PRIX]:[BRONCE CANNES]])</f>
        <v>1</v>
      </c>
      <c r="AA5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6" spans="1:27" s="1" customFormat="1" x14ac:dyDescent="0.3">
      <c r="A526" s="1" t="s">
        <v>3400</v>
      </c>
      <c r="B526" s="1" t="s">
        <v>2206</v>
      </c>
      <c r="C526" s="1" t="s">
        <v>1443</v>
      </c>
      <c r="D526" s="1" t="s">
        <v>3398</v>
      </c>
      <c r="E526" s="1" t="s">
        <v>3443</v>
      </c>
      <c r="F526" s="1" t="s">
        <v>2844</v>
      </c>
      <c r="G526" s="1" t="s">
        <v>3444</v>
      </c>
      <c r="H526" s="1" t="s">
        <v>153</v>
      </c>
      <c r="I526" s="1" t="s">
        <v>153</v>
      </c>
      <c r="M526" s="1">
        <v>1</v>
      </c>
      <c r="Z526" s="1">
        <f>SUM(DATAGRAL2024[[#This Row],[GRAND PRIX]:[BRONCE CANNES]])</f>
        <v>1</v>
      </c>
      <c r="AA5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7" spans="1:27" s="1" customFormat="1" x14ac:dyDescent="0.3">
      <c r="A527" s="1" t="s">
        <v>3400</v>
      </c>
      <c r="B527" s="1" t="s">
        <v>2206</v>
      </c>
      <c r="C527" s="1" t="s">
        <v>1443</v>
      </c>
      <c r="D527" s="1" t="s">
        <v>3398</v>
      </c>
      <c r="E527" s="1" t="s">
        <v>3445</v>
      </c>
      <c r="F527" s="1" t="s">
        <v>2844</v>
      </c>
      <c r="G527" s="1" t="s">
        <v>3446</v>
      </c>
      <c r="H527" s="1" t="s">
        <v>153</v>
      </c>
      <c r="I527" s="1" t="s">
        <v>153</v>
      </c>
      <c r="L527" s="1">
        <v>1</v>
      </c>
      <c r="M527" s="1">
        <v>3</v>
      </c>
      <c r="Z527" s="1">
        <f>SUM(DATAGRAL2024[[#This Row],[GRAND PRIX]:[BRONCE CANNES]])</f>
        <v>4</v>
      </c>
      <c r="AA5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528" spans="1:27" s="1" customFormat="1" x14ac:dyDescent="0.3">
      <c r="A528" s="1" t="s">
        <v>3400</v>
      </c>
      <c r="B528" s="1" t="s">
        <v>2206</v>
      </c>
      <c r="C528" s="1" t="s">
        <v>1443</v>
      </c>
      <c r="D528" s="1" t="s">
        <v>3398</v>
      </c>
      <c r="E528" s="1" t="s">
        <v>847</v>
      </c>
      <c r="F528" s="1" t="s">
        <v>2844</v>
      </c>
      <c r="G528" s="1" t="s">
        <v>3447</v>
      </c>
      <c r="H528" s="1" t="s">
        <v>153</v>
      </c>
      <c r="I528" s="1" t="s">
        <v>153</v>
      </c>
      <c r="M528" s="1">
        <v>1</v>
      </c>
      <c r="Z528" s="1">
        <f>SUM(DATAGRAL2024[[#This Row],[GRAND PRIX]:[BRONCE CANNES]])</f>
        <v>1</v>
      </c>
      <c r="AA5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9" spans="1:27" s="1" customFormat="1" x14ac:dyDescent="0.3">
      <c r="A529" s="1" t="s">
        <v>3448</v>
      </c>
      <c r="B529" s="1" t="s">
        <v>2206</v>
      </c>
      <c r="C529" s="1" t="s">
        <v>3449</v>
      </c>
      <c r="D529" s="1" t="s">
        <v>3449</v>
      </c>
      <c r="E529" s="1" t="s">
        <v>3450</v>
      </c>
      <c r="F529" s="1" t="s">
        <v>3451</v>
      </c>
      <c r="G529" s="1" t="s">
        <v>2844</v>
      </c>
      <c r="H529" s="1" t="s">
        <v>11</v>
      </c>
      <c r="I529" s="1" t="s">
        <v>11</v>
      </c>
      <c r="K529" s="1">
        <v>1</v>
      </c>
      <c r="L529" s="1">
        <v>3</v>
      </c>
      <c r="M529" s="1">
        <v>1</v>
      </c>
      <c r="Z529" s="1">
        <f>SUM(DATAGRAL2024[[#This Row],[GRAND PRIX]:[BRONCE CANNES]])</f>
        <v>5</v>
      </c>
      <c r="AA5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39</v>
      </c>
    </row>
    <row r="530" spans="1:27" s="1" customFormat="1" x14ac:dyDescent="0.3">
      <c r="A530" s="1" t="s">
        <v>3448</v>
      </c>
      <c r="B530" s="1" t="s">
        <v>2206</v>
      </c>
      <c r="C530" s="1" t="s">
        <v>3449</v>
      </c>
      <c r="D530" s="1" t="s">
        <v>3449</v>
      </c>
      <c r="E530" s="1" t="s">
        <v>3452</v>
      </c>
      <c r="F530" s="1" t="s">
        <v>853</v>
      </c>
      <c r="G530" s="1" t="s">
        <v>2844</v>
      </c>
      <c r="H530" s="1" t="s">
        <v>11</v>
      </c>
      <c r="I530" s="1" t="s">
        <v>11</v>
      </c>
      <c r="L530" s="1">
        <v>1</v>
      </c>
      <c r="M530" s="1">
        <v>1</v>
      </c>
      <c r="Z530" s="1">
        <f>SUM(DATAGRAL2024[[#This Row],[GRAND PRIX]:[BRONCE CANNES]])</f>
        <v>2</v>
      </c>
      <c r="AA5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531" spans="1:27" s="1" customFormat="1" x14ac:dyDescent="0.3">
      <c r="A531" s="1" t="s">
        <v>3448</v>
      </c>
      <c r="B531" s="1" t="s">
        <v>2206</v>
      </c>
      <c r="C531" s="1" t="s">
        <v>854</v>
      </c>
      <c r="D531" s="1" t="s">
        <v>2725</v>
      </c>
      <c r="E531" s="1" t="s">
        <v>2726</v>
      </c>
      <c r="F531" s="1" t="s">
        <v>855</v>
      </c>
      <c r="G531" s="1" t="s">
        <v>2844</v>
      </c>
      <c r="H531" s="1" t="s">
        <v>11</v>
      </c>
      <c r="I531" s="1" t="s">
        <v>11</v>
      </c>
      <c r="M531" s="1">
        <v>1</v>
      </c>
      <c r="Z531" s="1">
        <f>SUM(DATAGRAL2024[[#This Row],[GRAND PRIX]:[BRONCE CANNES]])</f>
        <v>1</v>
      </c>
      <c r="AA5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32" spans="1:27" s="1" customFormat="1" x14ac:dyDescent="0.3">
      <c r="A532" s="1" t="s">
        <v>3448</v>
      </c>
      <c r="B532" s="1" t="s">
        <v>2206</v>
      </c>
      <c r="C532" s="1" t="s">
        <v>854</v>
      </c>
      <c r="D532" s="1" t="s">
        <v>2725</v>
      </c>
      <c r="E532" s="1" t="s">
        <v>3453</v>
      </c>
      <c r="F532" s="1" t="s">
        <v>857</v>
      </c>
      <c r="G532" s="1" t="s">
        <v>2844</v>
      </c>
      <c r="H532" s="1" t="s">
        <v>11</v>
      </c>
      <c r="I532" s="1" t="s">
        <v>11</v>
      </c>
      <c r="L532" s="1">
        <v>1</v>
      </c>
      <c r="Z532" s="1">
        <f>SUM(DATAGRAL2024[[#This Row],[GRAND PRIX]:[BRONCE CANNES]])</f>
        <v>1</v>
      </c>
      <c r="AA5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33" spans="1:27" s="1" customFormat="1" x14ac:dyDescent="0.3">
      <c r="A533" s="1" t="s">
        <v>3448</v>
      </c>
      <c r="B533" s="1" t="s">
        <v>2206</v>
      </c>
      <c r="C533" s="1" t="s">
        <v>1712</v>
      </c>
      <c r="D533" s="1" t="s">
        <v>2732</v>
      </c>
      <c r="E533" s="1" t="s">
        <v>2734</v>
      </c>
      <c r="F533" s="1" t="s">
        <v>2735</v>
      </c>
      <c r="G533" s="1" t="s">
        <v>2844</v>
      </c>
      <c r="H533" s="1" t="s">
        <v>11</v>
      </c>
      <c r="I533" s="1" t="s">
        <v>11</v>
      </c>
      <c r="L533" s="1">
        <v>1</v>
      </c>
      <c r="Z533" s="1">
        <f>SUM(DATAGRAL2024[[#This Row],[GRAND PRIX]:[BRONCE CANNES]])</f>
        <v>1</v>
      </c>
      <c r="AA5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34" spans="1:27" s="1" customFormat="1" x14ac:dyDescent="0.3">
      <c r="A534" s="1" t="s">
        <v>3448</v>
      </c>
      <c r="B534" s="1" t="s">
        <v>2206</v>
      </c>
      <c r="C534" s="1" t="s">
        <v>1804</v>
      </c>
      <c r="D534" s="1" t="s">
        <v>2740</v>
      </c>
      <c r="E534" s="1" t="s">
        <v>2741</v>
      </c>
      <c r="F534" s="1" t="s">
        <v>2724</v>
      </c>
      <c r="G534" s="1" t="s">
        <v>2844</v>
      </c>
      <c r="H534" s="1" t="s">
        <v>11</v>
      </c>
      <c r="I534" s="1" t="s">
        <v>11</v>
      </c>
      <c r="L534" s="1">
        <v>1</v>
      </c>
      <c r="Z534" s="1">
        <f>SUM(DATAGRAL2024[[#This Row],[GRAND PRIX]:[BRONCE CANNES]])</f>
        <v>1</v>
      </c>
      <c r="AA5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35" spans="1:27" s="1" customFormat="1" x14ac:dyDescent="0.3">
      <c r="A535" s="1" t="s">
        <v>3448</v>
      </c>
      <c r="B535" s="1" t="s">
        <v>2206</v>
      </c>
      <c r="C535" s="1" t="s">
        <v>1804</v>
      </c>
      <c r="D535" s="1" t="s">
        <v>2740</v>
      </c>
      <c r="E535" s="1" t="s">
        <v>37</v>
      </c>
      <c r="F535" s="1" t="s">
        <v>3454</v>
      </c>
      <c r="G535" s="1" t="s">
        <v>2844</v>
      </c>
      <c r="H535" s="1" t="s">
        <v>11</v>
      </c>
      <c r="I535" s="1" t="s">
        <v>11</v>
      </c>
      <c r="K535" s="1">
        <v>1</v>
      </c>
      <c r="Z535" s="1">
        <f>SUM(DATAGRAL2024[[#This Row],[GRAND PRIX]:[BRONCE CANNES]])</f>
        <v>1</v>
      </c>
      <c r="AA5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36" spans="1:27" s="1" customFormat="1" x14ac:dyDescent="0.3">
      <c r="A536" s="1" t="s">
        <v>3448</v>
      </c>
      <c r="B536" s="1" t="s">
        <v>2206</v>
      </c>
      <c r="C536" s="1" t="s">
        <v>1512</v>
      </c>
      <c r="D536" s="1" t="s">
        <v>2745</v>
      </c>
      <c r="E536" s="1" t="s">
        <v>3455</v>
      </c>
      <c r="F536" s="1" t="s">
        <v>1615</v>
      </c>
      <c r="G536" s="1" t="s">
        <v>2844</v>
      </c>
      <c r="H536" s="1" t="s">
        <v>11</v>
      </c>
      <c r="I536" s="1" t="s">
        <v>11</v>
      </c>
      <c r="L536" s="1">
        <v>1</v>
      </c>
      <c r="Z536" s="1">
        <f>SUM(DATAGRAL2024[[#This Row],[GRAND PRIX]:[BRONCE CANNES]])</f>
        <v>1</v>
      </c>
      <c r="AA5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37" spans="1:27" s="1" customFormat="1" x14ac:dyDescent="0.3">
      <c r="A537" s="1" t="s">
        <v>3448</v>
      </c>
      <c r="B537" s="1" t="s">
        <v>2206</v>
      </c>
      <c r="C537" s="1" t="s">
        <v>1512</v>
      </c>
      <c r="D537" s="1" t="s">
        <v>2745</v>
      </c>
      <c r="E537" s="1" t="s">
        <v>2751</v>
      </c>
      <c r="F537" s="1" t="s">
        <v>3456</v>
      </c>
      <c r="G537" s="1" t="s">
        <v>2844</v>
      </c>
      <c r="H537" s="1" t="s">
        <v>11</v>
      </c>
      <c r="I537" s="1" t="s">
        <v>11</v>
      </c>
      <c r="K537" s="1">
        <v>1</v>
      </c>
      <c r="L537" s="1">
        <v>1</v>
      </c>
      <c r="Z537" s="1">
        <f>SUM(DATAGRAL2024[[#This Row],[GRAND PRIX]:[BRONCE CANNES]])</f>
        <v>2</v>
      </c>
      <c r="AA5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538" spans="1:27" s="1" customFormat="1" x14ac:dyDescent="0.3">
      <c r="A538" s="1" t="s">
        <v>3448</v>
      </c>
      <c r="B538" s="1" t="s">
        <v>2206</v>
      </c>
      <c r="C538" s="1" t="s">
        <v>2754</v>
      </c>
      <c r="D538" s="1" t="s">
        <v>864</v>
      </c>
      <c r="E538" s="1" t="s">
        <v>865</v>
      </c>
      <c r="F538" s="1" t="s">
        <v>866</v>
      </c>
      <c r="G538" s="1" t="s">
        <v>2844</v>
      </c>
      <c r="H538" s="1" t="s">
        <v>11</v>
      </c>
      <c r="I538" s="1" t="s">
        <v>11</v>
      </c>
      <c r="M538" s="1">
        <v>1</v>
      </c>
      <c r="Z538" s="1">
        <f>SUM(DATAGRAL2024[[#This Row],[GRAND PRIX]:[BRONCE CANNES]])</f>
        <v>1</v>
      </c>
      <c r="AA5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39" spans="1:27" s="1" customFormat="1" x14ac:dyDescent="0.3">
      <c r="A539" s="1" t="s">
        <v>3448</v>
      </c>
      <c r="B539" s="1" t="s">
        <v>2206</v>
      </c>
      <c r="C539" s="1" t="s">
        <v>867</v>
      </c>
      <c r="D539" s="1" t="s">
        <v>2118</v>
      </c>
      <c r="E539" s="1" t="s">
        <v>868</v>
      </c>
      <c r="F539" s="1" t="s">
        <v>869</v>
      </c>
      <c r="G539" s="1" t="s">
        <v>2844</v>
      </c>
      <c r="H539" s="1" t="s">
        <v>11</v>
      </c>
      <c r="I539" s="1" t="s">
        <v>11</v>
      </c>
      <c r="L539" s="1">
        <v>1</v>
      </c>
      <c r="Z539" s="1">
        <f>SUM(DATAGRAL2024[[#This Row],[GRAND PRIX]:[BRONCE CANNES]])</f>
        <v>1</v>
      </c>
      <c r="AA5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40" spans="1:27" s="1" customFormat="1" x14ac:dyDescent="0.3">
      <c r="A540" s="1" t="s">
        <v>3448</v>
      </c>
      <c r="B540" s="1" t="s">
        <v>2206</v>
      </c>
      <c r="C540" s="1" t="s">
        <v>1893</v>
      </c>
      <c r="D540" s="1" t="s">
        <v>3457</v>
      </c>
      <c r="E540" s="1" t="s">
        <v>3458</v>
      </c>
      <c r="F540" s="1" t="s">
        <v>3459</v>
      </c>
      <c r="G540" s="1" t="s">
        <v>2844</v>
      </c>
      <c r="H540" s="1" t="s">
        <v>11</v>
      </c>
      <c r="I540" s="1" t="s">
        <v>11</v>
      </c>
      <c r="M540" s="1">
        <v>2</v>
      </c>
      <c r="Z540" s="1">
        <f>SUM(DATAGRAL2024[[#This Row],[GRAND PRIX]:[BRONCE CANNES]])</f>
        <v>2</v>
      </c>
      <c r="AA5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41" spans="1:27" s="1" customFormat="1" x14ac:dyDescent="0.3">
      <c r="A541" s="1" t="s">
        <v>3448</v>
      </c>
      <c r="B541" s="1" t="s">
        <v>2206</v>
      </c>
      <c r="C541" s="1" t="s">
        <v>2808</v>
      </c>
      <c r="D541" s="1" t="s">
        <v>2809</v>
      </c>
      <c r="E541" s="1" t="s">
        <v>3460</v>
      </c>
      <c r="F541" s="1" t="s">
        <v>3461</v>
      </c>
      <c r="G541" s="1" t="s">
        <v>2844</v>
      </c>
      <c r="H541" s="1" t="s">
        <v>11</v>
      </c>
      <c r="I541" s="1" t="s">
        <v>11</v>
      </c>
      <c r="L541" s="1">
        <v>1</v>
      </c>
      <c r="Z541" s="1">
        <f>SUM(DATAGRAL2024[[#This Row],[GRAND PRIX]:[BRONCE CANNES]])</f>
        <v>1</v>
      </c>
      <c r="AA5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42" spans="1:27" s="1" customFormat="1" x14ac:dyDescent="0.3">
      <c r="A542" s="1" t="s">
        <v>3448</v>
      </c>
      <c r="B542" s="1" t="s">
        <v>2206</v>
      </c>
      <c r="C542" s="1" t="s">
        <v>1893</v>
      </c>
      <c r="D542" s="1" t="s">
        <v>3457</v>
      </c>
      <c r="E542" s="1" t="s">
        <v>3462</v>
      </c>
      <c r="F542" s="1" t="s">
        <v>3463</v>
      </c>
      <c r="G542" s="1" t="s">
        <v>2844</v>
      </c>
      <c r="H542" s="1" t="s">
        <v>11</v>
      </c>
      <c r="I542" s="1" t="s">
        <v>11</v>
      </c>
      <c r="M542" s="1">
        <v>2</v>
      </c>
      <c r="Z542" s="1">
        <f>SUM(DATAGRAL2024[[#This Row],[GRAND PRIX]:[BRONCE CANNES]])</f>
        <v>2</v>
      </c>
      <c r="AA5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43" spans="1:27" s="1" customFormat="1" x14ac:dyDescent="0.3">
      <c r="A543" s="1" t="s">
        <v>3448</v>
      </c>
      <c r="B543" s="1" t="s">
        <v>2206</v>
      </c>
      <c r="C543" s="1" t="s">
        <v>2778</v>
      </c>
      <c r="D543" s="1" t="s">
        <v>2779</v>
      </c>
      <c r="E543" s="1" t="s">
        <v>3458</v>
      </c>
      <c r="F543" s="1" t="s">
        <v>3459</v>
      </c>
      <c r="G543" s="1" t="s">
        <v>2844</v>
      </c>
      <c r="H543" s="1" t="s">
        <v>11</v>
      </c>
      <c r="I543" s="1" t="s">
        <v>11</v>
      </c>
      <c r="M543" s="1">
        <v>2</v>
      </c>
      <c r="Z543" s="1">
        <f>SUM(DATAGRAL2024[[#This Row],[GRAND PRIX]:[BRONCE CANNES]])</f>
        <v>2</v>
      </c>
      <c r="AA5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44" spans="1:27" s="1" customFormat="1" x14ac:dyDescent="0.3">
      <c r="A544" s="1" t="s">
        <v>3448</v>
      </c>
      <c r="B544" s="1" t="s">
        <v>2206</v>
      </c>
      <c r="C544" s="1" t="s">
        <v>2778</v>
      </c>
      <c r="D544" s="1" t="s">
        <v>2779</v>
      </c>
      <c r="E544" s="1" t="s">
        <v>3460</v>
      </c>
      <c r="F544" s="1" t="s">
        <v>3461</v>
      </c>
      <c r="G544" s="1" t="s">
        <v>2844</v>
      </c>
      <c r="H544" s="1" t="s">
        <v>11</v>
      </c>
      <c r="I544" s="1" t="s">
        <v>11</v>
      </c>
      <c r="L544" s="1">
        <v>1</v>
      </c>
      <c r="Z544" s="1">
        <f>SUM(DATAGRAL2024[[#This Row],[GRAND PRIX]:[BRONCE CANNES]])</f>
        <v>1</v>
      </c>
      <c r="AA5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45" spans="1:27" s="1" customFormat="1" x14ac:dyDescent="0.3">
      <c r="A545" s="1" t="s">
        <v>3448</v>
      </c>
      <c r="B545" s="1" t="s">
        <v>2206</v>
      </c>
      <c r="C545" s="1" t="s">
        <v>2778</v>
      </c>
      <c r="D545" s="1" t="s">
        <v>2779</v>
      </c>
      <c r="E545" s="1" t="s">
        <v>3462</v>
      </c>
      <c r="F545" s="1" t="s">
        <v>3463</v>
      </c>
      <c r="G545" s="1" t="s">
        <v>2844</v>
      </c>
      <c r="H545" s="1" t="s">
        <v>11</v>
      </c>
      <c r="I545" s="1" t="s">
        <v>11</v>
      </c>
      <c r="M545" s="1">
        <v>2</v>
      </c>
      <c r="Z545" s="1">
        <f>SUM(DATAGRAL2024[[#This Row],[GRAND PRIX]:[BRONCE CANNES]])</f>
        <v>2</v>
      </c>
      <c r="AA5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46" spans="1:27" s="1" customFormat="1" x14ac:dyDescent="0.3">
      <c r="A546" s="1" t="s">
        <v>3448</v>
      </c>
      <c r="B546" s="1" t="s">
        <v>2206</v>
      </c>
      <c r="C546" s="1" t="s">
        <v>4003</v>
      </c>
      <c r="D546" s="1" t="s">
        <v>4246</v>
      </c>
      <c r="E546" s="1" t="s">
        <v>3464</v>
      </c>
      <c r="F546" s="1" t="s">
        <v>3465</v>
      </c>
      <c r="G546" s="1" t="s">
        <v>2844</v>
      </c>
      <c r="H546" s="1" t="s">
        <v>11</v>
      </c>
      <c r="I546" s="1" t="s">
        <v>11</v>
      </c>
      <c r="M546" s="1">
        <v>1</v>
      </c>
      <c r="Z546" s="1">
        <f>SUM(DATAGRAL2024[[#This Row],[GRAND PRIX]:[BRONCE CANNES]])</f>
        <v>1</v>
      </c>
      <c r="AA5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47" spans="1:27" s="1" customFormat="1" x14ac:dyDescent="0.3">
      <c r="A547" s="1" t="s">
        <v>3448</v>
      </c>
      <c r="B547" s="1" t="s">
        <v>2206</v>
      </c>
      <c r="C547" s="1" t="s">
        <v>4003</v>
      </c>
      <c r="D547" s="1" t="s">
        <v>4246</v>
      </c>
      <c r="E547" s="1" t="s">
        <v>3466</v>
      </c>
      <c r="F547" s="1" t="s">
        <v>1510</v>
      </c>
      <c r="G547" s="1" t="s">
        <v>2844</v>
      </c>
      <c r="H547" s="1" t="s">
        <v>11</v>
      </c>
      <c r="I547" s="1" t="s">
        <v>11</v>
      </c>
      <c r="M547" s="1">
        <v>1</v>
      </c>
      <c r="Z547" s="1">
        <f>SUM(DATAGRAL2024[[#This Row],[GRAND PRIX]:[BRONCE CANNES]])</f>
        <v>1</v>
      </c>
      <c r="AA5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48" spans="1:27" s="1" customFormat="1" x14ac:dyDescent="0.3">
      <c r="A548" s="1" t="s">
        <v>3448</v>
      </c>
      <c r="B548" s="1" t="s">
        <v>2206</v>
      </c>
      <c r="C548" s="1" t="s">
        <v>1539</v>
      </c>
      <c r="D548" s="1" t="s">
        <v>2796</v>
      </c>
      <c r="E548" s="1" t="s">
        <v>3467</v>
      </c>
      <c r="F548" s="1" t="s">
        <v>2799</v>
      </c>
      <c r="G548" s="1" t="s">
        <v>2844</v>
      </c>
      <c r="H548" s="1" t="s">
        <v>11</v>
      </c>
      <c r="I548" s="1" t="s">
        <v>11</v>
      </c>
      <c r="M548" s="1">
        <v>1</v>
      </c>
      <c r="Z548" s="1">
        <f>SUM(DATAGRAL2024[[#This Row],[GRAND PRIX]:[BRONCE CANNES]])</f>
        <v>1</v>
      </c>
      <c r="AA5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49" spans="1:27" s="1" customFormat="1" x14ac:dyDescent="0.3">
      <c r="A549" s="1" t="s">
        <v>3448</v>
      </c>
      <c r="B549" s="1" t="s">
        <v>2206</v>
      </c>
      <c r="C549" s="1" t="s">
        <v>3468</v>
      </c>
      <c r="D549" s="1" t="s">
        <v>3468</v>
      </c>
      <c r="E549" s="1" t="s">
        <v>3469</v>
      </c>
      <c r="F549" s="1" t="s">
        <v>3470</v>
      </c>
      <c r="G549" s="1" t="s">
        <v>2844</v>
      </c>
      <c r="H549" s="1" t="s">
        <v>11</v>
      </c>
      <c r="I549" s="1" t="s">
        <v>11</v>
      </c>
      <c r="M549" s="1">
        <v>1</v>
      </c>
      <c r="Z549" s="1">
        <f>SUM(DATAGRAL2024[[#This Row],[GRAND PRIX]:[BRONCE CANNES]])</f>
        <v>1</v>
      </c>
      <c r="AA5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0" spans="1:27" s="1" customFormat="1" x14ac:dyDescent="0.3">
      <c r="A550" s="1" t="s">
        <v>3448</v>
      </c>
      <c r="B550" s="1" t="s">
        <v>2206</v>
      </c>
      <c r="C550" s="1" t="s">
        <v>3468</v>
      </c>
      <c r="D550" s="1" t="s">
        <v>3468</v>
      </c>
      <c r="E550" s="1" t="s">
        <v>3469</v>
      </c>
      <c r="F550" s="1" t="s">
        <v>3469</v>
      </c>
      <c r="G550" s="1" t="s">
        <v>2844</v>
      </c>
      <c r="H550" s="1" t="s">
        <v>11</v>
      </c>
      <c r="I550" s="1" t="s">
        <v>11</v>
      </c>
      <c r="M550" s="1">
        <v>1</v>
      </c>
      <c r="Z550" s="1">
        <f>SUM(DATAGRAL2024[[#This Row],[GRAND PRIX]:[BRONCE CANNES]])</f>
        <v>1</v>
      </c>
      <c r="AA5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1" spans="1:27" s="1" customFormat="1" x14ac:dyDescent="0.3">
      <c r="A551" s="1" t="s">
        <v>3448</v>
      </c>
      <c r="B551" s="1" t="s">
        <v>2206</v>
      </c>
      <c r="C551" s="1" t="s">
        <v>3471</v>
      </c>
      <c r="D551" s="1" t="s">
        <v>3471</v>
      </c>
      <c r="E551" s="1" t="s">
        <v>3472</v>
      </c>
      <c r="F551" s="1" t="s">
        <v>2783</v>
      </c>
      <c r="G551" s="1" t="s">
        <v>2844</v>
      </c>
      <c r="H551" s="1" t="s">
        <v>11</v>
      </c>
      <c r="I551" s="1" t="s">
        <v>11</v>
      </c>
      <c r="M551" s="1">
        <v>1</v>
      </c>
      <c r="Z551" s="1">
        <f>SUM(DATAGRAL2024[[#This Row],[GRAND PRIX]:[BRONCE CANNES]])</f>
        <v>1</v>
      </c>
      <c r="AA5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2" spans="1:27" s="1" customFormat="1" x14ac:dyDescent="0.3">
      <c r="A552" s="1" t="s">
        <v>3448</v>
      </c>
      <c r="B552" s="1" t="s">
        <v>2206</v>
      </c>
      <c r="C552" s="1" t="s">
        <v>3473</v>
      </c>
      <c r="D552" s="1" t="s">
        <v>3473</v>
      </c>
      <c r="E552" s="1" t="s">
        <v>3474</v>
      </c>
      <c r="F552" s="1" t="s">
        <v>3475</v>
      </c>
      <c r="G552" s="1" t="s">
        <v>2844</v>
      </c>
      <c r="H552" s="1" t="s">
        <v>11</v>
      </c>
      <c r="I552" s="1" t="s">
        <v>11</v>
      </c>
      <c r="M552" s="1">
        <v>1</v>
      </c>
      <c r="Z552" s="1">
        <f>SUM(DATAGRAL2024[[#This Row],[GRAND PRIX]:[BRONCE CANNES]])</f>
        <v>1</v>
      </c>
      <c r="AA5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3" spans="1:27" s="1" customFormat="1" x14ac:dyDescent="0.3">
      <c r="A553" s="1" t="s">
        <v>3448</v>
      </c>
      <c r="B553" s="1" t="s">
        <v>2206</v>
      </c>
      <c r="C553" s="1" t="s">
        <v>3476</v>
      </c>
      <c r="D553" s="1" t="s">
        <v>3476</v>
      </c>
      <c r="E553" s="1" t="s">
        <v>891</v>
      </c>
      <c r="F553" s="1" t="s">
        <v>3477</v>
      </c>
      <c r="G553" s="1" t="s">
        <v>2844</v>
      </c>
      <c r="H553" s="1" t="s">
        <v>11</v>
      </c>
      <c r="I553" s="1" t="s">
        <v>11</v>
      </c>
      <c r="M553" s="1">
        <v>1</v>
      </c>
      <c r="Z553" s="1">
        <f>SUM(DATAGRAL2024[[#This Row],[GRAND PRIX]:[BRONCE CANNES]])</f>
        <v>1</v>
      </c>
      <c r="AA5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4" spans="1:27" s="1" customFormat="1" x14ac:dyDescent="0.3">
      <c r="A554" s="1" t="s">
        <v>3448</v>
      </c>
      <c r="B554" s="1" t="s">
        <v>2206</v>
      </c>
      <c r="C554" s="1" t="s">
        <v>2211</v>
      </c>
      <c r="D554" s="1" t="s">
        <v>2786</v>
      </c>
      <c r="E554" s="1" t="s">
        <v>3478</v>
      </c>
      <c r="F554" s="1" t="s">
        <v>601</v>
      </c>
      <c r="G554" s="1" t="s">
        <v>2844</v>
      </c>
      <c r="H554" s="1" t="s">
        <v>11</v>
      </c>
      <c r="I554" s="1" t="s">
        <v>11</v>
      </c>
      <c r="L554" s="1">
        <v>1</v>
      </c>
      <c r="Z554" s="1">
        <f>SUM(DATAGRAL2024[[#This Row],[GRAND PRIX]:[BRONCE CANNES]])</f>
        <v>1</v>
      </c>
      <c r="AA5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55" spans="1:27" s="1" customFormat="1" x14ac:dyDescent="0.3">
      <c r="A555" s="1" t="s">
        <v>3448</v>
      </c>
      <c r="B555" s="1" t="s">
        <v>2206</v>
      </c>
      <c r="C555" s="1" t="s">
        <v>2211</v>
      </c>
      <c r="D555" s="1" t="s">
        <v>2786</v>
      </c>
      <c r="E555" s="1" t="s">
        <v>3478</v>
      </c>
      <c r="F555" s="1" t="s">
        <v>601</v>
      </c>
      <c r="G555" s="1" t="s">
        <v>2844</v>
      </c>
      <c r="H555" s="1" t="s">
        <v>11</v>
      </c>
      <c r="I555" s="1" t="s">
        <v>11</v>
      </c>
      <c r="M555" s="1">
        <v>1</v>
      </c>
      <c r="Z555" s="1">
        <f>SUM(DATAGRAL2024[[#This Row],[GRAND PRIX]:[BRONCE CANNES]])</f>
        <v>1</v>
      </c>
      <c r="AA5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6" spans="1:27" s="1" customFormat="1" x14ac:dyDescent="0.3">
      <c r="A556" s="1" t="s">
        <v>3479</v>
      </c>
      <c r="B556" s="1" t="s">
        <v>2206</v>
      </c>
      <c r="C556" s="1" t="s">
        <v>867</v>
      </c>
      <c r="D556" s="1" t="s">
        <v>2118</v>
      </c>
      <c r="E556" s="1" t="s">
        <v>868</v>
      </c>
      <c r="F556" s="1" t="s">
        <v>2844</v>
      </c>
      <c r="G556" s="1" t="s">
        <v>2844</v>
      </c>
      <c r="H556" s="1" t="s">
        <v>126</v>
      </c>
      <c r="I556" s="1" t="s">
        <v>11</v>
      </c>
      <c r="L556" s="1">
        <v>1</v>
      </c>
      <c r="Z556" s="1">
        <f>SUM(DATAGRAL2024[[#This Row],[GRAND PRIX]:[BRONCE CANNES]])</f>
        <v>1</v>
      </c>
      <c r="AA5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57" spans="1:27" s="1" customFormat="1" x14ac:dyDescent="0.3">
      <c r="A557" s="1" t="s">
        <v>3480</v>
      </c>
      <c r="B557" s="1" t="s">
        <v>2206</v>
      </c>
      <c r="C557" s="1" t="s">
        <v>3481</v>
      </c>
      <c r="D557" s="1" t="s">
        <v>3481</v>
      </c>
      <c r="E557" s="1" t="s">
        <v>3482</v>
      </c>
      <c r="F557" s="1" t="s">
        <v>3483</v>
      </c>
      <c r="G557" s="1" t="s">
        <v>2844</v>
      </c>
      <c r="H557" s="1" t="s">
        <v>200</v>
      </c>
      <c r="I557" s="1" t="s">
        <v>200</v>
      </c>
      <c r="M557" s="1">
        <v>1</v>
      </c>
      <c r="Z557" s="1">
        <f>SUM(DATAGRAL2024[[#This Row],[GRAND PRIX]:[BRONCE CANNES]])</f>
        <v>1</v>
      </c>
      <c r="AA5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8" spans="1:27" s="1" customFormat="1" x14ac:dyDescent="0.3">
      <c r="A558" s="1" t="s">
        <v>3480</v>
      </c>
      <c r="B558" s="1" t="s">
        <v>2206</v>
      </c>
      <c r="C558" s="1" t="s">
        <v>3484</v>
      </c>
      <c r="D558" s="1" t="s">
        <v>3484</v>
      </c>
      <c r="E558" s="1" t="s">
        <v>3485</v>
      </c>
      <c r="F558" s="1" t="s">
        <v>3481</v>
      </c>
      <c r="G558" s="1" t="s">
        <v>2844</v>
      </c>
      <c r="H558" s="1" t="s">
        <v>200</v>
      </c>
      <c r="I558" s="1" t="s">
        <v>200</v>
      </c>
      <c r="K558" s="1">
        <v>1</v>
      </c>
      <c r="Z558" s="1">
        <f>SUM(DATAGRAL2024[[#This Row],[GRAND PRIX]:[BRONCE CANNES]])</f>
        <v>1</v>
      </c>
      <c r="AA5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59" spans="1:27" s="1" customFormat="1" x14ac:dyDescent="0.3">
      <c r="A559" s="1" t="s">
        <v>3480</v>
      </c>
      <c r="B559" s="1" t="s">
        <v>2206</v>
      </c>
      <c r="C559" s="1" t="s">
        <v>3486</v>
      </c>
      <c r="D559" s="1" t="s">
        <v>3486</v>
      </c>
      <c r="E559" s="1" t="s">
        <v>3487</v>
      </c>
      <c r="F559" s="1" t="s">
        <v>3488</v>
      </c>
      <c r="G559" s="1" t="s">
        <v>2844</v>
      </c>
      <c r="H559" s="1" t="s">
        <v>200</v>
      </c>
      <c r="I559" s="1" t="s">
        <v>200</v>
      </c>
      <c r="L559" s="1">
        <v>1</v>
      </c>
      <c r="Z559" s="1">
        <f>SUM(DATAGRAL2024[[#This Row],[GRAND PRIX]:[BRONCE CANNES]])</f>
        <v>1</v>
      </c>
      <c r="AA5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0" spans="1:27" s="1" customFormat="1" x14ac:dyDescent="0.3">
      <c r="A560" s="1" t="s">
        <v>3480</v>
      </c>
      <c r="B560" s="1" t="s">
        <v>2206</v>
      </c>
      <c r="C560" s="1" t="s">
        <v>1876</v>
      </c>
      <c r="D560" s="1" t="s">
        <v>2121</v>
      </c>
      <c r="E560" s="1" t="s">
        <v>3489</v>
      </c>
      <c r="F560" s="1" t="s">
        <v>3490</v>
      </c>
      <c r="G560" s="1" t="s">
        <v>2844</v>
      </c>
      <c r="H560" s="1" t="s">
        <v>200</v>
      </c>
      <c r="I560" s="1" t="s">
        <v>200</v>
      </c>
      <c r="L560" s="1">
        <v>1</v>
      </c>
      <c r="Z560" s="1">
        <f>SUM(DATAGRAL2024[[#This Row],[GRAND PRIX]:[BRONCE CANNES]])</f>
        <v>1</v>
      </c>
      <c r="AA5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1" spans="1:27" s="1" customFormat="1" x14ac:dyDescent="0.3">
      <c r="A561" s="1" t="s">
        <v>3480</v>
      </c>
      <c r="B561" s="1" t="s">
        <v>2206</v>
      </c>
      <c r="C561" s="1" t="s">
        <v>1876</v>
      </c>
      <c r="D561" s="1" t="s">
        <v>2121</v>
      </c>
      <c r="E561" s="1" t="s">
        <v>3491</v>
      </c>
      <c r="F561" s="1" t="s">
        <v>3492</v>
      </c>
      <c r="G561" s="1" t="s">
        <v>2844</v>
      </c>
      <c r="H561" s="1" t="s">
        <v>200</v>
      </c>
      <c r="I561" s="1" t="s">
        <v>200</v>
      </c>
      <c r="K561" s="1">
        <v>1</v>
      </c>
      <c r="Z561" s="1">
        <f>SUM(DATAGRAL2024[[#This Row],[GRAND PRIX]:[BRONCE CANNES]])</f>
        <v>1</v>
      </c>
      <c r="AA5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62" spans="1:27" s="1" customFormat="1" x14ac:dyDescent="0.3">
      <c r="A562" s="1" t="s">
        <v>3480</v>
      </c>
      <c r="B562" s="1" t="s">
        <v>2206</v>
      </c>
      <c r="C562" s="1" t="s">
        <v>1876</v>
      </c>
      <c r="D562" s="1" t="s">
        <v>2121</v>
      </c>
      <c r="E562" s="1" t="s">
        <v>3493</v>
      </c>
      <c r="F562" s="1" t="s">
        <v>3490</v>
      </c>
      <c r="G562" s="1" t="s">
        <v>2844</v>
      </c>
      <c r="H562" s="1" t="s">
        <v>200</v>
      </c>
      <c r="I562" s="1" t="s">
        <v>200</v>
      </c>
      <c r="L562" s="1">
        <v>1</v>
      </c>
      <c r="Z562" s="1">
        <f>SUM(DATAGRAL2024[[#This Row],[GRAND PRIX]:[BRONCE CANNES]])</f>
        <v>1</v>
      </c>
      <c r="AA5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3" spans="1:27" s="1" customFormat="1" x14ac:dyDescent="0.3">
      <c r="A563" s="1" t="s">
        <v>3480</v>
      </c>
      <c r="B563" s="1" t="s">
        <v>2206</v>
      </c>
      <c r="C563" s="1" t="s">
        <v>1876</v>
      </c>
      <c r="D563" s="1" t="s">
        <v>2121</v>
      </c>
      <c r="E563" s="1" t="s">
        <v>3494</v>
      </c>
      <c r="F563" s="1" t="s">
        <v>3495</v>
      </c>
      <c r="G563" s="1" t="s">
        <v>2844</v>
      </c>
      <c r="H563" s="1" t="s">
        <v>200</v>
      </c>
      <c r="I563" s="1" t="s">
        <v>200</v>
      </c>
      <c r="M563" s="1">
        <v>1</v>
      </c>
      <c r="Z563" s="1">
        <f>SUM(DATAGRAL2024[[#This Row],[GRAND PRIX]:[BRONCE CANNES]])</f>
        <v>1</v>
      </c>
      <c r="AA5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64" spans="1:27" s="1" customFormat="1" x14ac:dyDescent="0.3">
      <c r="A564" s="1" t="s">
        <v>3480</v>
      </c>
      <c r="B564" s="1" t="s">
        <v>2206</v>
      </c>
      <c r="C564" s="1" t="s">
        <v>1876</v>
      </c>
      <c r="D564" s="1" t="s">
        <v>2121</v>
      </c>
      <c r="E564" s="1" t="s">
        <v>3496</v>
      </c>
      <c r="F564" s="1" t="s">
        <v>3490</v>
      </c>
      <c r="G564" s="1" t="s">
        <v>2844</v>
      </c>
      <c r="H564" s="1" t="s">
        <v>200</v>
      </c>
      <c r="I564" s="1" t="s">
        <v>200</v>
      </c>
      <c r="L564" s="1">
        <v>1</v>
      </c>
      <c r="Z564" s="1">
        <f>SUM(DATAGRAL2024[[#This Row],[GRAND PRIX]:[BRONCE CANNES]])</f>
        <v>1</v>
      </c>
      <c r="AA5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5" spans="1:27" s="1" customFormat="1" x14ac:dyDescent="0.3">
      <c r="A565" s="1" t="s">
        <v>3480</v>
      </c>
      <c r="B565" s="1" t="s">
        <v>2206</v>
      </c>
      <c r="C565" s="1" t="s">
        <v>1876</v>
      </c>
      <c r="D565" s="1" t="s">
        <v>2121</v>
      </c>
      <c r="E565" s="1" t="s">
        <v>3497</v>
      </c>
      <c r="F565" s="1" t="s">
        <v>3495</v>
      </c>
      <c r="G565" s="1" t="s">
        <v>2844</v>
      </c>
      <c r="H565" s="1" t="s">
        <v>200</v>
      </c>
      <c r="I565" s="1" t="s">
        <v>200</v>
      </c>
      <c r="L565" s="1">
        <v>1</v>
      </c>
      <c r="Z565" s="1">
        <f>SUM(DATAGRAL2024[[#This Row],[GRAND PRIX]:[BRONCE CANNES]])</f>
        <v>1</v>
      </c>
      <c r="AA5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6" spans="1:27" s="1" customFormat="1" x14ac:dyDescent="0.3">
      <c r="A566" s="1" t="s">
        <v>3480</v>
      </c>
      <c r="B566" s="1" t="s">
        <v>2206</v>
      </c>
      <c r="C566" s="1" t="s">
        <v>1876</v>
      </c>
      <c r="D566" s="1" t="s">
        <v>2121</v>
      </c>
      <c r="E566" s="1" t="s">
        <v>3498</v>
      </c>
      <c r="F566" s="1" t="s">
        <v>3490</v>
      </c>
      <c r="G566" s="1" t="s">
        <v>2844</v>
      </c>
      <c r="H566" s="1" t="s">
        <v>200</v>
      </c>
      <c r="I566" s="1" t="s">
        <v>200</v>
      </c>
      <c r="L566" s="1">
        <v>1</v>
      </c>
      <c r="Z566" s="1">
        <f>SUM(DATAGRAL2024[[#This Row],[GRAND PRIX]:[BRONCE CANNES]])</f>
        <v>1</v>
      </c>
      <c r="AA5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7" spans="1:27" s="1" customFormat="1" x14ac:dyDescent="0.3">
      <c r="A567" s="1" t="s">
        <v>3480</v>
      </c>
      <c r="B567" s="1" t="s">
        <v>2206</v>
      </c>
      <c r="C567" s="1" t="s">
        <v>2778</v>
      </c>
      <c r="D567" s="1" t="s">
        <v>3499</v>
      </c>
      <c r="E567" s="1" t="s">
        <v>3500</v>
      </c>
      <c r="F567" s="1" t="s">
        <v>3501</v>
      </c>
      <c r="G567" s="1" t="s">
        <v>2844</v>
      </c>
      <c r="H567" s="1" t="s">
        <v>200</v>
      </c>
      <c r="I567" s="1" t="s">
        <v>200</v>
      </c>
      <c r="L567" s="1">
        <v>1</v>
      </c>
      <c r="Z567" s="1">
        <f>SUM(DATAGRAL2024[[#This Row],[GRAND PRIX]:[BRONCE CANNES]])</f>
        <v>1</v>
      </c>
      <c r="AA5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8" spans="1:27" s="1" customFormat="1" x14ac:dyDescent="0.3">
      <c r="A568" s="1" t="s">
        <v>3480</v>
      </c>
      <c r="B568" s="1" t="s">
        <v>2206</v>
      </c>
      <c r="C568" s="1" t="s">
        <v>2778</v>
      </c>
      <c r="D568" s="1" t="s">
        <v>3499</v>
      </c>
      <c r="E568" s="1" t="s">
        <v>3502</v>
      </c>
      <c r="F568" s="1" t="s">
        <v>3501</v>
      </c>
      <c r="G568" s="1" t="s">
        <v>2844</v>
      </c>
      <c r="H568" s="1" t="s">
        <v>200</v>
      </c>
      <c r="I568" s="1" t="s">
        <v>200</v>
      </c>
      <c r="L568" s="1">
        <v>1</v>
      </c>
      <c r="Z568" s="1">
        <f>SUM(DATAGRAL2024[[#This Row],[GRAND PRIX]:[BRONCE CANNES]])</f>
        <v>1</v>
      </c>
      <c r="AA5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9" spans="1:27" s="1" customFormat="1" x14ac:dyDescent="0.3">
      <c r="A569" s="1" t="s">
        <v>3480</v>
      </c>
      <c r="B569" s="1" t="s">
        <v>2206</v>
      </c>
      <c r="C569" s="1" t="s">
        <v>449</v>
      </c>
      <c r="D569" s="1" t="s">
        <v>3503</v>
      </c>
      <c r="E569" s="1" t="s">
        <v>3504</v>
      </c>
      <c r="F569" s="1" t="s">
        <v>3505</v>
      </c>
      <c r="G569" s="1" t="s">
        <v>2844</v>
      </c>
      <c r="H569" s="1" t="s">
        <v>200</v>
      </c>
      <c r="I569" s="1" t="s">
        <v>200</v>
      </c>
      <c r="M569" s="1">
        <v>1</v>
      </c>
      <c r="Z569" s="1">
        <f>SUM(DATAGRAL2024[[#This Row],[GRAND PRIX]:[BRONCE CANNES]])</f>
        <v>1</v>
      </c>
      <c r="AA5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70" spans="1:27" s="1" customFormat="1" x14ac:dyDescent="0.3">
      <c r="A570" s="1" t="s">
        <v>3480</v>
      </c>
      <c r="B570" s="1" t="s">
        <v>2206</v>
      </c>
      <c r="C570" s="1" t="s">
        <v>449</v>
      </c>
      <c r="D570" s="1" t="s">
        <v>3503</v>
      </c>
      <c r="E570" s="1" t="s">
        <v>3506</v>
      </c>
      <c r="F570" s="1" t="s">
        <v>3507</v>
      </c>
      <c r="G570" s="1" t="s">
        <v>2844</v>
      </c>
      <c r="H570" s="1" t="s">
        <v>200</v>
      </c>
      <c r="I570" s="1" t="s">
        <v>200</v>
      </c>
      <c r="M570" s="1">
        <v>1</v>
      </c>
      <c r="Z570" s="1">
        <f>SUM(DATAGRAL2024[[#This Row],[GRAND PRIX]:[BRONCE CANNES]])</f>
        <v>1</v>
      </c>
      <c r="AA5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71" spans="1:27" s="1" customFormat="1" x14ac:dyDescent="0.3">
      <c r="A571" s="1" t="s">
        <v>3480</v>
      </c>
      <c r="B571" s="1" t="s">
        <v>2206</v>
      </c>
      <c r="C571" s="1" t="s">
        <v>449</v>
      </c>
      <c r="D571" s="1" t="s">
        <v>3503</v>
      </c>
      <c r="E571" s="1" t="s">
        <v>3508</v>
      </c>
      <c r="F571" s="1" t="s">
        <v>3505</v>
      </c>
      <c r="G571" s="1" t="s">
        <v>2844</v>
      </c>
      <c r="H571" s="1" t="s">
        <v>200</v>
      </c>
      <c r="I571" s="1" t="s">
        <v>200</v>
      </c>
      <c r="K571" s="1">
        <v>2</v>
      </c>
      <c r="Z571" s="1">
        <f>SUM(DATAGRAL2024[[#This Row],[GRAND PRIX]:[BRONCE CANNES]])</f>
        <v>2</v>
      </c>
      <c r="AA5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572" spans="1:27" s="1" customFormat="1" x14ac:dyDescent="0.3">
      <c r="A572" s="1" t="s">
        <v>3480</v>
      </c>
      <c r="B572" s="1" t="s">
        <v>2206</v>
      </c>
      <c r="C572" s="1" t="s">
        <v>449</v>
      </c>
      <c r="D572" s="1" t="s">
        <v>3503</v>
      </c>
      <c r="E572" s="1" t="s">
        <v>3509</v>
      </c>
      <c r="F572" s="1" t="s">
        <v>3510</v>
      </c>
      <c r="G572" s="1" t="s">
        <v>2844</v>
      </c>
      <c r="H572" s="1" t="s">
        <v>200</v>
      </c>
      <c r="I572" s="1" t="s">
        <v>200</v>
      </c>
      <c r="L572" s="1">
        <v>1</v>
      </c>
      <c r="Z572" s="1">
        <f>SUM(DATAGRAL2024[[#This Row],[GRAND PRIX]:[BRONCE CANNES]])</f>
        <v>1</v>
      </c>
      <c r="AA5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73" spans="1:27" s="1" customFormat="1" x14ac:dyDescent="0.3">
      <c r="A573" s="1" t="s">
        <v>3480</v>
      </c>
      <c r="B573" s="1" t="s">
        <v>2206</v>
      </c>
      <c r="C573" s="1" t="s">
        <v>449</v>
      </c>
      <c r="D573" s="1" t="s">
        <v>3503</v>
      </c>
      <c r="E573" s="1" t="s">
        <v>3511</v>
      </c>
      <c r="F573" s="1" t="s">
        <v>3507</v>
      </c>
      <c r="G573" s="1" t="s">
        <v>2844</v>
      </c>
      <c r="H573" s="1" t="s">
        <v>200</v>
      </c>
      <c r="I573" s="1" t="s">
        <v>200</v>
      </c>
      <c r="K573" s="1">
        <v>1</v>
      </c>
      <c r="L573" s="1">
        <v>1</v>
      </c>
      <c r="Z573" s="1">
        <f>SUM(DATAGRAL2024[[#This Row],[GRAND PRIX]:[BRONCE CANNES]])</f>
        <v>2</v>
      </c>
      <c r="AA5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574" spans="1:27" s="1" customFormat="1" x14ac:dyDescent="0.3">
      <c r="A574" s="1" t="s">
        <v>3480</v>
      </c>
      <c r="B574" s="1" t="s">
        <v>2206</v>
      </c>
      <c r="C574" s="1" t="s">
        <v>449</v>
      </c>
      <c r="D574" s="1" t="s">
        <v>3503</v>
      </c>
      <c r="E574" s="1" t="s">
        <v>3512</v>
      </c>
      <c r="F574" s="1" t="s">
        <v>3505</v>
      </c>
      <c r="G574" s="1" t="s">
        <v>2844</v>
      </c>
      <c r="H574" s="1" t="s">
        <v>200</v>
      </c>
      <c r="I574" s="1" t="s">
        <v>200</v>
      </c>
      <c r="L574" s="1">
        <v>1</v>
      </c>
      <c r="M574" s="1">
        <v>1</v>
      </c>
      <c r="Z574" s="1">
        <f>SUM(DATAGRAL2024[[#This Row],[GRAND PRIX]:[BRONCE CANNES]])</f>
        <v>2</v>
      </c>
      <c r="AA5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575" spans="1:27" s="1" customFormat="1" x14ac:dyDescent="0.3">
      <c r="A575" s="1" t="s">
        <v>3480</v>
      </c>
      <c r="B575" s="1" t="s">
        <v>2206</v>
      </c>
      <c r="C575" s="1" t="s">
        <v>449</v>
      </c>
      <c r="D575" s="1" t="s">
        <v>3503</v>
      </c>
      <c r="E575" s="1" t="s">
        <v>3513</v>
      </c>
      <c r="F575" s="1" t="s">
        <v>3507</v>
      </c>
      <c r="G575" s="1" t="s">
        <v>2844</v>
      </c>
      <c r="H575" s="1" t="s">
        <v>200</v>
      </c>
      <c r="I575" s="1" t="s">
        <v>200</v>
      </c>
      <c r="K575" s="1">
        <v>1</v>
      </c>
      <c r="Z575" s="1">
        <f>SUM(DATAGRAL2024[[#This Row],[GRAND PRIX]:[BRONCE CANNES]])</f>
        <v>1</v>
      </c>
      <c r="AA5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76" spans="1:27" s="1" customFormat="1" x14ac:dyDescent="0.3">
      <c r="A576" s="1" t="s">
        <v>3480</v>
      </c>
      <c r="B576" s="1" t="s">
        <v>2206</v>
      </c>
      <c r="C576" s="1" t="s">
        <v>449</v>
      </c>
      <c r="D576" s="1" t="s">
        <v>3503</v>
      </c>
      <c r="E576" s="1" t="s">
        <v>3514</v>
      </c>
      <c r="F576" s="1" t="s">
        <v>3515</v>
      </c>
      <c r="G576" s="1" t="s">
        <v>2844</v>
      </c>
      <c r="H576" s="1" t="s">
        <v>200</v>
      </c>
      <c r="I576" s="1" t="s">
        <v>200</v>
      </c>
      <c r="M576" s="1">
        <v>1</v>
      </c>
      <c r="Z576" s="1">
        <f>SUM(DATAGRAL2024[[#This Row],[GRAND PRIX]:[BRONCE CANNES]])</f>
        <v>1</v>
      </c>
      <c r="AA5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77" spans="1:27" s="1" customFormat="1" x14ac:dyDescent="0.3">
      <c r="A577" s="1" t="s">
        <v>3480</v>
      </c>
      <c r="B577" s="1" t="s">
        <v>2206</v>
      </c>
      <c r="C577" s="1" t="s">
        <v>449</v>
      </c>
      <c r="D577" s="1" t="s">
        <v>3503</v>
      </c>
      <c r="E577" s="1" t="s">
        <v>3516</v>
      </c>
      <c r="F577" s="1" t="s">
        <v>3507</v>
      </c>
      <c r="G577" s="1" t="s">
        <v>2844</v>
      </c>
      <c r="H577" s="1" t="s">
        <v>200</v>
      </c>
      <c r="I577" s="1" t="s">
        <v>200</v>
      </c>
      <c r="K577" s="1">
        <v>1</v>
      </c>
      <c r="M577" s="1">
        <v>1</v>
      </c>
      <c r="Z577" s="1">
        <f>SUM(DATAGRAL2024[[#This Row],[GRAND PRIX]:[BRONCE CANNES]])</f>
        <v>2</v>
      </c>
      <c r="AA5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578" spans="1:27" s="1" customFormat="1" x14ac:dyDescent="0.3">
      <c r="A578" s="1" t="s">
        <v>3480</v>
      </c>
      <c r="B578" s="1" t="s">
        <v>2206</v>
      </c>
      <c r="C578" s="1" t="s">
        <v>449</v>
      </c>
      <c r="D578" s="1" t="s">
        <v>3503</v>
      </c>
      <c r="E578" s="1" t="s">
        <v>3517</v>
      </c>
      <c r="F578" s="1" t="s">
        <v>3510</v>
      </c>
      <c r="G578" s="1" t="s">
        <v>2844</v>
      </c>
      <c r="H578" s="1" t="s">
        <v>200</v>
      </c>
      <c r="I578" s="1" t="s">
        <v>200</v>
      </c>
      <c r="K578" s="1">
        <v>1</v>
      </c>
      <c r="Z578" s="1">
        <f>SUM(DATAGRAL2024[[#This Row],[GRAND PRIX]:[BRONCE CANNES]])</f>
        <v>1</v>
      </c>
      <c r="AA5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79" spans="1:27" s="1" customFormat="1" x14ac:dyDescent="0.3">
      <c r="A579" s="1" t="s">
        <v>3480</v>
      </c>
      <c r="B579" s="1" t="s">
        <v>2206</v>
      </c>
      <c r="C579" s="1" t="s">
        <v>449</v>
      </c>
      <c r="D579" s="1" t="s">
        <v>3503</v>
      </c>
      <c r="E579" s="1" t="s">
        <v>3518</v>
      </c>
      <c r="F579" s="1" t="s">
        <v>3510</v>
      </c>
      <c r="G579" s="1" t="s">
        <v>2844</v>
      </c>
      <c r="H579" s="1" t="s">
        <v>200</v>
      </c>
      <c r="I579" s="1" t="s">
        <v>200</v>
      </c>
      <c r="K579" s="1">
        <v>1</v>
      </c>
      <c r="Z579" s="1">
        <f>SUM(DATAGRAL2024[[#This Row],[GRAND PRIX]:[BRONCE CANNES]])</f>
        <v>1</v>
      </c>
      <c r="AA5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0" spans="1:27" s="1" customFormat="1" x14ac:dyDescent="0.3">
      <c r="A580" s="1" t="s">
        <v>3480</v>
      </c>
      <c r="B580" s="1" t="s">
        <v>2206</v>
      </c>
      <c r="C580" s="1" t="s">
        <v>3519</v>
      </c>
      <c r="D580" s="1" t="s">
        <v>3519</v>
      </c>
      <c r="E580" s="1" t="s">
        <v>3520</v>
      </c>
      <c r="F580" s="1" t="s">
        <v>3521</v>
      </c>
      <c r="G580" s="1" t="s">
        <v>2844</v>
      </c>
      <c r="H580" s="1" t="s">
        <v>200</v>
      </c>
      <c r="I580" s="1" t="s">
        <v>200</v>
      </c>
      <c r="M580" s="1">
        <v>1</v>
      </c>
      <c r="Z580" s="1">
        <f>SUM(DATAGRAL2024[[#This Row],[GRAND PRIX]:[BRONCE CANNES]])</f>
        <v>1</v>
      </c>
      <c r="AA5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81" spans="1:27" s="1" customFormat="1" x14ac:dyDescent="0.3">
      <c r="A581" s="1" t="s">
        <v>3480</v>
      </c>
      <c r="B581" s="1" t="s">
        <v>2206</v>
      </c>
      <c r="C581" s="1" t="s">
        <v>3522</v>
      </c>
      <c r="D581" s="1" t="s">
        <v>3522</v>
      </c>
      <c r="E581" s="1" t="s">
        <v>3523</v>
      </c>
      <c r="F581" s="1" t="s">
        <v>3481</v>
      </c>
      <c r="G581" s="1" t="s">
        <v>2844</v>
      </c>
      <c r="H581" s="1" t="s">
        <v>200</v>
      </c>
      <c r="I581" s="1" t="s">
        <v>200</v>
      </c>
      <c r="K581" s="1">
        <v>1</v>
      </c>
      <c r="Z581" s="1">
        <f>SUM(DATAGRAL2024[[#This Row],[GRAND PRIX]:[BRONCE CANNES]])</f>
        <v>1</v>
      </c>
      <c r="AA5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2" spans="1:27" s="1" customFormat="1" x14ac:dyDescent="0.3">
      <c r="A582" s="1" t="s">
        <v>3480</v>
      </c>
      <c r="B582" s="1" t="s">
        <v>2206</v>
      </c>
      <c r="C582" s="1" t="s">
        <v>3522</v>
      </c>
      <c r="D582" s="1" t="s">
        <v>3522</v>
      </c>
      <c r="E582" s="1" t="s">
        <v>3524</v>
      </c>
      <c r="F582" s="1" t="s">
        <v>3481</v>
      </c>
      <c r="G582" s="1" t="s">
        <v>2844</v>
      </c>
      <c r="H582" s="1" t="s">
        <v>200</v>
      </c>
      <c r="I582" s="1" t="s">
        <v>200</v>
      </c>
      <c r="L582" s="1">
        <v>1</v>
      </c>
      <c r="Z582" s="1">
        <f>SUM(DATAGRAL2024[[#This Row],[GRAND PRIX]:[BRONCE CANNES]])</f>
        <v>1</v>
      </c>
      <c r="AA5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83" spans="1:27" s="1" customFormat="1" x14ac:dyDescent="0.3">
      <c r="A583" s="1" t="s">
        <v>3480</v>
      </c>
      <c r="B583" s="1" t="s">
        <v>2206</v>
      </c>
      <c r="C583" s="1" t="s">
        <v>1949</v>
      </c>
      <c r="D583" s="1" t="s">
        <v>2136</v>
      </c>
      <c r="E583" s="1" t="s">
        <v>3525</v>
      </c>
      <c r="F583" s="1" t="s">
        <v>3526</v>
      </c>
      <c r="G583" s="1" t="s">
        <v>2844</v>
      </c>
      <c r="H583" s="1" t="s">
        <v>200</v>
      </c>
      <c r="I583" s="1" t="s">
        <v>200</v>
      </c>
      <c r="L583" s="1">
        <v>1</v>
      </c>
      <c r="Z583" s="1">
        <f>SUM(DATAGRAL2024[[#This Row],[GRAND PRIX]:[BRONCE CANNES]])</f>
        <v>1</v>
      </c>
      <c r="AA5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84" spans="1:27" s="1" customFormat="1" x14ac:dyDescent="0.3">
      <c r="A584" s="1" t="s">
        <v>3480</v>
      </c>
      <c r="B584" s="1" t="s">
        <v>2206</v>
      </c>
      <c r="C584" s="1" t="s">
        <v>1443</v>
      </c>
      <c r="D584" s="1" t="s">
        <v>2201</v>
      </c>
      <c r="E584" s="1" t="s">
        <v>3527</v>
      </c>
      <c r="F584" s="1" t="s">
        <v>3528</v>
      </c>
      <c r="G584" s="1" t="s">
        <v>2844</v>
      </c>
      <c r="H584" s="1" t="s">
        <v>200</v>
      </c>
      <c r="I584" s="1" t="s">
        <v>200</v>
      </c>
      <c r="L584" s="1">
        <v>2</v>
      </c>
      <c r="Z584" s="1">
        <f>SUM(DATAGRAL2024[[#This Row],[GRAND PRIX]:[BRONCE CANNES]])</f>
        <v>2</v>
      </c>
      <c r="AA5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585" spans="1:27" s="1" customFormat="1" x14ac:dyDescent="0.3">
      <c r="A585" s="1" t="s">
        <v>3480</v>
      </c>
      <c r="B585" s="1" t="s">
        <v>2206</v>
      </c>
      <c r="C585" s="1" t="s">
        <v>4016</v>
      </c>
      <c r="D585" s="1" t="s">
        <v>3529</v>
      </c>
      <c r="E585" s="1" t="s">
        <v>3530</v>
      </c>
      <c r="F585" s="1" t="s">
        <v>3531</v>
      </c>
      <c r="G585" s="1" t="s">
        <v>2844</v>
      </c>
      <c r="H585" s="1" t="s">
        <v>200</v>
      </c>
      <c r="I585" s="1" t="s">
        <v>200</v>
      </c>
      <c r="K585" s="1">
        <v>1</v>
      </c>
      <c r="Z585" s="1">
        <f>SUM(DATAGRAL2024[[#This Row],[GRAND PRIX]:[BRONCE CANNES]])</f>
        <v>1</v>
      </c>
      <c r="AA5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6" spans="1:27" s="1" customFormat="1" x14ac:dyDescent="0.3">
      <c r="A586" s="1" t="s">
        <v>3532</v>
      </c>
      <c r="B586" s="1" t="s">
        <v>2206</v>
      </c>
      <c r="C586" s="1" t="s">
        <v>3363</v>
      </c>
      <c r="D586" s="1" t="s">
        <v>3533</v>
      </c>
      <c r="E586" s="1" t="s">
        <v>3534</v>
      </c>
      <c r="F586" s="1" t="s">
        <v>1579</v>
      </c>
      <c r="G586" s="1" t="s">
        <v>2844</v>
      </c>
      <c r="H586" s="1" t="s">
        <v>948</v>
      </c>
      <c r="I586" s="1" t="s">
        <v>948</v>
      </c>
      <c r="K586" s="1">
        <v>1</v>
      </c>
      <c r="L586" s="1">
        <v>1</v>
      </c>
      <c r="Z586" s="1">
        <f>SUM(DATAGRAL2024[[#This Row],[GRAND PRIX]:[BRONCE CANNES]])</f>
        <v>2</v>
      </c>
      <c r="AA5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587" spans="1:27" s="1" customFormat="1" x14ac:dyDescent="0.3">
      <c r="A587" s="1" t="s">
        <v>3532</v>
      </c>
      <c r="B587" s="1" t="s">
        <v>2206</v>
      </c>
      <c r="C587" s="1" t="s">
        <v>3535</v>
      </c>
      <c r="D587" s="1" t="s">
        <v>3535</v>
      </c>
      <c r="E587" s="1" t="s">
        <v>3536</v>
      </c>
      <c r="F587" s="1" t="s">
        <v>2583</v>
      </c>
      <c r="G587" s="1" t="s">
        <v>2844</v>
      </c>
      <c r="H587" s="1" t="s">
        <v>948</v>
      </c>
      <c r="I587" s="1" t="s">
        <v>948</v>
      </c>
      <c r="K587" s="1">
        <v>1</v>
      </c>
      <c r="Z587" s="1">
        <f>SUM(DATAGRAL2024[[#This Row],[GRAND PRIX]:[BRONCE CANNES]])</f>
        <v>1</v>
      </c>
      <c r="AA5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8" spans="1:27" s="1" customFormat="1" x14ac:dyDescent="0.3">
      <c r="A588" s="1" t="s">
        <v>3532</v>
      </c>
      <c r="B588" s="1" t="s">
        <v>2206</v>
      </c>
      <c r="C588" s="1" t="s">
        <v>3537</v>
      </c>
      <c r="D588" s="1" t="s">
        <v>3537</v>
      </c>
      <c r="E588" s="1" t="s">
        <v>3538</v>
      </c>
      <c r="F588" s="1" t="s">
        <v>3539</v>
      </c>
      <c r="G588" s="1" t="s">
        <v>2844</v>
      </c>
      <c r="H588" s="1" t="s">
        <v>948</v>
      </c>
      <c r="I588" s="1" t="s">
        <v>948</v>
      </c>
      <c r="K588" s="1">
        <v>1</v>
      </c>
      <c r="Z588" s="1">
        <f>SUM(DATAGRAL2024[[#This Row],[GRAND PRIX]:[BRONCE CANNES]])</f>
        <v>1</v>
      </c>
      <c r="AA5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9" spans="1:27" s="1" customFormat="1" x14ac:dyDescent="0.3">
      <c r="A589" s="1" t="s">
        <v>3532</v>
      </c>
      <c r="B589" s="1" t="s">
        <v>2206</v>
      </c>
      <c r="C589" s="1" t="s">
        <v>3537</v>
      </c>
      <c r="D589" s="1" t="s">
        <v>3537</v>
      </c>
      <c r="E589" s="1" t="s">
        <v>3540</v>
      </c>
      <c r="F589" s="1" t="s">
        <v>3541</v>
      </c>
      <c r="G589" s="1" t="s">
        <v>2844</v>
      </c>
      <c r="H589" s="1" t="s">
        <v>948</v>
      </c>
      <c r="I589" s="1" t="s">
        <v>948</v>
      </c>
      <c r="K589" s="1">
        <v>2</v>
      </c>
      <c r="M589" s="1">
        <v>1</v>
      </c>
      <c r="Z589" s="1">
        <f>SUM(DATAGRAL2024[[#This Row],[GRAND PRIX]:[BRONCE CANNES]])</f>
        <v>3</v>
      </c>
      <c r="AA5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590" spans="1:27" s="1" customFormat="1" x14ac:dyDescent="0.3">
      <c r="A590" s="1" t="s">
        <v>3532</v>
      </c>
      <c r="B590" s="1" t="s">
        <v>2206</v>
      </c>
      <c r="C590" s="1" t="s">
        <v>3542</v>
      </c>
      <c r="D590" s="1" t="s">
        <v>3542</v>
      </c>
      <c r="E590" s="1" t="s">
        <v>3543</v>
      </c>
      <c r="F590" s="1" t="s">
        <v>1134</v>
      </c>
      <c r="G590" s="1" t="s">
        <v>2844</v>
      </c>
      <c r="H590" s="1" t="s">
        <v>948</v>
      </c>
      <c r="I590" s="1" t="s">
        <v>948</v>
      </c>
      <c r="L590" s="1">
        <v>1</v>
      </c>
      <c r="Z590" s="1">
        <f>SUM(DATAGRAL2024[[#This Row],[GRAND PRIX]:[BRONCE CANNES]])</f>
        <v>1</v>
      </c>
      <c r="AA5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91" spans="1:27" s="1" customFormat="1" x14ac:dyDescent="0.3">
      <c r="A591" s="1" t="s">
        <v>3532</v>
      </c>
      <c r="B591" s="1" t="s">
        <v>2206</v>
      </c>
      <c r="C591" s="1" t="s">
        <v>3544</v>
      </c>
      <c r="D591" s="1" t="s">
        <v>3544</v>
      </c>
      <c r="E591" s="1" t="s">
        <v>3545</v>
      </c>
      <c r="F591" s="1" t="s">
        <v>3546</v>
      </c>
      <c r="G591" s="1" t="s">
        <v>2844</v>
      </c>
      <c r="H591" s="1" t="s">
        <v>948</v>
      </c>
      <c r="I591" s="1" t="s">
        <v>948</v>
      </c>
      <c r="M591" s="1">
        <v>1</v>
      </c>
      <c r="Z591" s="1">
        <f>SUM(DATAGRAL2024[[#This Row],[GRAND PRIX]:[BRONCE CANNES]])</f>
        <v>1</v>
      </c>
      <c r="AA5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2" spans="1:27" s="1" customFormat="1" x14ac:dyDescent="0.3">
      <c r="A592" s="1" t="s">
        <v>3532</v>
      </c>
      <c r="B592" s="1" t="s">
        <v>2206</v>
      </c>
      <c r="C592" s="1" t="s">
        <v>3544</v>
      </c>
      <c r="D592" s="1" t="s">
        <v>3544</v>
      </c>
      <c r="E592" s="1" t="s">
        <v>3547</v>
      </c>
      <c r="F592" s="1" t="s">
        <v>3546</v>
      </c>
      <c r="G592" s="1" t="s">
        <v>2844</v>
      </c>
      <c r="H592" s="1" t="s">
        <v>948</v>
      </c>
      <c r="I592" s="1" t="s">
        <v>948</v>
      </c>
      <c r="L592" s="1">
        <v>1</v>
      </c>
      <c r="Z592" s="1">
        <f>SUM(DATAGRAL2024[[#This Row],[GRAND PRIX]:[BRONCE CANNES]])</f>
        <v>1</v>
      </c>
      <c r="AA5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93" spans="1:27" s="1" customFormat="1" x14ac:dyDescent="0.3">
      <c r="A593" s="1" t="s">
        <v>3532</v>
      </c>
      <c r="B593" s="1" t="s">
        <v>2206</v>
      </c>
      <c r="C593" s="1" t="s">
        <v>3544</v>
      </c>
      <c r="D593" s="1" t="s">
        <v>3544</v>
      </c>
      <c r="E593" s="1" t="s">
        <v>3548</v>
      </c>
      <c r="F593" s="1" t="s">
        <v>3546</v>
      </c>
      <c r="G593" s="1" t="s">
        <v>2844</v>
      </c>
      <c r="H593" s="1" t="s">
        <v>948</v>
      </c>
      <c r="I593" s="1" t="s">
        <v>948</v>
      </c>
      <c r="M593" s="1">
        <v>1</v>
      </c>
      <c r="Z593" s="1">
        <f>SUM(DATAGRAL2024[[#This Row],[GRAND PRIX]:[BRONCE CANNES]])</f>
        <v>1</v>
      </c>
      <c r="AA5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4" spans="1:27" s="1" customFormat="1" x14ac:dyDescent="0.3">
      <c r="A594" s="1" t="s">
        <v>3532</v>
      </c>
      <c r="B594" s="1" t="s">
        <v>2206</v>
      </c>
      <c r="C594" s="1" t="s">
        <v>3549</v>
      </c>
      <c r="D594" s="1" t="s">
        <v>3549</v>
      </c>
      <c r="E594" s="1" t="s">
        <v>3550</v>
      </c>
      <c r="F594" s="1" t="s">
        <v>3551</v>
      </c>
      <c r="G594" s="1" t="s">
        <v>2844</v>
      </c>
      <c r="H594" s="1" t="s">
        <v>948</v>
      </c>
      <c r="I594" s="1" t="s">
        <v>948</v>
      </c>
      <c r="M594" s="1">
        <v>1</v>
      </c>
      <c r="Z594" s="1">
        <f>SUM(DATAGRAL2024[[#This Row],[GRAND PRIX]:[BRONCE CANNES]])</f>
        <v>1</v>
      </c>
      <c r="AA5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5" spans="1:27" s="1" customFormat="1" x14ac:dyDescent="0.3">
      <c r="A595" s="1" t="s">
        <v>3532</v>
      </c>
      <c r="B595" s="1" t="s">
        <v>2206</v>
      </c>
      <c r="C595" s="1" t="s">
        <v>3549</v>
      </c>
      <c r="D595" s="1" t="s">
        <v>3549</v>
      </c>
      <c r="E595" s="1" t="s">
        <v>3552</v>
      </c>
      <c r="F595" s="1" t="s">
        <v>3553</v>
      </c>
      <c r="G595" s="1" t="s">
        <v>2844</v>
      </c>
      <c r="H595" s="1" t="s">
        <v>948</v>
      </c>
      <c r="I595" s="1" t="s">
        <v>948</v>
      </c>
      <c r="M595" s="1">
        <v>1</v>
      </c>
      <c r="Z595" s="1">
        <f>SUM(DATAGRAL2024[[#This Row],[GRAND PRIX]:[BRONCE CANNES]])</f>
        <v>1</v>
      </c>
      <c r="AA5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6" spans="1:27" s="1" customFormat="1" x14ac:dyDescent="0.3">
      <c r="A596" s="1" t="s">
        <v>3532</v>
      </c>
      <c r="B596" s="1" t="s">
        <v>2206</v>
      </c>
      <c r="C596" s="1" t="s">
        <v>3554</v>
      </c>
      <c r="D596" s="1" t="s">
        <v>3554</v>
      </c>
      <c r="E596" s="1" t="s">
        <v>3555</v>
      </c>
      <c r="F596" s="1" t="s">
        <v>3556</v>
      </c>
      <c r="G596" s="1" t="s">
        <v>2844</v>
      </c>
      <c r="H596" s="1" t="s">
        <v>948</v>
      </c>
      <c r="I596" s="1" t="s">
        <v>948</v>
      </c>
      <c r="M596" s="1">
        <v>1</v>
      </c>
      <c r="Z596" s="1">
        <f>SUM(DATAGRAL2024[[#This Row],[GRAND PRIX]:[BRONCE CANNES]])</f>
        <v>1</v>
      </c>
      <c r="AA5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7" spans="1:27" s="1" customFormat="1" x14ac:dyDescent="0.3">
      <c r="A597" s="1" t="s">
        <v>3532</v>
      </c>
      <c r="B597" s="1" t="s">
        <v>2206</v>
      </c>
      <c r="C597" s="1" t="s">
        <v>3557</v>
      </c>
      <c r="D597" s="1" t="s">
        <v>3558</v>
      </c>
      <c r="E597" s="1" t="s">
        <v>3559</v>
      </c>
      <c r="F597" s="1" t="s">
        <v>3560</v>
      </c>
      <c r="G597" s="1" t="s">
        <v>2844</v>
      </c>
      <c r="H597" s="1" t="s">
        <v>948</v>
      </c>
      <c r="I597" s="1" t="s">
        <v>948</v>
      </c>
      <c r="M597" s="1">
        <v>1</v>
      </c>
      <c r="Z597" s="1">
        <f>SUM(DATAGRAL2024[[#This Row],[GRAND PRIX]:[BRONCE CANNES]])</f>
        <v>1</v>
      </c>
      <c r="AA5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8" spans="1:27" s="1" customFormat="1" x14ac:dyDescent="0.3">
      <c r="A598" s="1" t="s">
        <v>3561</v>
      </c>
      <c r="B598" s="1" t="s">
        <v>2206</v>
      </c>
      <c r="C598" s="1" t="s">
        <v>1473</v>
      </c>
      <c r="D598" s="1" t="s">
        <v>1473</v>
      </c>
      <c r="E598" s="1" t="s">
        <v>1474</v>
      </c>
      <c r="F598" s="1" t="s">
        <v>1475</v>
      </c>
      <c r="G598" s="1" t="s">
        <v>2844</v>
      </c>
      <c r="H598" s="1" t="s">
        <v>1268</v>
      </c>
      <c r="I598" s="1" t="s">
        <v>1268</v>
      </c>
      <c r="M598" s="1">
        <v>1</v>
      </c>
      <c r="Z598" s="1">
        <f>SUM(DATAGRAL2024[[#This Row],[GRAND PRIX]:[BRONCE CANNES]])</f>
        <v>1</v>
      </c>
      <c r="AA5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9" spans="1:27" s="1" customFormat="1" x14ac:dyDescent="0.3">
      <c r="A599" s="1" t="s">
        <v>3561</v>
      </c>
      <c r="B599" s="1" t="s">
        <v>2206</v>
      </c>
      <c r="C599" s="1" t="s">
        <v>1539</v>
      </c>
      <c r="D599" s="1" t="s">
        <v>1476</v>
      </c>
      <c r="E599" s="1" t="s">
        <v>1477</v>
      </c>
      <c r="F599" s="1" t="s">
        <v>1478</v>
      </c>
      <c r="G599" s="1" t="s">
        <v>2844</v>
      </c>
      <c r="H599" s="1" t="s">
        <v>1268</v>
      </c>
      <c r="I599" s="1" t="s">
        <v>1268</v>
      </c>
      <c r="L599" s="1">
        <v>1</v>
      </c>
      <c r="M599" s="1">
        <v>3</v>
      </c>
      <c r="Z599" s="1">
        <f>SUM(DATAGRAL2024[[#This Row],[GRAND PRIX]:[BRONCE CANNES]])</f>
        <v>4</v>
      </c>
      <c r="AA5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600" spans="1:27" s="1" customFormat="1" x14ac:dyDescent="0.3">
      <c r="A600" s="1" t="s">
        <v>3561</v>
      </c>
      <c r="B600" s="1" t="s">
        <v>2206</v>
      </c>
      <c r="C600" s="1" t="s">
        <v>1539</v>
      </c>
      <c r="D600" s="1" t="s">
        <v>1476</v>
      </c>
      <c r="E600" s="1" t="s">
        <v>1479</v>
      </c>
      <c r="F600" s="1" t="s">
        <v>1480</v>
      </c>
      <c r="G600" s="1" t="s">
        <v>2844</v>
      </c>
      <c r="H600" s="1" t="s">
        <v>1268</v>
      </c>
      <c r="I600" s="1" t="s">
        <v>1268</v>
      </c>
      <c r="K600" s="1">
        <v>1</v>
      </c>
      <c r="Z600" s="1">
        <f>SUM(DATAGRAL2024[[#This Row],[GRAND PRIX]:[BRONCE CANNES]])</f>
        <v>1</v>
      </c>
      <c r="AA6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01" spans="1:27" s="1" customFormat="1" x14ac:dyDescent="0.3">
      <c r="A601" s="1" t="s">
        <v>3561</v>
      </c>
      <c r="B601" s="1" t="s">
        <v>2206</v>
      </c>
      <c r="C601" s="1" t="s">
        <v>1481</v>
      </c>
      <c r="D601" s="1" t="s">
        <v>1481</v>
      </c>
      <c r="E601" s="1" t="s">
        <v>1482</v>
      </c>
      <c r="F601" s="1" t="s">
        <v>1483</v>
      </c>
      <c r="G601" s="1" t="s">
        <v>2844</v>
      </c>
      <c r="H601" s="1" t="s">
        <v>1268</v>
      </c>
      <c r="I601" s="1" t="s">
        <v>1268</v>
      </c>
      <c r="L601" s="1">
        <v>5</v>
      </c>
      <c r="M601" s="1">
        <v>4</v>
      </c>
      <c r="Z601" s="1">
        <f>SUM(DATAGRAL2024[[#This Row],[GRAND PRIX]:[BRONCE CANNES]])</f>
        <v>9</v>
      </c>
      <c r="AA6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47</v>
      </c>
    </row>
    <row r="602" spans="1:27" s="1" customFormat="1" x14ac:dyDescent="0.3">
      <c r="A602" s="1" t="s">
        <v>3561</v>
      </c>
      <c r="B602" s="1" t="s">
        <v>2206</v>
      </c>
      <c r="C602" s="1" t="s">
        <v>1481</v>
      </c>
      <c r="D602" s="1" t="s">
        <v>1481</v>
      </c>
      <c r="E602" s="1" t="s">
        <v>1484</v>
      </c>
      <c r="F602" s="1" t="s">
        <v>1483</v>
      </c>
      <c r="G602" s="1" t="s">
        <v>2844</v>
      </c>
      <c r="H602" s="1" t="s">
        <v>1268</v>
      </c>
      <c r="I602" s="1" t="s">
        <v>1268</v>
      </c>
      <c r="M602" s="1">
        <v>1</v>
      </c>
      <c r="Z602" s="1">
        <f>SUM(DATAGRAL2024[[#This Row],[GRAND PRIX]:[BRONCE CANNES]])</f>
        <v>1</v>
      </c>
      <c r="AA6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03" spans="1:27" s="1" customFormat="1" x14ac:dyDescent="0.3">
      <c r="A603" s="1" t="s">
        <v>3561</v>
      </c>
      <c r="B603" s="1" t="s">
        <v>2206</v>
      </c>
      <c r="C603" s="1" t="s">
        <v>2089</v>
      </c>
      <c r="D603" s="1" t="s">
        <v>1485</v>
      </c>
      <c r="E603" s="1" t="s">
        <v>1486</v>
      </c>
      <c r="F603" s="1" t="s">
        <v>1475</v>
      </c>
      <c r="G603" s="1" t="s">
        <v>2844</v>
      </c>
      <c r="H603" s="1" t="s">
        <v>1268</v>
      </c>
      <c r="I603" s="1" t="s">
        <v>1268</v>
      </c>
      <c r="L603" s="1">
        <v>1</v>
      </c>
      <c r="M603" s="1">
        <v>1</v>
      </c>
      <c r="Z603" s="1">
        <f>SUM(DATAGRAL2024[[#This Row],[GRAND PRIX]:[BRONCE CANNES]])</f>
        <v>2</v>
      </c>
      <c r="AA6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604" spans="1:27" s="1" customFormat="1" x14ac:dyDescent="0.3">
      <c r="A604" s="1" t="s">
        <v>3561</v>
      </c>
      <c r="B604" s="1" t="s">
        <v>2206</v>
      </c>
      <c r="C604" s="1" t="s">
        <v>1487</v>
      </c>
      <c r="D604" s="1" t="s">
        <v>1487</v>
      </c>
      <c r="E604" s="1" t="s">
        <v>1488</v>
      </c>
      <c r="F604" s="1" t="s">
        <v>1489</v>
      </c>
      <c r="G604" s="1" t="s">
        <v>2844</v>
      </c>
      <c r="H604" s="1" t="s">
        <v>1268</v>
      </c>
      <c r="I604" s="1" t="s">
        <v>1268</v>
      </c>
      <c r="L604" s="1">
        <v>1</v>
      </c>
      <c r="M604" s="1">
        <v>1</v>
      </c>
      <c r="Z604" s="1">
        <f>SUM(DATAGRAL2024[[#This Row],[GRAND PRIX]:[BRONCE CANNES]])</f>
        <v>2</v>
      </c>
      <c r="AA6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605" spans="1:27" s="1" customFormat="1" x14ac:dyDescent="0.3">
      <c r="A605" s="1" t="s">
        <v>3561</v>
      </c>
      <c r="B605" s="1" t="s">
        <v>2206</v>
      </c>
      <c r="C605" s="1" t="s">
        <v>1487</v>
      </c>
      <c r="D605" s="1" t="s">
        <v>1487</v>
      </c>
      <c r="E605" s="1" t="s">
        <v>1490</v>
      </c>
      <c r="F605" s="1" t="s">
        <v>1489</v>
      </c>
      <c r="G605" s="1" t="s">
        <v>2844</v>
      </c>
      <c r="H605" s="1" t="s">
        <v>1268</v>
      </c>
      <c r="I605" s="1" t="s">
        <v>1268</v>
      </c>
      <c r="M605" s="1">
        <v>1</v>
      </c>
      <c r="Z605" s="1">
        <f>SUM(DATAGRAL2024[[#This Row],[GRAND PRIX]:[BRONCE CANNES]])</f>
        <v>1</v>
      </c>
      <c r="AA6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06" spans="1:27" s="1" customFormat="1" x14ac:dyDescent="0.3">
      <c r="A606" s="1" t="s">
        <v>3561</v>
      </c>
      <c r="B606" s="1" t="s">
        <v>2206</v>
      </c>
      <c r="C606" s="1" t="s">
        <v>1487</v>
      </c>
      <c r="D606" s="1" t="s">
        <v>1487</v>
      </c>
      <c r="E606" s="1" t="s">
        <v>1479</v>
      </c>
      <c r="F606" s="1" t="s">
        <v>1480</v>
      </c>
      <c r="G606" s="1" t="s">
        <v>2844</v>
      </c>
      <c r="H606" s="1" t="s">
        <v>1268</v>
      </c>
      <c r="I606" s="1" t="s">
        <v>1268</v>
      </c>
      <c r="K606" s="1">
        <v>1</v>
      </c>
      <c r="L606" s="1">
        <v>4</v>
      </c>
      <c r="M606" s="1">
        <v>2</v>
      </c>
      <c r="Z606" s="1">
        <f>SUM(DATAGRAL2024[[#This Row],[GRAND PRIX]:[BRONCE CANNES]])</f>
        <v>7</v>
      </c>
      <c r="AA6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49</v>
      </c>
    </row>
    <row r="607" spans="1:27" s="1" customFormat="1" x14ac:dyDescent="0.3">
      <c r="A607" s="1" t="s">
        <v>3561</v>
      </c>
      <c r="B607" s="1" t="s">
        <v>2206</v>
      </c>
      <c r="C607" s="1" t="s">
        <v>1487</v>
      </c>
      <c r="D607" s="1" t="s">
        <v>1487</v>
      </c>
      <c r="E607" s="1" t="s">
        <v>1491</v>
      </c>
      <c r="F607" s="1" t="s">
        <v>1492</v>
      </c>
      <c r="G607" s="1" t="s">
        <v>2844</v>
      </c>
      <c r="H607" s="1" t="s">
        <v>1268</v>
      </c>
      <c r="I607" s="1" t="s">
        <v>1268</v>
      </c>
      <c r="M607" s="1">
        <v>1</v>
      </c>
      <c r="Z607" s="1">
        <f>SUM(DATAGRAL2024[[#This Row],[GRAND PRIX]:[BRONCE CANNES]])</f>
        <v>1</v>
      </c>
      <c r="AA6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08" spans="1:27" s="1" customFormat="1" x14ac:dyDescent="0.3">
      <c r="A608" s="1" t="s">
        <v>3561</v>
      </c>
      <c r="B608" s="1" t="s">
        <v>2206</v>
      </c>
      <c r="C608" s="1" t="s">
        <v>1487</v>
      </c>
      <c r="D608" s="1" t="s">
        <v>1487</v>
      </c>
      <c r="E608" s="1" t="s">
        <v>1493</v>
      </c>
      <c r="F608" s="1" t="s">
        <v>1494</v>
      </c>
      <c r="G608" s="1" t="s">
        <v>2844</v>
      </c>
      <c r="H608" s="1" t="s">
        <v>1268</v>
      </c>
      <c r="I608" s="1" t="s">
        <v>1268</v>
      </c>
      <c r="K608" s="1">
        <v>2</v>
      </c>
      <c r="Z608" s="1">
        <f>SUM(DATAGRAL2024[[#This Row],[GRAND PRIX]:[BRONCE CANNES]])</f>
        <v>2</v>
      </c>
      <c r="AA6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09" spans="1:27" s="1" customFormat="1" x14ac:dyDescent="0.3">
      <c r="A609" s="1" t="s">
        <v>3561</v>
      </c>
      <c r="B609" s="1" t="s">
        <v>2206</v>
      </c>
      <c r="C609" s="1" t="s">
        <v>1487</v>
      </c>
      <c r="D609" s="1" t="s">
        <v>1487</v>
      </c>
      <c r="E609" s="1" t="s">
        <v>1493</v>
      </c>
      <c r="F609" s="1" t="s">
        <v>1495</v>
      </c>
      <c r="G609" s="1" t="s">
        <v>2844</v>
      </c>
      <c r="H609" s="1" t="s">
        <v>1268</v>
      </c>
      <c r="I609" s="1" t="s">
        <v>1268</v>
      </c>
      <c r="K609" s="1">
        <v>2</v>
      </c>
      <c r="L609" s="1">
        <v>2</v>
      </c>
      <c r="M609" s="1">
        <v>5</v>
      </c>
      <c r="Z609" s="1">
        <f>SUM(DATAGRAL2024[[#This Row],[GRAND PRIX]:[BRONCE CANNES]])</f>
        <v>9</v>
      </c>
      <c r="AA6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59</v>
      </c>
    </row>
    <row r="610" spans="1:27" s="1" customFormat="1" x14ac:dyDescent="0.3">
      <c r="A610" s="1" t="s">
        <v>3561</v>
      </c>
      <c r="B610" s="1" t="s">
        <v>2206</v>
      </c>
      <c r="C610" s="1" t="s">
        <v>1487</v>
      </c>
      <c r="D610" s="1" t="s">
        <v>1487</v>
      </c>
      <c r="E610" s="1" t="s">
        <v>1496</v>
      </c>
      <c r="F610" s="1" t="s">
        <v>1489</v>
      </c>
      <c r="G610" s="1" t="s">
        <v>2844</v>
      </c>
      <c r="H610" s="1" t="s">
        <v>1268</v>
      </c>
      <c r="I610" s="1" t="s">
        <v>1268</v>
      </c>
      <c r="M610" s="1">
        <v>1</v>
      </c>
      <c r="Z610" s="1">
        <f>SUM(DATAGRAL2024[[#This Row],[GRAND PRIX]:[BRONCE CANNES]])</f>
        <v>1</v>
      </c>
      <c r="AA6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11" spans="1:27" s="1" customFormat="1" x14ac:dyDescent="0.3">
      <c r="A611" s="1" t="s">
        <v>976</v>
      </c>
      <c r="B611" s="1" t="s">
        <v>976</v>
      </c>
      <c r="C611" s="1" t="s">
        <v>977</v>
      </c>
      <c r="D611" s="1" t="s">
        <v>977</v>
      </c>
      <c r="E611" s="1" t="s">
        <v>3562</v>
      </c>
      <c r="F611" s="1" t="s">
        <v>3563</v>
      </c>
      <c r="G611" s="1" t="s">
        <v>2844</v>
      </c>
      <c r="H611" s="1" t="s">
        <v>158</v>
      </c>
      <c r="I611" s="1" t="s">
        <v>158</v>
      </c>
      <c r="S611" s="1">
        <v>1</v>
      </c>
      <c r="Z611" s="1">
        <f>SUM(DATAGRAL2024[[#This Row],[GRAND PRIX]:[BRONCE CANNES]])</f>
        <v>1</v>
      </c>
      <c r="AA6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12" spans="1:27" s="1" customFormat="1" x14ac:dyDescent="0.3">
      <c r="A612" s="1" t="s">
        <v>976</v>
      </c>
      <c r="B612" s="1" t="s">
        <v>976</v>
      </c>
      <c r="C612" s="1" t="s">
        <v>977</v>
      </c>
      <c r="D612" s="1" t="s">
        <v>977</v>
      </c>
      <c r="E612" s="1" t="s">
        <v>3564</v>
      </c>
      <c r="F612" s="1" t="s">
        <v>3563</v>
      </c>
      <c r="G612" s="1" t="s">
        <v>2844</v>
      </c>
      <c r="H612" s="1" t="s">
        <v>158</v>
      </c>
      <c r="I612" s="1" t="s">
        <v>158</v>
      </c>
      <c r="S612" s="1">
        <v>1</v>
      </c>
      <c r="Z612" s="1">
        <f>SUM(DATAGRAL2024[[#This Row],[GRAND PRIX]:[BRONCE CANNES]])</f>
        <v>1</v>
      </c>
      <c r="AA6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13" spans="1:27" s="1" customFormat="1" x14ac:dyDescent="0.3">
      <c r="A613" s="1" t="s">
        <v>976</v>
      </c>
      <c r="B613" s="1" t="s">
        <v>976</v>
      </c>
      <c r="C613" s="1" t="s">
        <v>2266</v>
      </c>
      <c r="D613" s="1" t="s">
        <v>2266</v>
      </c>
      <c r="E613" s="1" t="s">
        <v>3565</v>
      </c>
      <c r="F613" s="1" t="s">
        <v>3566</v>
      </c>
      <c r="G613" s="1" t="s">
        <v>2844</v>
      </c>
      <c r="H613" s="1" t="s">
        <v>175</v>
      </c>
      <c r="I613" s="1" t="s">
        <v>175</v>
      </c>
      <c r="Q613" s="1">
        <v>3</v>
      </c>
      <c r="R613" s="1">
        <v>1</v>
      </c>
      <c r="Z613" s="1">
        <f>SUM(DATAGRAL2024[[#This Row],[GRAND PRIX]:[BRONCE CANNES]])</f>
        <v>4</v>
      </c>
      <c r="AA6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614" spans="1:27" s="1" customFormat="1" x14ac:dyDescent="0.3">
      <c r="A614" s="1" t="s">
        <v>976</v>
      </c>
      <c r="B614" s="1" t="s">
        <v>976</v>
      </c>
      <c r="C614" s="1" t="s">
        <v>2266</v>
      </c>
      <c r="D614" s="1" t="s">
        <v>2266</v>
      </c>
      <c r="E614" s="1" t="s">
        <v>3567</v>
      </c>
      <c r="F614" s="1" t="s">
        <v>60</v>
      </c>
      <c r="G614" s="1" t="s">
        <v>2844</v>
      </c>
      <c r="H614" s="1" t="s">
        <v>175</v>
      </c>
      <c r="I614" s="1" t="s">
        <v>175</v>
      </c>
      <c r="P614" s="1">
        <v>2</v>
      </c>
      <c r="Q614" s="1">
        <v>1</v>
      </c>
      <c r="Z614" s="1">
        <f>SUM(DATAGRAL2024[[#This Row],[GRAND PRIX]:[BRONCE CANNES]])</f>
        <v>3</v>
      </c>
      <c r="AA6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615" spans="1:27" s="1" customFormat="1" x14ac:dyDescent="0.3">
      <c r="A615" s="1" t="s">
        <v>976</v>
      </c>
      <c r="B615" s="1" t="s">
        <v>976</v>
      </c>
      <c r="C615" s="1" t="s">
        <v>2266</v>
      </c>
      <c r="D615" s="1" t="s">
        <v>2266</v>
      </c>
      <c r="E615" s="1" t="s">
        <v>3568</v>
      </c>
      <c r="F615" s="1" t="s">
        <v>2014</v>
      </c>
      <c r="G615" s="1" t="s">
        <v>2844</v>
      </c>
      <c r="H615" s="1" t="s">
        <v>175</v>
      </c>
      <c r="I615" s="1" t="s">
        <v>175</v>
      </c>
      <c r="S615" s="1">
        <v>1</v>
      </c>
      <c r="Z615" s="1">
        <f>SUM(DATAGRAL2024[[#This Row],[GRAND PRIX]:[BRONCE CANNES]])</f>
        <v>1</v>
      </c>
      <c r="AA6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16" spans="1:27" s="1" customFormat="1" x14ac:dyDescent="0.3">
      <c r="A616" s="1" t="s">
        <v>976</v>
      </c>
      <c r="B616" s="1" t="s">
        <v>976</v>
      </c>
      <c r="C616" s="1" t="s">
        <v>2266</v>
      </c>
      <c r="D616" s="1" t="s">
        <v>2266</v>
      </c>
      <c r="E616" s="1" t="s">
        <v>3569</v>
      </c>
      <c r="F616" s="1" t="s">
        <v>2014</v>
      </c>
      <c r="G616" s="1" t="s">
        <v>2844</v>
      </c>
      <c r="H616" s="1" t="s">
        <v>175</v>
      </c>
      <c r="I616" s="1" t="s">
        <v>175</v>
      </c>
      <c r="P616" s="1">
        <v>2</v>
      </c>
      <c r="S616" s="1">
        <v>1</v>
      </c>
      <c r="Z616" s="1">
        <f>SUM(DATAGRAL2024[[#This Row],[GRAND PRIX]:[BRONCE CANNES]])</f>
        <v>3</v>
      </c>
      <c r="AA6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31</v>
      </c>
    </row>
    <row r="617" spans="1:27" s="1" customFormat="1" x14ac:dyDescent="0.3">
      <c r="A617" s="1" t="s">
        <v>976</v>
      </c>
      <c r="B617" s="1" t="s">
        <v>976</v>
      </c>
      <c r="C617" s="1" t="s">
        <v>1562</v>
      </c>
      <c r="D617" s="1" t="s">
        <v>1562</v>
      </c>
      <c r="E617" s="1" t="s">
        <v>1563</v>
      </c>
      <c r="F617" s="1" t="s">
        <v>3570</v>
      </c>
      <c r="G617" s="1" t="s">
        <v>2844</v>
      </c>
      <c r="H617" s="1" t="s">
        <v>146</v>
      </c>
      <c r="I617" s="1" t="s">
        <v>146</v>
      </c>
      <c r="Q617" s="1">
        <v>2</v>
      </c>
      <c r="R617" s="1">
        <v>1</v>
      </c>
      <c r="Z617" s="1">
        <f>SUM(DATAGRAL2024[[#This Row],[GRAND PRIX]:[BRONCE CANNES]])</f>
        <v>3</v>
      </c>
      <c r="AA6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618" spans="1:27" s="1" customFormat="1" x14ac:dyDescent="0.3">
      <c r="A618" s="1" t="s">
        <v>976</v>
      </c>
      <c r="B618" s="1" t="s">
        <v>976</v>
      </c>
      <c r="C618" s="1" t="s">
        <v>1562</v>
      </c>
      <c r="D618" s="1" t="s">
        <v>1562</v>
      </c>
      <c r="E618" s="1" t="s">
        <v>1669</v>
      </c>
      <c r="F618" s="1" t="s">
        <v>1671</v>
      </c>
      <c r="G618" s="1" t="s">
        <v>2844</v>
      </c>
      <c r="H618" s="1" t="s">
        <v>146</v>
      </c>
      <c r="I618" s="1" t="s">
        <v>146</v>
      </c>
      <c r="P618" s="1">
        <v>2</v>
      </c>
      <c r="Q618" s="1">
        <v>1</v>
      </c>
      <c r="Z618" s="1">
        <f>SUM(DATAGRAL2024[[#This Row],[GRAND PRIX]:[BRONCE CANNES]])</f>
        <v>3</v>
      </c>
      <c r="AA6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619" spans="1:27" s="1" customFormat="1" x14ac:dyDescent="0.3">
      <c r="A619" s="1" t="s">
        <v>976</v>
      </c>
      <c r="B619" s="1" t="s">
        <v>976</v>
      </c>
      <c r="C619" s="1" t="s">
        <v>1562</v>
      </c>
      <c r="D619" s="1" t="s">
        <v>1562</v>
      </c>
      <c r="E619" s="1" t="s">
        <v>3571</v>
      </c>
      <c r="F619" s="1" t="s">
        <v>1822</v>
      </c>
      <c r="G619" s="1" t="s">
        <v>2844</v>
      </c>
      <c r="H619" s="1" t="s">
        <v>146</v>
      </c>
      <c r="I619" s="1" t="s">
        <v>146</v>
      </c>
      <c r="P619" s="1">
        <v>2</v>
      </c>
      <c r="Z619" s="1">
        <f>SUM(DATAGRAL2024[[#This Row],[GRAND PRIX]:[BRONCE CANNES]])</f>
        <v>2</v>
      </c>
      <c r="AA6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20" spans="1:27" s="1" customFormat="1" x14ac:dyDescent="0.3">
      <c r="A620" s="1" t="s">
        <v>976</v>
      </c>
      <c r="B620" s="1" t="s">
        <v>976</v>
      </c>
      <c r="C620" s="1" t="s">
        <v>1562</v>
      </c>
      <c r="D620" s="1" t="s">
        <v>1562</v>
      </c>
      <c r="E620" s="1" t="s">
        <v>1672</v>
      </c>
      <c r="F620" s="1" t="s">
        <v>1673</v>
      </c>
      <c r="G620" s="1" t="s">
        <v>2844</v>
      </c>
      <c r="H620" s="1" t="s">
        <v>146</v>
      </c>
      <c r="I620" s="1" t="s">
        <v>146</v>
      </c>
      <c r="P620" s="1">
        <v>3</v>
      </c>
      <c r="Z620" s="1">
        <f>SUM(DATAGRAL2024[[#This Row],[GRAND PRIX]:[BRONCE CANNES]])</f>
        <v>3</v>
      </c>
      <c r="AA6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621" spans="1:27" s="1" customFormat="1" x14ac:dyDescent="0.3">
      <c r="A621" s="1" t="s">
        <v>976</v>
      </c>
      <c r="B621" s="1" t="s">
        <v>976</v>
      </c>
      <c r="C621" s="1" t="s">
        <v>3572</v>
      </c>
      <c r="D621" s="1" t="s">
        <v>3572</v>
      </c>
      <c r="E621" s="1" t="s">
        <v>3573</v>
      </c>
      <c r="F621" s="1" t="s">
        <v>3574</v>
      </c>
      <c r="G621" s="1" t="s">
        <v>2844</v>
      </c>
      <c r="H621" s="1" t="s">
        <v>1002</v>
      </c>
      <c r="I621" s="1" t="s">
        <v>1002</v>
      </c>
      <c r="R621" s="1">
        <v>1</v>
      </c>
      <c r="Z621" s="1">
        <f>SUM(DATAGRAL2024[[#This Row],[GRAND PRIX]:[BRONCE CANNES]])</f>
        <v>1</v>
      </c>
      <c r="AA6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22" spans="1:27" s="1" customFormat="1" x14ac:dyDescent="0.3">
      <c r="A622" s="1" t="s">
        <v>976</v>
      </c>
      <c r="B622" s="1" t="s">
        <v>976</v>
      </c>
      <c r="C622" s="1" t="s">
        <v>3575</v>
      </c>
      <c r="D622" s="1" t="s">
        <v>3575</v>
      </c>
      <c r="E622" s="1" t="s">
        <v>3576</v>
      </c>
      <c r="F622" s="1" t="s">
        <v>3577</v>
      </c>
      <c r="G622" s="1" t="s">
        <v>2844</v>
      </c>
      <c r="H622" s="1" t="s">
        <v>1006</v>
      </c>
      <c r="I622" s="1" t="s">
        <v>1006</v>
      </c>
      <c r="R622" s="1">
        <v>2</v>
      </c>
      <c r="S622" s="1">
        <v>1</v>
      </c>
      <c r="Z622" s="1">
        <f>SUM(DATAGRAL2024[[#This Row],[GRAND PRIX]:[BRONCE CANNES]])</f>
        <v>3</v>
      </c>
      <c r="AA6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23" spans="1:27" s="1" customFormat="1" x14ac:dyDescent="0.3">
      <c r="A623" s="1" t="s">
        <v>976</v>
      </c>
      <c r="B623" s="1" t="s">
        <v>976</v>
      </c>
      <c r="C623" s="1" t="s">
        <v>3575</v>
      </c>
      <c r="D623" s="1" t="s">
        <v>3575</v>
      </c>
      <c r="E623" s="1" t="s">
        <v>3578</v>
      </c>
      <c r="F623" s="1" t="s">
        <v>3577</v>
      </c>
      <c r="G623" s="1" t="s">
        <v>2844</v>
      </c>
      <c r="H623" s="1" t="s">
        <v>1006</v>
      </c>
      <c r="I623" s="1" t="s">
        <v>1006</v>
      </c>
      <c r="S623" s="1">
        <v>1</v>
      </c>
      <c r="Z623" s="1">
        <f>SUM(DATAGRAL2024[[#This Row],[GRAND PRIX]:[BRONCE CANNES]])</f>
        <v>1</v>
      </c>
      <c r="AA6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24" spans="1:27" s="1" customFormat="1" x14ac:dyDescent="0.3">
      <c r="A624" s="1" t="s">
        <v>976</v>
      </c>
      <c r="B624" s="1" t="s">
        <v>976</v>
      </c>
      <c r="C624" s="1" t="s">
        <v>3579</v>
      </c>
      <c r="D624" s="1" t="s">
        <v>3579</v>
      </c>
      <c r="E624" s="1" t="s">
        <v>3580</v>
      </c>
      <c r="F624" s="1" t="s">
        <v>3581</v>
      </c>
      <c r="G624" s="1" t="s">
        <v>2844</v>
      </c>
      <c r="H624" s="1" t="s">
        <v>140</v>
      </c>
      <c r="I624" s="1" t="s">
        <v>140</v>
      </c>
      <c r="S624" s="1">
        <v>1</v>
      </c>
      <c r="Z624" s="1">
        <f>SUM(DATAGRAL2024[[#This Row],[GRAND PRIX]:[BRONCE CANNES]])</f>
        <v>1</v>
      </c>
      <c r="AA6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25" spans="1:27" s="1" customFormat="1" x14ac:dyDescent="0.3">
      <c r="A625" s="1" t="s">
        <v>976</v>
      </c>
      <c r="B625" s="1" t="s">
        <v>976</v>
      </c>
      <c r="C625" s="1" t="s">
        <v>3579</v>
      </c>
      <c r="D625" s="1" t="s">
        <v>3579</v>
      </c>
      <c r="E625" s="1" t="s">
        <v>3582</v>
      </c>
      <c r="F625" s="1" t="s">
        <v>3583</v>
      </c>
      <c r="G625" s="1" t="s">
        <v>2844</v>
      </c>
      <c r="H625" s="1" t="s">
        <v>140</v>
      </c>
      <c r="I625" s="1" t="s">
        <v>140</v>
      </c>
      <c r="Q625" s="1">
        <v>1</v>
      </c>
      <c r="Z625" s="1">
        <f>SUM(DATAGRAL2024[[#This Row],[GRAND PRIX]:[BRONCE CANNES]])</f>
        <v>1</v>
      </c>
      <c r="AA6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26" spans="1:27" s="1" customFormat="1" x14ac:dyDescent="0.3">
      <c r="A626" s="1" t="s">
        <v>976</v>
      </c>
      <c r="B626" s="1" t="s">
        <v>976</v>
      </c>
      <c r="C626" s="1" t="s">
        <v>3579</v>
      </c>
      <c r="D626" s="1" t="s">
        <v>3579</v>
      </c>
      <c r="E626" s="1" t="s">
        <v>3584</v>
      </c>
      <c r="F626" s="1" t="s">
        <v>3583</v>
      </c>
      <c r="G626" s="1" t="s">
        <v>2844</v>
      </c>
      <c r="H626" s="1" t="s">
        <v>140</v>
      </c>
      <c r="I626" s="1" t="s">
        <v>140</v>
      </c>
      <c r="S626" s="1">
        <v>1</v>
      </c>
      <c r="Z626" s="1">
        <f>SUM(DATAGRAL2024[[#This Row],[GRAND PRIX]:[BRONCE CANNES]])</f>
        <v>1</v>
      </c>
      <c r="AA6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27" spans="1:27" s="1" customFormat="1" x14ac:dyDescent="0.3">
      <c r="A627" s="1" t="s">
        <v>976</v>
      </c>
      <c r="B627" s="1" t="s">
        <v>976</v>
      </c>
      <c r="C627" s="1" t="s">
        <v>3401</v>
      </c>
      <c r="D627" s="1" t="s">
        <v>3401</v>
      </c>
      <c r="E627" s="1" t="s">
        <v>3585</v>
      </c>
      <c r="F627" s="1" t="s">
        <v>1016</v>
      </c>
      <c r="G627" s="1" t="s">
        <v>2844</v>
      </c>
      <c r="H627" s="1" t="s">
        <v>153</v>
      </c>
      <c r="I627" s="1" t="s">
        <v>153</v>
      </c>
      <c r="R627" s="1">
        <v>1</v>
      </c>
      <c r="Z627" s="1">
        <f>SUM(DATAGRAL2024[[#This Row],[GRAND PRIX]:[BRONCE CANNES]])</f>
        <v>1</v>
      </c>
      <c r="AA6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28" spans="1:27" s="1" customFormat="1" x14ac:dyDescent="0.3">
      <c r="A628" s="1" t="s">
        <v>976</v>
      </c>
      <c r="B628" s="1" t="s">
        <v>976</v>
      </c>
      <c r="C628" s="1" t="s">
        <v>3401</v>
      </c>
      <c r="D628" s="1" t="s">
        <v>3401</v>
      </c>
      <c r="E628" s="1" t="s">
        <v>3586</v>
      </c>
      <c r="F628" s="1" t="s">
        <v>1016</v>
      </c>
      <c r="G628" s="1" t="s">
        <v>2844</v>
      </c>
      <c r="H628" s="1" t="s">
        <v>153</v>
      </c>
      <c r="I628" s="1" t="s">
        <v>153</v>
      </c>
      <c r="R628" s="1">
        <v>1</v>
      </c>
      <c r="Z628" s="1">
        <f>SUM(DATAGRAL2024[[#This Row],[GRAND PRIX]:[BRONCE CANNES]])</f>
        <v>1</v>
      </c>
      <c r="AA6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29" spans="1:27" s="1" customFormat="1" x14ac:dyDescent="0.3">
      <c r="A629" s="1" t="s">
        <v>976</v>
      </c>
      <c r="B629" s="1" t="s">
        <v>976</v>
      </c>
      <c r="C629" s="1" t="s">
        <v>854</v>
      </c>
      <c r="D629" s="1" t="s">
        <v>2099</v>
      </c>
      <c r="E629" s="1" t="s">
        <v>3587</v>
      </c>
      <c r="F629" s="1" t="s">
        <v>3588</v>
      </c>
      <c r="G629" s="1" t="s">
        <v>2844</v>
      </c>
      <c r="H629" s="1" t="s">
        <v>153</v>
      </c>
      <c r="I629" s="1" t="s">
        <v>153</v>
      </c>
      <c r="R629" s="1">
        <v>2</v>
      </c>
      <c r="Z629" s="1">
        <f>SUM(DATAGRAL2024[[#This Row],[GRAND PRIX]:[BRONCE CANNES]])</f>
        <v>2</v>
      </c>
      <c r="AA6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630" spans="1:27" s="1" customFormat="1" x14ac:dyDescent="0.3">
      <c r="A630" s="1" t="s">
        <v>976</v>
      </c>
      <c r="B630" s="1" t="s">
        <v>976</v>
      </c>
      <c r="C630" s="1" t="s">
        <v>3589</v>
      </c>
      <c r="D630" s="1" t="s">
        <v>3589</v>
      </c>
      <c r="E630" s="1" t="s">
        <v>3590</v>
      </c>
      <c r="F630" s="1" t="s">
        <v>1608</v>
      </c>
      <c r="G630" s="1" t="s">
        <v>2844</v>
      </c>
      <c r="H630" s="1" t="s">
        <v>948</v>
      </c>
      <c r="I630" s="1" t="s">
        <v>948</v>
      </c>
      <c r="S630" s="1">
        <v>1</v>
      </c>
      <c r="Z630" s="1">
        <f>SUM(DATAGRAL2024[[#This Row],[GRAND PRIX]:[BRONCE CANNES]])</f>
        <v>1</v>
      </c>
      <c r="AA6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31" spans="1:27" s="1" customFormat="1" x14ac:dyDescent="0.3">
      <c r="A631" s="1" t="s">
        <v>976</v>
      </c>
      <c r="B631" s="1" t="s">
        <v>976</v>
      </c>
      <c r="C631" s="1" t="s">
        <v>2754</v>
      </c>
      <c r="D631" s="1" t="s">
        <v>2115</v>
      </c>
      <c r="E631" s="1" t="s">
        <v>3591</v>
      </c>
      <c r="F631" s="1" t="s">
        <v>3592</v>
      </c>
      <c r="G631" s="1" t="s">
        <v>2844</v>
      </c>
      <c r="H631" s="1" t="s">
        <v>146</v>
      </c>
      <c r="I631" s="1" t="s">
        <v>146</v>
      </c>
      <c r="R631" s="1">
        <v>1</v>
      </c>
      <c r="Z631" s="1">
        <f>SUM(DATAGRAL2024[[#This Row],[GRAND PRIX]:[BRONCE CANNES]])</f>
        <v>1</v>
      </c>
      <c r="AA6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32" spans="1:27" s="1" customFormat="1" x14ac:dyDescent="0.3">
      <c r="A632" s="1" t="s">
        <v>976</v>
      </c>
      <c r="B632" s="1" t="s">
        <v>976</v>
      </c>
      <c r="C632" s="1" t="s">
        <v>2754</v>
      </c>
      <c r="D632" s="1" t="s">
        <v>2115</v>
      </c>
      <c r="E632" s="1" t="s">
        <v>3593</v>
      </c>
      <c r="F632" s="1" t="s">
        <v>3594</v>
      </c>
      <c r="G632" s="1" t="s">
        <v>2844</v>
      </c>
      <c r="H632" s="1" t="s">
        <v>146</v>
      </c>
      <c r="I632" s="1" t="s">
        <v>146</v>
      </c>
      <c r="R632" s="1">
        <v>1</v>
      </c>
      <c r="S632" s="1">
        <v>1</v>
      </c>
      <c r="Z632" s="1">
        <f>SUM(DATAGRAL2024[[#This Row],[GRAND PRIX]:[BRONCE CANNES]])</f>
        <v>2</v>
      </c>
      <c r="AA6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633" spans="1:27" s="1" customFormat="1" x14ac:dyDescent="0.3">
      <c r="A633" s="1" t="s">
        <v>976</v>
      </c>
      <c r="B633" s="1" t="s">
        <v>976</v>
      </c>
      <c r="C633" s="1" t="s">
        <v>2754</v>
      </c>
      <c r="D633" s="1" t="s">
        <v>2115</v>
      </c>
      <c r="E633" s="1" t="s">
        <v>3595</v>
      </c>
      <c r="F633" s="1" t="s">
        <v>3596</v>
      </c>
      <c r="G633" s="1" t="s">
        <v>2844</v>
      </c>
      <c r="H633" s="1" t="s">
        <v>146</v>
      </c>
      <c r="I633" s="1" t="s">
        <v>146</v>
      </c>
      <c r="S633" s="1">
        <v>1</v>
      </c>
      <c r="Z633" s="1">
        <f>SUM(DATAGRAL2024[[#This Row],[GRAND PRIX]:[BRONCE CANNES]])</f>
        <v>1</v>
      </c>
      <c r="AA6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34" spans="1:27" s="1" customFormat="1" x14ac:dyDescent="0.3">
      <c r="A634" s="1" t="s">
        <v>976</v>
      </c>
      <c r="B634" s="1" t="s">
        <v>976</v>
      </c>
      <c r="C634" s="1" t="s">
        <v>2754</v>
      </c>
      <c r="D634" s="1" t="s">
        <v>2115</v>
      </c>
      <c r="E634" s="1" t="s">
        <v>3597</v>
      </c>
      <c r="F634" s="1" t="s">
        <v>3598</v>
      </c>
      <c r="G634" s="1" t="s">
        <v>2844</v>
      </c>
      <c r="H634" s="1" t="s">
        <v>146</v>
      </c>
      <c r="I634" s="1" t="s">
        <v>146</v>
      </c>
      <c r="Q634" s="1">
        <v>2</v>
      </c>
      <c r="Z634" s="1">
        <f>SUM(DATAGRAL2024[[#This Row],[GRAND PRIX]:[BRONCE CANNES]])</f>
        <v>2</v>
      </c>
      <c r="AA6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635" spans="1:27" s="1" customFormat="1" x14ac:dyDescent="0.3">
      <c r="A635" s="1" t="s">
        <v>976</v>
      </c>
      <c r="B635" s="1" t="s">
        <v>976</v>
      </c>
      <c r="C635" s="1" t="s">
        <v>3599</v>
      </c>
      <c r="D635" s="1" t="s">
        <v>3599</v>
      </c>
      <c r="E635" s="1" t="s">
        <v>1995</v>
      </c>
      <c r="F635" s="1" t="s">
        <v>3600</v>
      </c>
      <c r="G635" s="1" t="s">
        <v>2844</v>
      </c>
      <c r="H635" s="1" t="s">
        <v>146</v>
      </c>
      <c r="I635" s="1" t="s">
        <v>146</v>
      </c>
      <c r="P635" s="1">
        <v>2</v>
      </c>
      <c r="Z635" s="1">
        <f>SUM(DATAGRAL2024[[#This Row],[GRAND PRIX]:[BRONCE CANNES]])</f>
        <v>2</v>
      </c>
      <c r="AA6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36" spans="1:27" s="1" customFormat="1" x14ac:dyDescent="0.3">
      <c r="A636" s="1" t="s">
        <v>976</v>
      </c>
      <c r="B636" s="1" t="s">
        <v>976</v>
      </c>
      <c r="C636" s="1" t="s">
        <v>2754</v>
      </c>
      <c r="D636" s="1" t="s">
        <v>2115</v>
      </c>
      <c r="E636" s="1" t="s">
        <v>1995</v>
      </c>
      <c r="F636" s="1" t="s">
        <v>3600</v>
      </c>
      <c r="G636" s="1" t="s">
        <v>2844</v>
      </c>
      <c r="H636" s="1" t="s">
        <v>146</v>
      </c>
      <c r="I636" s="1" t="s">
        <v>146</v>
      </c>
      <c r="P636" s="1">
        <v>2</v>
      </c>
      <c r="Z636" s="1">
        <f>SUM(DATAGRAL2024[[#This Row],[GRAND PRIX]:[BRONCE CANNES]])</f>
        <v>2</v>
      </c>
      <c r="AA6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37" spans="1:27" s="1" customFormat="1" x14ac:dyDescent="0.3">
      <c r="A637" s="1" t="s">
        <v>976</v>
      </c>
      <c r="B637" s="1" t="s">
        <v>976</v>
      </c>
      <c r="C637" s="1" t="s">
        <v>3601</v>
      </c>
      <c r="D637" s="1" t="s">
        <v>3601</v>
      </c>
      <c r="E637" s="1" t="s">
        <v>3602</v>
      </c>
      <c r="F637" s="1" t="s">
        <v>3603</v>
      </c>
      <c r="G637" s="1" t="s">
        <v>2844</v>
      </c>
      <c r="H637" s="1" t="s">
        <v>140</v>
      </c>
      <c r="I637" s="1" t="s">
        <v>140</v>
      </c>
      <c r="S637" s="1">
        <v>1</v>
      </c>
      <c r="Z637" s="1">
        <f>SUM(DATAGRAL2024[[#This Row],[GRAND PRIX]:[BRONCE CANNES]])</f>
        <v>1</v>
      </c>
      <c r="AA6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38" spans="1:27" s="1" customFormat="1" x14ac:dyDescent="0.3">
      <c r="A638" s="1" t="s">
        <v>976</v>
      </c>
      <c r="B638" s="1" t="s">
        <v>976</v>
      </c>
      <c r="C638" s="1" t="s">
        <v>3604</v>
      </c>
      <c r="D638" s="1" t="s">
        <v>3604</v>
      </c>
      <c r="E638" s="1" t="s">
        <v>3605</v>
      </c>
      <c r="F638" s="1" t="s">
        <v>3606</v>
      </c>
      <c r="G638" s="1" t="s">
        <v>2844</v>
      </c>
      <c r="H638" s="1" t="s">
        <v>1006</v>
      </c>
      <c r="I638" s="1" t="s">
        <v>1006</v>
      </c>
      <c r="R638" s="1">
        <v>1</v>
      </c>
      <c r="Z638" s="1">
        <f>SUM(DATAGRAL2024[[#This Row],[GRAND PRIX]:[BRONCE CANNES]])</f>
        <v>1</v>
      </c>
      <c r="AA6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39" spans="1:27" s="1" customFormat="1" x14ac:dyDescent="0.3">
      <c r="A639" s="1" t="s">
        <v>976</v>
      </c>
      <c r="B639" s="1" t="s">
        <v>976</v>
      </c>
      <c r="C639" s="1" t="s">
        <v>2905</v>
      </c>
      <c r="D639" s="1" t="s">
        <v>2905</v>
      </c>
      <c r="E639" s="1" t="s">
        <v>3607</v>
      </c>
      <c r="F639" s="1" t="s">
        <v>1040</v>
      </c>
      <c r="G639" s="1" t="s">
        <v>2844</v>
      </c>
      <c r="H639" s="1" t="s">
        <v>200</v>
      </c>
      <c r="I639" s="1" t="s">
        <v>200</v>
      </c>
      <c r="P639" s="1">
        <v>1</v>
      </c>
      <c r="S639" s="1">
        <v>3</v>
      </c>
      <c r="Z639" s="1">
        <f>SUM(DATAGRAL2024[[#This Row],[GRAND PRIX]:[BRONCE CANNES]])</f>
        <v>4</v>
      </c>
      <c r="AA6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640" spans="1:27" s="1" customFormat="1" x14ac:dyDescent="0.3">
      <c r="A640" s="1" t="s">
        <v>976</v>
      </c>
      <c r="B640" s="1" t="s">
        <v>976</v>
      </c>
      <c r="C640" s="1" t="s">
        <v>2905</v>
      </c>
      <c r="D640" s="1" t="s">
        <v>2905</v>
      </c>
      <c r="E640" s="1" t="s">
        <v>3608</v>
      </c>
      <c r="F640" s="1" t="s">
        <v>1042</v>
      </c>
      <c r="G640" s="1" t="s">
        <v>2844</v>
      </c>
      <c r="H640" s="1" t="s">
        <v>200</v>
      </c>
      <c r="I640" s="1" t="s">
        <v>200</v>
      </c>
      <c r="S640" s="1">
        <v>1</v>
      </c>
      <c r="Z640" s="1">
        <f>SUM(DATAGRAL2024[[#This Row],[GRAND PRIX]:[BRONCE CANNES]])</f>
        <v>1</v>
      </c>
      <c r="AA6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41" spans="1:27" s="1" customFormat="1" x14ac:dyDescent="0.3">
      <c r="A641" s="1" t="s">
        <v>976</v>
      </c>
      <c r="B641" s="1" t="s">
        <v>976</v>
      </c>
      <c r="C641" s="1" t="s">
        <v>2905</v>
      </c>
      <c r="D641" s="1" t="s">
        <v>2905</v>
      </c>
      <c r="E641" s="1" t="s">
        <v>3609</v>
      </c>
      <c r="F641" s="1" t="s">
        <v>3610</v>
      </c>
      <c r="G641" s="1" t="s">
        <v>2844</v>
      </c>
      <c r="H641" s="1" t="s">
        <v>200</v>
      </c>
      <c r="I641" s="1" t="s">
        <v>200</v>
      </c>
      <c r="S641" s="1">
        <v>1</v>
      </c>
      <c r="Z641" s="1">
        <f>SUM(DATAGRAL2024[[#This Row],[GRAND PRIX]:[BRONCE CANNES]])</f>
        <v>1</v>
      </c>
      <c r="AA6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42" spans="1:27" s="1" customFormat="1" x14ac:dyDescent="0.3">
      <c r="A642" s="1" t="s">
        <v>976</v>
      </c>
      <c r="B642" s="1" t="s">
        <v>976</v>
      </c>
      <c r="C642" s="1" t="s">
        <v>3227</v>
      </c>
      <c r="D642" s="1" t="s">
        <v>3227</v>
      </c>
      <c r="E642" s="1" t="s">
        <v>3611</v>
      </c>
      <c r="F642" s="1" t="s">
        <v>3612</v>
      </c>
      <c r="G642" s="1" t="s">
        <v>2844</v>
      </c>
      <c r="H642" s="1" t="s">
        <v>127</v>
      </c>
      <c r="I642" s="1" t="s">
        <v>127</v>
      </c>
      <c r="R642" s="1">
        <v>1</v>
      </c>
      <c r="Z642" s="1">
        <f>SUM(DATAGRAL2024[[#This Row],[GRAND PRIX]:[BRONCE CANNES]])</f>
        <v>1</v>
      </c>
      <c r="AA6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43" spans="1:27" s="1" customFormat="1" x14ac:dyDescent="0.3">
      <c r="A643" s="1" t="s">
        <v>976</v>
      </c>
      <c r="B643" s="1" t="s">
        <v>976</v>
      </c>
      <c r="C643" s="1" t="s">
        <v>3227</v>
      </c>
      <c r="D643" s="1" t="s">
        <v>3227</v>
      </c>
      <c r="E643" s="1" t="s">
        <v>3611</v>
      </c>
      <c r="F643" s="1" t="s">
        <v>1818</v>
      </c>
      <c r="G643" s="1" t="s">
        <v>2844</v>
      </c>
      <c r="H643" s="1" t="s">
        <v>127</v>
      </c>
      <c r="I643" s="1" t="s">
        <v>127</v>
      </c>
      <c r="S643" s="1">
        <v>1</v>
      </c>
      <c r="Z643" s="1">
        <f>SUM(DATAGRAL2024[[#This Row],[GRAND PRIX]:[BRONCE CANNES]])</f>
        <v>1</v>
      </c>
      <c r="AA6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44" spans="1:27" s="1" customFormat="1" x14ac:dyDescent="0.3">
      <c r="A644" s="1" t="s">
        <v>976</v>
      </c>
      <c r="B644" s="1" t="s">
        <v>976</v>
      </c>
      <c r="C644" s="1" t="s">
        <v>3613</v>
      </c>
      <c r="D644" s="1" t="s">
        <v>3613</v>
      </c>
      <c r="E644" s="1" t="s">
        <v>3614</v>
      </c>
      <c r="F644" s="1" t="s">
        <v>3615</v>
      </c>
      <c r="G644" s="1" t="s">
        <v>2844</v>
      </c>
      <c r="H644" s="1" t="s">
        <v>175</v>
      </c>
      <c r="I644" s="1" t="s">
        <v>175</v>
      </c>
      <c r="S644" s="1">
        <v>3</v>
      </c>
      <c r="Z644" s="1">
        <f>SUM(DATAGRAL2024[[#This Row],[GRAND PRIX]:[BRONCE CANNES]])</f>
        <v>3</v>
      </c>
      <c r="AA6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45" spans="1:27" s="1" customFormat="1" x14ac:dyDescent="0.3">
      <c r="A645" s="1" t="s">
        <v>976</v>
      </c>
      <c r="B645" s="1" t="s">
        <v>976</v>
      </c>
      <c r="C645" s="1" t="s">
        <v>3613</v>
      </c>
      <c r="D645" s="1" t="s">
        <v>3613</v>
      </c>
      <c r="E645" s="1" t="s">
        <v>3616</v>
      </c>
      <c r="F645" s="1" t="s">
        <v>3617</v>
      </c>
      <c r="G645" s="1" t="s">
        <v>2844</v>
      </c>
      <c r="H645" s="1" t="s">
        <v>175</v>
      </c>
      <c r="I645" s="1" t="s">
        <v>175</v>
      </c>
      <c r="R645" s="1">
        <v>1</v>
      </c>
      <c r="Z645" s="1">
        <f>SUM(DATAGRAL2024[[#This Row],[GRAND PRIX]:[BRONCE CANNES]])</f>
        <v>1</v>
      </c>
      <c r="AA6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46" spans="1:27" s="1" customFormat="1" x14ac:dyDescent="0.3">
      <c r="A646" s="1" t="s">
        <v>976</v>
      </c>
      <c r="B646" s="1" t="s">
        <v>976</v>
      </c>
      <c r="C646" s="1" t="s">
        <v>3618</v>
      </c>
      <c r="D646" s="1" t="s">
        <v>3618</v>
      </c>
      <c r="E646" s="1" t="s">
        <v>3619</v>
      </c>
      <c r="F646" s="1" t="s">
        <v>3620</v>
      </c>
      <c r="G646" s="1" t="s">
        <v>2844</v>
      </c>
      <c r="H646" s="1" t="s">
        <v>747</v>
      </c>
      <c r="I646" s="1" t="s">
        <v>747</v>
      </c>
      <c r="S646" s="1">
        <v>1</v>
      </c>
      <c r="Z646" s="1">
        <f>SUM(DATAGRAL2024[[#This Row],[GRAND PRIX]:[BRONCE CANNES]])</f>
        <v>1</v>
      </c>
      <c r="AA6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47" spans="1:27" s="1" customFormat="1" x14ac:dyDescent="0.3">
      <c r="A647" s="1" t="s">
        <v>976</v>
      </c>
      <c r="B647" s="1" t="s">
        <v>976</v>
      </c>
      <c r="C647" s="1" t="s">
        <v>3236</v>
      </c>
      <c r="D647" s="1" t="s">
        <v>3236</v>
      </c>
      <c r="E647" s="1" t="s">
        <v>3621</v>
      </c>
      <c r="F647" s="1" t="s">
        <v>3622</v>
      </c>
      <c r="G647" s="1" t="s">
        <v>2844</v>
      </c>
      <c r="H647" s="1" t="s">
        <v>127</v>
      </c>
      <c r="I647" s="1" t="s">
        <v>127</v>
      </c>
      <c r="P647" s="1">
        <v>1</v>
      </c>
      <c r="Z647" s="1">
        <f>SUM(DATAGRAL2024[[#This Row],[GRAND PRIX]:[BRONCE CANNES]])</f>
        <v>1</v>
      </c>
      <c r="AA6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48" spans="1:27" s="1" customFormat="1" x14ac:dyDescent="0.3">
      <c r="A648" s="1" t="s">
        <v>976</v>
      </c>
      <c r="B648" s="1" t="s">
        <v>976</v>
      </c>
      <c r="C648" s="1" t="s">
        <v>1581</v>
      </c>
      <c r="D648" s="1" t="s">
        <v>1581</v>
      </c>
      <c r="E648" s="1" t="s">
        <v>3623</v>
      </c>
      <c r="F648" s="1" t="s">
        <v>3624</v>
      </c>
      <c r="G648" s="1" t="s">
        <v>2844</v>
      </c>
      <c r="H648" s="1" t="s">
        <v>210</v>
      </c>
      <c r="I648" s="1" t="s">
        <v>210</v>
      </c>
      <c r="N648" s="1">
        <v>3</v>
      </c>
      <c r="P648" s="1">
        <v>3</v>
      </c>
      <c r="Z648" s="1">
        <f>SUM(DATAGRAL2024[[#This Row],[GRAND PRIX]:[BRONCE CANNES]])</f>
        <v>6</v>
      </c>
      <c r="AA6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135</v>
      </c>
    </row>
    <row r="649" spans="1:27" s="1" customFormat="1" x14ac:dyDescent="0.3">
      <c r="A649" s="1" t="s">
        <v>976</v>
      </c>
      <c r="B649" s="1" t="s">
        <v>976</v>
      </c>
      <c r="C649" s="1" t="s">
        <v>3625</v>
      </c>
      <c r="D649" s="1" t="s">
        <v>3625</v>
      </c>
      <c r="E649" s="1" t="s">
        <v>3626</v>
      </c>
      <c r="F649" s="1" t="s">
        <v>3627</v>
      </c>
      <c r="G649" s="1" t="s">
        <v>2844</v>
      </c>
      <c r="H649" s="1" t="s">
        <v>1002</v>
      </c>
      <c r="I649" s="1" t="s">
        <v>1002</v>
      </c>
      <c r="S649" s="1">
        <v>3</v>
      </c>
      <c r="Z649" s="1">
        <f>SUM(DATAGRAL2024[[#This Row],[GRAND PRIX]:[BRONCE CANNES]])</f>
        <v>3</v>
      </c>
      <c r="AA6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50" spans="1:27" s="1" customFormat="1" x14ac:dyDescent="0.3">
      <c r="A650" s="1" t="s">
        <v>976</v>
      </c>
      <c r="B650" s="1" t="s">
        <v>976</v>
      </c>
      <c r="C650" s="1" t="s">
        <v>3628</v>
      </c>
      <c r="D650" s="1" t="s">
        <v>3628</v>
      </c>
      <c r="E650" s="1" t="s">
        <v>3629</v>
      </c>
      <c r="F650" s="1" t="s">
        <v>1016</v>
      </c>
      <c r="G650" s="1" t="s">
        <v>2844</v>
      </c>
      <c r="H650" s="1" t="s">
        <v>175</v>
      </c>
      <c r="I650" s="1" t="s">
        <v>175</v>
      </c>
      <c r="S650" s="1">
        <v>1</v>
      </c>
      <c r="Z650" s="1">
        <f>SUM(DATAGRAL2024[[#This Row],[GRAND PRIX]:[BRONCE CANNES]])</f>
        <v>1</v>
      </c>
      <c r="AA6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51" spans="1:27" s="1" customFormat="1" x14ac:dyDescent="0.3">
      <c r="A651" s="1" t="s">
        <v>976</v>
      </c>
      <c r="B651" s="1" t="s">
        <v>976</v>
      </c>
      <c r="C651" s="1" t="s">
        <v>3628</v>
      </c>
      <c r="D651" s="1" t="s">
        <v>3628</v>
      </c>
      <c r="E651" s="1" t="s">
        <v>3630</v>
      </c>
      <c r="F651" s="1" t="s">
        <v>1066</v>
      </c>
      <c r="G651" s="1" t="s">
        <v>2844</v>
      </c>
      <c r="H651" s="1" t="s">
        <v>175</v>
      </c>
      <c r="I651" s="1" t="s">
        <v>175</v>
      </c>
      <c r="R651" s="1">
        <v>1</v>
      </c>
      <c r="S651" s="1">
        <v>1</v>
      </c>
      <c r="Z651" s="1">
        <f>SUM(DATAGRAL2024[[#This Row],[GRAND PRIX]:[BRONCE CANNES]])</f>
        <v>2</v>
      </c>
      <c r="AA6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652" spans="1:27" s="1" customFormat="1" x14ac:dyDescent="0.3">
      <c r="A652" s="1" t="s">
        <v>976</v>
      </c>
      <c r="B652" s="1" t="s">
        <v>976</v>
      </c>
      <c r="C652" s="1" t="s">
        <v>3628</v>
      </c>
      <c r="D652" s="1" t="s">
        <v>3628</v>
      </c>
      <c r="E652" s="1" t="s">
        <v>3631</v>
      </c>
      <c r="F652" s="1" t="s">
        <v>1016</v>
      </c>
      <c r="G652" s="1" t="s">
        <v>2844</v>
      </c>
      <c r="H652" s="1" t="s">
        <v>175</v>
      </c>
      <c r="I652" s="1" t="s">
        <v>175</v>
      </c>
      <c r="Q652" s="1">
        <v>1</v>
      </c>
      <c r="Z652" s="1">
        <f>SUM(DATAGRAL2024[[#This Row],[GRAND PRIX]:[BRONCE CANNES]])</f>
        <v>1</v>
      </c>
      <c r="AA6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53" spans="1:27" s="1" customFormat="1" x14ac:dyDescent="0.3">
      <c r="A653" s="1" t="s">
        <v>976</v>
      </c>
      <c r="B653" s="1" t="s">
        <v>976</v>
      </c>
      <c r="C653" s="1" t="s">
        <v>3628</v>
      </c>
      <c r="D653" s="1" t="s">
        <v>3628</v>
      </c>
      <c r="E653" s="1" t="s">
        <v>3632</v>
      </c>
      <c r="F653" s="1" t="s">
        <v>1016</v>
      </c>
      <c r="G653" s="1" t="s">
        <v>2844</v>
      </c>
      <c r="H653" s="1" t="s">
        <v>175</v>
      </c>
      <c r="I653" s="1" t="s">
        <v>175</v>
      </c>
      <c r="R653" s="1">
        <v>1</v>
      </c>
      <c r="Z653" s="1">
        <f>SUM(DATAGRAL2024[[#This Row],[GRAND PRIX]:[BRONCE CANNES]])</f>
        <v>1</v>
      </c>
      <c r="AA6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54" spans="1:27" s="1" customFormat="1" x14ac:dyDescent="0.3">
      <c r="A654" s="1" t="s">
        <v>976</v>
      </c>
      <c r="B654" s="1" t="s">
        <v>976</v>
      </c>
      <c r="C654" s="1" t="s">
        <v>1069</v>
      </c>
      <c r="D654" s="1" t="s">
        <v>1069</v>
      </c>
      <c r="E654" s="1" t="s">
        <v>3338</v>
      </c>
      <c r="F654" s="1" t="s">
        <v>3633</v>
      </c>
      <c r="G654" s="1" t="s">
        <v>2844</v>
      </c>
      <c r="H654" s="1" t="s">
        <v>127</v>
      </c>
      <c r="I654" s="1" t="s">
        <v>127</v>
      </c>
      <c r="P654" s="1">
        <v>1</v>
      </c>
      <c r="Z654" s="1">
        <f>SUM(DATAGRAL2024[[#This Row],[GRAND PRIX]:[BRONCE CANNES]])</f>
        <v>1</v>
      </c>
      <c r="AA6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55" spans="1:27" s="1" customFormat="1" x14ac:dyDescent="0.3">
      <c r="A655" s="1" t="s">
        <v>976</v>
      </c>
      <c r="B655" s="1" t="s">
        <v>976</v>
      </c>
      <c r="C655" s="1" t="s">
        <v>1069</v>
      </c>
      <c r="D655" s="1" t="s">
        <v>1069</v>
      </c>
      <c r="E655" s="1" t="s">
        <v>3634</v>
      </c>
      <c r="F655" s="1" t="s">
        <v>1615</v>
      </c>
      <c r="G655" s="1" t="s">
        <v>2844</v>
      </c>
      <c r="H655" s="1" t="s">
        <v>127</v>
      </c>
      <c r="I655" s="1" t="s">
        <v>127</v>
      </c>
      <c r="S655" s="1">
        <v>1</v>
      </c>
      <c r="Z655" s="1">
        <f>SUM(DATAGRAL2024[[#This Row],[GRAND PRIX]:[BRONCE CANNES]])</f>
        <v>1</v>
      </c>
      <c r="AA6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56" spans="1:27" s="1" customFormat="1" x14ac:dyDescent="0.3">
      <c r="A656" s="1" t="s">
        <v>976</v>
      </c>
      <c r="B656" s="1" t="s">
        <v>976</v>
      </c>
      <c r="C656" s="1" t="s">
        <v>1712</v>
      </c>
      <c r="D656" s="1" t="s">
        <v>3635</v>
      </c>
      <c r="E656" s="1" t="s">
        <v>3636</v>
      </c>
      <c r="F656" s="1" t="s">
        <v>3637</v>
      </c>
      <c r="G656" s="1" t="s">
        <v>2844</v>
      </c>
      <c r="H656" s="1" t="s">
        <v>127</v>
      </c>
      <c r="I656" s="1" t="s">
        <v>127</v>
      </c>
      <c r="R656" s="1">
        <v>1</v>
      </c>
      <c r="Z656" s="1">
        <f>SUM(DATAGRAL2024[[#This Row],[GRAND PRIX]:[BRONCE CANNES]])</f>
        <v>1</v>
      </c>
      <c r="AA6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57" spans="1:27" s="1" customFormat="1" x14ac:dyDescent="0.3">
      <c r="A657" s="1" t="s">
        <v>976</v>
      </c>
      <c r="B657" s="1" t="s">
        <v>976</v>
      </c>
      <c r="C657" s="1" t="s">
        <v>3363</v>
      </c>
      <c r="D657" s="1" t="s">
        <v>3533</v>
      </c>
      <c r="E657" s="1" t="s">
        <v>3534</v>
      </c>
      <c r="F657" s="1" t="s">
        <v>1579</v>
      </c>
      <c r="G657" s="1" t="s">
        <v>2844</v>
      </c>
      <c r="H657" s="1" t="s">
        <v>948</v>
      </c>
      <c r="I657" s="1" t="s">
        <v>948</v>
      </c>
      <c r="S657" s="1">
        <v>1</v>
      </c>
      <c r="Z657" s="1">
        <f>SUM(DATAGRAL2024[[#This Row],[GRAND PRIX]:[BRONCE CANNES]])</f>
        <v>1</v>
      </c>
      <c r="AA6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58" spans="1:27" s="1" customFormat="1" x14ac:dyDescent="0.3">
      <c r="A658" s="1" t="s">
        <v>976</v>
      </c>
      <c r="B658" s="1" t="s">
        <v>976</v>
      </c>
      <c r="C658" s="1" t="s">
        <v>3638</v>
      </c>
      <c r="D658" s="1" t="s">
        <v>3638</v>
      </c>
      <c r="E658" s="1" t="s">
        <v>3639</v>
      </c>
      <c r="F658" s="1" t="s">
        <v>1078</v>
      </c>
      <c r="G658" s="1" t="s">
        <v>2844</v>
      </c>
      <c r="H658" s="1" t="s">
        <v>200</v>
      </c>
      <c r="I658" s="1" t="s">
        <v>200</v>
      </c>
      <c r="R658" s="1">
        <v>1</v>
      </c>
      <c r="Z658" s="1">
        <f>SUM(DATAGRAL2024[[#This Row],[GRAND PRIX]:[BRONCE CANNES]])</f>
        <v>1</v>
      </c>
      <c r="AA6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59" spans="1:27" s="1" customFormat="1" x14ac:dyDescent="0.3">
      <c r="A659" s="1" t="s">
        <v>976</v>
      </c>
      <c r="B659" s="1" t="s">
        <v>976</v>
      </c>
      <c r="C659" s="1" t="s">
        <v>3640</v>
      </c>
      <c r="D659" s="1" t="s">
        <v>3640</v>
      </c>
      <c r="E659" s="1" t="s">
        <v>3641</v>
      </c>
      <c r="F659" s="1" t="s">
        <v>3642</v>
      </c>
      <c r="G659" s="1" t="s">
        <v>2844</v>
      </c>
      <c r="H659" s="1" t="s">
        <v>146</v>
      </c>
      <c r="I659" s="1" t="s">
        <v>146</v>
      </c>
      <c r="S659" s="1">
        <v>1</v>
      </c>
      <c r="Z659" s="1">
        <f>SUM(DATAGRAL2024[[#This Row],[GRAND PRIX]:[BRONCE CANNES]])</f>
        <v>1</v>
      </c>
      <c r="AA6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0" spans="1:27" s="1" customFormat="1" x14ac:dyDescent="0.3">
      <c r="A660" s="1" t="s">
        <v>976</v>
      </c>
      <c r="B660" s="1" t="s">
        <v>976</v>
      </c>
      <c r="C660" s="1" t="s">
        <v>3643</v>
      </c>
      <c r="D660" s="1" t="s">
        <v>3643</v>
      </c>
      <c r="E660" s="1" t="s">
        <v>3644</v>
      </c>
      <c r="F660" s="1" t="s">
        <v>3645</v>
      </c>
      <c r="G660" s="1" t="s">
        <v>2844</v>
      </c>
      <c r="H660" s="1" t="s">
        <v>127</v>
      </c>
      <c r="I660" s="1" t="s">
        <v>127</v>
      </c>
      <c r="Q660" s="1">
        <v>2</v>
      </c>
      <c r="R660" s="1">
        <v>2</v>
      </c>
      <c r="Z660" s="1">
        <f>SUM(DATAGRAL2024[[#This Row],[GRAND PRIX]:[BRONCE CANNES]])</f>
        <v>4</v>
      </c>
      <c r="AA6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661" spans="1:27" s="1" customFormat="1" x14ac:dyDescent="0.3">
      <c r="A661" s="1" t="s">
        <v>976</v>
      </c>
      <c r="B661" s="1" t="s">
        <v>976</v>
      </c>
      <c r="C661" s="1" t="s">
        <v>3059</v>
      </c>
      <c r="D661" s="1" t="s">
        <v>3367</v>
      </c>
      <c r="E661" s="1" t="s">
        <v>3646</v>
      </c>
      <c r="F661" s="1" t="s">
        <v>3647</v>
      </c>
      <c r="G661" s="1" t="s">
        <v>2844</v>
      </c>
      <c r="H661" s="1" t="s">
        <v>747</v>
      </c>
      <c r="I661" s="1" t="s">
        <v>747</v>
      </c>
      <c r="S661" s="1">
        <v>1</v>
      </c>
      <c r="Z661" s="1">
        <f>SUM(DATAGRAL2024[[#This Row],[GRAND PRIX]:[BRONCE CANNES]])</f>
        <v>1</v>
      </c>
      <c r="AA6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2" spans="1:27" s="1" customFormat="1" x14ac:dyDescent="0.3">
      <c r="A662" s="1" t="s">
        <v>976</v>
      </c>
      <c r="B662" s="1" t="s">
        <v>976</v>
      </c>
      <c r="C662" s="1" t="s">
        <v>3059</v>
      </c>
      <c r="D662" s="1" t="s">
        <v>3367</v>
      </c>
      <c r="E662" s="1" t="s">
        <v>3648</v>
      </c>
      <c r="F662" s="1" t="s">
        <v>3647</v>
      </c>
      <c r="G662" s="1" t="s">
        <v>2844</v>
      </c>
      <c r="H662" s="1" t="s">
        <v>747</v>
      </c>
      <c r="I662" s="1" t="s">
        <v>747</v>
      </c>
      <c r="S662" s="1">
        <v>1</v>
      </c>
      <c r="Z662" s="1">
        <f>SUM(DATAGRAL2024[[#This Row],[GRAND PRIX]:[BRONCE CANNES]])</f>
        <v>1</v>
      </c>
      <c r="AA6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3" spans="1:27" s="1" customFormat="1" x14ac:dyDescent="0.3">
      <c r="A663" s="1" t="s">
        <v>976</v>
      </c>
      <c r="B663" s="1" t="s">
        <v>976</v>
      </c>
      <c r="C663" s="1" t="s">
        <v>3059</v>
      </c>
      <c r="D663" s="1" t="s">
        <v>3367</v>
      </c>
      <c r="E663" s="1" t="s">
        <v>3649</v>
      </c>
      <c r="F663" s="1" t="s">
        <v>3647</v>
      </c>
      <c r="G663" s="1" t="s">
        <v>2844</v>
      </c>
      <c r="H663" s="1" t="s">
        <v>747</v>
      </c>
      <c r="I663" s="1" t="s">
        <v>747</v>
      </c>
      <c r="R663" s="1">
        <v>1</v>
      </c>
      <c r="Z663" s="1">
        <f>SUM(DATAGRAL2024[[#This Row],[GRAND PRIX]:[BRONCE CANNES]])</f>
        <v>1</v>
      </c>
      <c r="AA6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64" spans="1:27" s="1" customFormat="1" x14ac:dyDescent="0.3">
      <c r="A664" s="1" t="s">
        <v>976</v>
      </c>
      <c r="B664" s="1" t="s">
        <v>976</v>
      </c>
      <c r="C664" s="1" t="s">
        <v>3059</v>
      </c>
      <c r="D664" s="1" t="s">
        <v>3367</v>
      </c>
      <c r="E664" s="1" t="s">
        <v>3650</v>
      </c>
      <c r="F664" s="1" t="s">
        <v>3647</v>
      </c>
      <c r="G664" s="1" t="s">
        <v>2844</v>
      </c>
      <c r="H664" s="1" t="s">
        <v>747</v>
      </c>
      <c r="I664" s="1" t="s">
        <v>747</v>
      </c>
      <c r="S664" s="1">
        <v>1</v>
      </c>
      <c r="Z664" s="1">
        <f>SUM(DATAGRAL2024[[#This Row],[GRAND PRIX]:[BRONCE CANNES]])</f>
        <v>1</v>
      </c>
      <c r="AA6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5" spans="1:27" s="1" customFormat="1" x14ac:dyDescent="0.3">
      <c r="A665" s="1" t="s">
        <v>976</v>
      </c>
      <c r="B665" s="1" t="s">
        <v>976</v>
      </c>
      <c r="C665" s="1" t="s">
        <v>3059</v>
      </c>
      <c r="D665" s="1" t="s">
        <v>3367</v>
      </c>
      <c r="E665" s="1" t="s">
        <v>757</v>
      </c>
      <c r="F665" s="1" t="s">
        <v>757</v>
      </c>
      <c r="G665" s="1" t="s">
        <v>2844</v>
      </c>
      <c r="H665" s="1" t="s">
        <v>747</v>
      </c>
      <c r="I665" s="1" t="s">
        <v>747</v>
      </c>
      <c r="Q665" s="1">
        <v>1</v>
      </c>
      <c r="R665" s="1">
        <v>1</v>
      </c>
      <c r="S665" s="1">
        <v>2</v>
      </c>
      <c r="Z665" s="1">
        <f>SUM(DATAGRAL2024[[#This Row],[GRAND PRIX]:[BRONCE CANNES]])</f>
        <v>4</v>
      </c>
      <c r="AA6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666" spans="1:27" s="1" customFormat="1" x14ac:dyDescent="0.3">
      <c r="A666" s="1" t="s">
        <v>976</v>
      </c>
      <c r="B666" s="1" t="s">
        <v>976</v>
      </c>
      <c r="C666" s="1" t="s">
        <v>3059</v>
      </c>
      <c r="D666" s="1" t="s">
        <v>3367</v>
      </c>
      <c r="E666" s="1" t="s">
        <v>3369</v>
      </c>
      <c r="F666" s="1" t="s">
        <v>3651</v>
      </c>
      <c r="G666" s="1" t="s">
        <v>2844</v>
      </c>
      <c r="H666" s="1" t="s">
        <v>747</v>
      </c>
      <c r="I666" s="1" t="s">
        <v>747</v>
      </c>
      <c r="S666" s="1">
        <v>1</v>
      </c>
      <c r="Z666" s="1">
        <f>SUM(DATAGRAL2024[[#This Row],[GRAND PRIX]:[BRONCE CANNES]])</f>
        <v>1</v>
      </c>
      <c r="AA6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7" spans="1:27" s="1" customFormat="1" x14ac:dyDescent="0.3">
      <c r="A667" s="1" t="s">
        <v>976</v>
      </c>
      <c r="B667" s="1" t="s">
        <v>976</v>
      </c>
      <c r="C667" s="1" t="s">
        <v>3246</v>
      </c>
      <c r="D667" s="1" t="s">
        <v>3246</v>
      </c>
      <c r="E667" s="1" t="s">
        <v>3247</v>
      </c>
      <c r="F667" s="1" t="s">
        <v>3248</v>
      </c>
      <c r="G667" s="1" t="s">
        <v>2844</v>
      </c>
      <c r="H667" s="1" t="s">
        <v>127</v>
      </c>
      <c r="I667" s="1" t="s">
        <v>127</v>
      </c>
      <c r="P667" s="1">
        <v>1</v>
      </c>
      <c r="Z667" s="1">
        <f>SUM(DATAGRAL2024[[#This Row],[GRAND PRIX]:[BRONCE CANNES]])</f>
        <v>1</v>
      </c>
      <c r="AA6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68" spans="1:27" s="1" customFormat="1" x14ac:dyDescent="0.3">
      <c r="A668" s="1" t="s">
        <v>976</v>
      </c>
      <c r="B668" s="1" t="s">
        <v>976</v>
      </c>
      <c r="C668" s="1" t="s">
        <v>3246</v>
      </c>
      <c r="D668" s="1" t="s">
        <v>3246</v>
      </c>
      <c r="E668" s="1" t="s">
        <v>3652</v>
      </c>
      <c r="F668" s="1" t="s">
        <v>3653</v>
      </c>
      <c r="G668" s="1" t="s">
        <v>2844</v>
      </c>
      <c r="H668" s="1" t="s">
        <v>127</v>
      </c>
      <c r="I668" s="1" t="s">
        <v>127</v>
      </c>
      <c r="P668" s="1">
        <v>1</v>
      </c>
      <c r="Z668" s="1">
        <f>SUM(DATAGRAL2024[[#This Row],[GRAND PRIX]:[BRONCE CANNES]])</f>
        <v>1</v>
      </c>
      <c r="AA6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69" spans="1:27" s="1" customFormat="1" x14ac:dyDescent="0.3">
      <c r="A669" s="1" t="s">
        <v>976</v>
      </c>
      <c r="B669" s="1" t="s">
        <v>976</v>
      </c>
      <c r="C669" s="1" t="s">
        <v>1674</v>
      </c>
      <c r="D669" s="1" t="s">
        <v>1674</v>
      </c>
      <c r="E669" s="1" t="s">
        <v>3089</v>
      </c>
      <c r="F669" s="1" t="s">
        <v>3654</v>
      </c>
      <c r="G669" s="1" t="s">
        <v>2844</v>
      </c>
      <c r="H669" s="1" t="s">
        <v>210</v>
      </c>
      <c r="I669" s="1" t="s">
        <v>210</v>
      </c>
      <c r="P669" s="1">
        <v>2</v>
      </c>
      <c r="Z669" s="1">
        <f>SUM(DATAGRAL2024[[#This Row],[GRAND PRIX]:[BRONCE CANNES]])</f>
        <v>2</v>
      </c>
      <c r="AA6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70" spans="1:27" s="1" customFormat="1" x14ac:dyDescent="0.3">
      <c r="A670" s="1" t="s">
        <v>976</v>
      </c>
      <c r="B670" s="1" t="s">
        <v>976</v>
      </c>
      <c r="C670" s="1" t="s">
        <v>1674</v>
      </c>
      <c r="D670" s="1" t="s">
        <v>1674</v>
      </c>
      <c r="E670" s="1" t="s">
        <v>3089</v>
      </c>
      <c r="F670" s="1" t="s">
        <v>3655</v>
      </c>
      <c r="G670" s="1" t="s">
        <v>2844</v>
      </c>
      <c r="H670" s="1" t="s">
        <v>210</v>
      </c>
      <c r="I670" s="1" t="s">
        <v>210</v>
      </c>
      <c r="N670" s="1">
        <v>1</v>
      </c>
      <c r="P670" s="1">
        <v>1</v>
      </c>
      <c r="Z670" s="1">
        <f>SUM(DATAGRAL2024[[#This Row],[GRAND PRIX]:[BRONCE CANNES]])</f>
        <v>2</v>
      </c>
      <c r="AA6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671" spans="1:27" s="1" customFormat="1" x14ac:dyDescent="0.3">
      <c r="A671" s="1" t="s">
        <v>976</v>
      </c>
      <c r="B671" s="1" t="s">
        <v>976</v>
      </c>
      <c r="C671" s="1" t="s">
        <v>1674</v>
      </c>
      <c r="D671" s="1" t="s">
        <v>1674</v>
      </c>
      <c r="E671" s="1" t="s">
        <v>1922</v>
      </c>
      <c r="F671" s="1" t="s">
        <v>1923</v>
      </c>
      <c r="G671" s="1" t="s">
        <v>2844</v>
      </c>
      <c r="H671" s="1" t="s">
        <v>210</v>
      </c>
      <c r="I671" s="1" t="s">
        <v>210</v>
      </c>
      <c r="R671" s="1">
        <v>1</v>
      </c>
      <c r="Z671" s="1">
        <f>SUM(DATAGRAL2024[[#This Row],[GRAND PRIX]:[BRONCE CANNES]])</f>
        <v>1</v>
      </c>
      <c r="AA6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72" spans="1:27" s="1" customFormat="1" x14ac:dyDescent="0.3">
      <c r="A672" s="1" t="s">
        <v>976</v>
      </c>
      <c r="B672" s="1" t="s">
        <v>976</v>
      </c>
      <c r="C672" s="1" t="s">
        <v>1674</v>
      </c>
      <c r="D672" s="1" t="s">
        <v>1674</v>
      </c>
      <c r="E672" s="1" t="s">
        <v>3656</v>
      </c>
      <c r="F672" s="1" t="s">
        <v>1923</v>
      </c>
      <c r="G672" s="1" t="s">
        <v>2844</v>
      </c>
      <c r="H672" s="1" t="s">
        <v>210</v>
      </c>
      <c r="I672" s="1" t="s">
        <v>210</v>
      </c>
      <c r="Q672" s="1">
        <v>1</v>
      </c>
      <c r="Z672" s="1">
        <f>SUM(DATAGRAL2024[[#This Row],[GRAND PRIX]:[BRONCE CANNES]])</f>
        <v>1</v>
      </c>
      <c r="AA6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73" spans="1:27" s="1" customFormat="1" x14ac:dyDescent="0.3">
      <c r="A673" s="1" t="s">
        <v>976</v>
      </c>
      <c r="B673" s="1" t="s">
        <v>976</v>
      </c>
      <c r="C673" s="1" t="s">
        <v>3424</v>
      </c>
      <c r="D673" s="1" t="s">
        <v>3424</v>
      </c>
      <c r="E673" s="1" t="s">
        <v>3425</v>
      </c>
      <c r="F673" s="1" t="s">
        <v>3657</v>
      </c>
      <c r="G673" s="1" t="s">
        <v>2844</v>
      </c>
      <c r="H673" s="1" t="s">
        <v>153</v>
      </c>
      <c r="I673" s="1" t="s">
        <v>153</v>
      </c>
      <c r="S673" s="1">
        <v>1</v>
      </c>
      <c r="Z673" s="1">
        <f>SUM(DATAGRAL2024[[#This Row],[GRAND PRIX]:[BRONCE CANNES]])</f>
        <v>1</v>
      </c>
      <c r="AA6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4" spans="1:27" s="1" customFormat="1" x14ac:dyDescent="0.3">
      <c r="A674" s="1" t="s">
        <v>976</v>
      </c>
      <c r="B674" s="1" t="s">
        <v>976</v>
      </c>
      <c r="C674" s="1" t="s">
        <v>3424</v>
      </c>
      <c r="D674" s="1" t="s">
        <v>3424</v>
      </c>
      <c r="E674" s="1" t="s">
        <v>3658</v>
      </c>
      <c r="F674" s="1" t="s">
        <v>3657</v>
      </c>
      <c r="G674" s="1" t="s">
        <v>2844</v>
      </c>
      <c r="H674" s="1" t="s">
        <v>153</v>
      </c>
      <c r="I674" s="1" t="s">
        <v>153</v>
      </c>
      <c r="S674" s="1">
        <v>1</v>
      </c>
      <c r="Z674" s="1">
        <f>SUM(DATAGRAL2024[[#This Row],[GRAND PRIX]:[BRONCE CANNES]])</f>
        <v>1</v>
      </c>
      <c r="AA6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5" spans="1:27" s="1" customFormat="1" x14ac:dyDescent="0.3">
      <c r="A675" s="1" t="s">
        <v>976</v>
      </c>
      <c r="B675" s="1" t="s">
        <v>976</v>
      </c>
      <c r="C675" s="1" t="s">
        <v>3424</v>
      </c>
      <c r="D675" s="1" t="s">
        <v>3424</v>
      </c>
      <c r="E675" s="1" t="s">
        <v>3659</v>
      </c>
      <c r="F675" s="1" t="s">
        <v>3428</v>
      </c>
      <c r="G675" s="1" t="s">
        <v>2844</v>
      </c>
      <c r="H675" s="1" t="s">
        <v>153</v>
      </c>
      <c r="I675" s="1" t="s">
        <v>153</v>
      </c>
      <c r="S675" s="1">
        <v>1</v>
      </c>
      <c r="Z675" s="1">
        <f>SUM(DATAGRAL2024[[#This Row],[GRAND PRIX]:[BRONCE CANNES]])</f>
        <v>1</v>
      </c>
      <c r="AA6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6" spans="1:27" s="1" customFormat="1" x14ac:dyDescent="0.3">
      <c r="A676" s="1" t="s">
        <v>976</v>
      </c>
      <c r="B676" s="1" t="s">
        <v>976</v>
      </c>
      <c r="C676" s="1" t="s">
        <v>2946</v>
      </c>
      <c r="D676" s="1" t="s">
        <v>2946</v>
      </c>
      <c r="E676" s="1" t="s">
        <v>2948</v>
      </c>
      <c r="F676" s="1" t="s">
        <v>3660</v>
      </c>
      <c r="G676" s="1" t="s">
        <v>2844</v>
      </c>
      <c r="H676" s="1" t="s">
        <v>210</v>
      </c>
      <c r="I676" s="1" t="s">
        <v>210</v>
      </c>
      <c r="S676" s="1">
        <v>1</v>
      </c>
      <c r="Z676" s="1">
        <f>SUM(DATAGRAL2024[[#This Row],[GRAND PRIX]:[BRONCE CANNES]])</f>
        <v>1</v>
      </c>
      <c r="AA6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7" spans="1:27" s="1" customFormat="1" x14ac:dyDescent="0.3">
      <c r="A677" s="1" t="s">
        <v>976</v>
      </c>
      <c r="B677" s="1" t="s">
        <v>976</v>
      </c>
      <c r="C677" s="1" t="s">
        <v>1715</v>
      </c>
      <c r="D677" s="1" t="s">
        <v>1715</v>
      </c>
      <c r="E677" s="1" t="s">
        <v>3661</v>
      </c>
      <c r="F677" s="1" t="s">
        <v>3662</v>
      </c>
      <c r="G677" s="1" t="s">
        <v>2844</v>
      </c>
      <c r="H677" s="1" t="s">
        <v>146</v>
      </c>
      <c r="I677" s="1" t="s">
        <v>146</v>
      </c>
      <c r="S677" s="1">
        <v>1</v>
      </c>
      <c r="Z677" s="1">
        <f>SUM(DATAGRAL2024[[#This Row],[GRAND PRIX]:[BRONCE CANNES]])</f>
        <v>1</v>
      </c>
      <c r="AA6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8" spans="1:27" s="1" customFormat="1" x14ac:dyDescent="0.3">
      <c r="A678" s="1" t="s">
        <v>976</v>
      </c>
      <c r="B678" s="1" t="s">
        <v>976</v>
      </c>
      <c r="C678" s="1" t="s">
        <v>3663</v>
      </c>
      <c r="D678" s="1" t="s">
        <v>3663</v>
      </c>
      <c r="E678" s="1" t="s">
        <v>3664</v>
      </c>
      <c r="F678" s="1" t="s">
        <v>3665</v>
      </c>
      <c r="G678" s="1" t="s">
        <v>2844</v>
      </c>
      <c r="H678" s="1" t="s">
        <v>175</v>
      </c>
      <c r="I678" s="1" t="s">
        <v>175</v>
      </c>
      <c r="S678" s="1">
        <v>1</v>
      </c>
      <c r="Z678" s="1">
        <f>SUM(DATAGRAL2024[[#This Row],[GRAND PRIX]:[BRONCE CANNES]])</f>
        <v>1</v>
      </c>
      <c r="AA6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9" spans="1:27" s="1" customFormat="1" x14ac:dyDescent="0.3">
      <c r="A679" s="1" t="s">
        <v>976</v>
      </c>
      <c r="B679" s="1" t="s">
        <v>976</v>
      </c>
      <c r="C679" s="1" t="s">
        <v>3666</v>
      </c>
      <c r="D679" s="1" t="s">
        <v>3666</v>
      </c>
      <c r="E679" s="1" t="s">
        <v>3667</v>
      </c>
      <c r="F679" s="1" t="s">
        <v>3668</v>
      </c>
      <c r="G679" s="1" t="s">
        <v>2844</v>
      </c>
      <c r="H679" s="1" t="s">
        <v>146</v>
      </c>
      <c r="I679" s="1" t="s">
        <v>146</v>
      </c>
      <c r="S679" s="1">
        <v>1</v>
      </c>
      <c r="Z679" s="1">
        <f>SUM(DATAGRAL2024[[#This Row],[GRAND PRIX]:[BRONCE CANNES]])</f>
        <v>1</v>
      </c>
      <c r="AA6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0" spans="1:27" s="1" customFormat="1" x14ac:dyDescent="0.3">
      <c r="A680" s="1" t="s">
        <v>976</v>
      </c>
      <c r="B680" s="1" t="s">
        <v>976</v>
      </c>
      <c r="C680" s="1" t="s">
        <v>3669</v>
      </c>
      <c r="D680" s="1" t="s">
        <v>3669</v>
      </c>
      <c r="E680" s="1" t="s">
        <v>3670</v>
      </c>
      <c r="F680" s="1" t="s">
        <v>3671</v>
      </c>
      <c r="G680" s="1" t="s">
        <v>2844</v>
      </c>
      <c r="H680" s="1" t="s">
        <v>11</v>
      </c>
      <c r="I680" s="1" t="s">
        <v>11</v>
      </c>
      <c r="S680" s="1">
        <v>1</v>
      </c>
      <c r="Z680" s="1">
        <f>SUM(DATAGRAL2024[[#This Row],[GRAND PRIX]:[BRONCE CANNES]])</f>
        <v>1</v>
      </c>
      <c r="AA6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1" spans="1:27" s="1" customFormat="1" x14ac:dyDescent="0.3">
      <c r="A681" s="1" t="s">
        <v>976</v>
      </c>
      <c r="B681" s="1" t="s">
        <v>976</v>
      </c>
      <c r="C681" s="1" t="s">
        <v>3672</v>
      </c>
      <c r="D681" s="1" t="s">
        <v>3672</v>
      </c>
      <c r="E681" s="1" t="s">
        <v>3673</v>
      </c>
      <c r="F681" s="1" t="s">
        <v>2019</v>
      </c>
      <c r="G681" s="1" t="s">
        <v>2844</v>
      </c>
      <c r="H681" s="1" t="s">
        <v>126</v>
      </c>
      <c r="I681" s="1" t="s">
        <v>126</v>
      </c>
      <c r="R681" s="1">
        <v>1</v>
      </c>
      <c r="S681" s="1">
        <v>1</v>
      </c>
      <c r="Z681" s="1">
        <f>SUM(DATAGRAL2024[[#This Row],[GRAND PRIX]:[BRONCE CANNES]])</f>
        <v>2</v>
      </c>
      <c r="AA6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682" spans="1:27" s="1" customFormat="1" x14ac:dyDescent="0.3">
      <c r="A682" s="1" t="s">
        <v>976</v>
      </c>
      <c r="B682" s="1" t="s">
        <v>976</v>
      </c>
      <c r="C682" s="1" t="s">
        <v>437</v>
      </c>
      <c r="D682" s="1" t="s">
        <v>437</v>
      </c>
      <c r="E682" s="1" t="s">
        <v>2854</v>
      </c>
      <c r="F682" s="1" t="s">
        <v>3674</v>
      </c>
      <c r="G682" s="1" t="s">
        <v>2844</v>
      </c>
      <c r="H682" s="1" t="s">
        <v>140</v>
      </c>
      <c r="I682" s="1" t="s">
        <v>140</v>
      </c>
      <c r="S682" s="1">
        <v>1</v>
      </c>
      <c r="Z682" s="1">
        <f>SUM(DATAGRAL2024[[#This Row],[GRAND PRIX]:[BRONCE CANNES]])</f>
        <v>1</v>
      </c>
      <c r="AA6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3" spans="1:27" s="1" customFormat="1" x14ac:dyDescent="0.3">
      <c r="A683" s="1" t="s">
        <v>976</v>
      </c>
      <c r="B683" s="1" t="s">
        <v>976</v>
      </c>
      <c r="C683" s="1" t="s">
        <v>437</v>
      </c>
      <c r="D683" s="1" t="s">
        <v>437</v>
      </c>
      <c r="E683" s="1" t="s">
        <v>438</v>
      </c>
      <c r="F683" s="1" t="s">
        <v>3675</v>
      </c>
      <c r="G683" s="1" t="s">
        <v>2844</v>
      </c>
      <c r="H683" s="1" t="s">
        <v>140</v>
      </c>
      <c r="I683" s="1" t="s">
        <v>140</v>
      </c>
      <c r="S683" s="1">
        <v>1</v>
      </c>
      <c r="Z683" s="1">
        <f>SUM(DATAGRAL2024[[#This Row],[GRAND PRIX]:[BRONCE CANNES]])</f>
        <v>1</v>
      </c>
      <c r="AA6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4" spans="1:27" s="1" customFormat="1" x14ac:dyDescent="0.3">
      <c r="A684" s="1" t="s">
        <v>976</v>
      </c>
      <c r="B684" s="1" t="s">
        <v>976</v>
      </c>
      <c r="C684" s="1" t="s">
        <v>2754</v>
      </c>
      <c r="D684" s="1" t="s">
        <v>2115</v>
      </c>
      <c r="E684" s="1" t="s">
        <v>3676</v>
      </c>
      <c r="F684" s="1" t="s">
        <v>3677</v>
      </c>
      <c r="G684" s="1" t="s">
        <v>2844</v>
      </c>
      <c r="H684" s="1" t="s">
        <v>146</v>
      </c>
      <c r="I684" s="1" t="s">
        <v>146</v>
      </c>
      <c r="P684" s="1">
        <v>1</v>
      </c>
      <c r="Z684" s="1">
        <f>SUM(DATAGRAL2024[[#This Row],[GRAND PRIX]:[BRONCE CANNES]])</f>
        <v>1</v>
      </c>
      <c r="AA6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85" spans="1:27" s="1" customFormat="1" x14ac:dyDescent="0.3">
      <c r="A685" s="1" t="s">
        <v>976</v>
      </c>
      <c r="B685" s="1" t="s">
        <v>976</v>
      </c>
      <c r="C685" s="1" t="s">
        <v>2754</v>
      </c>
      <c r="D685" s="1" t="s">
        <v>2115</v>
      </c>
      <c r="E685" s="1" t="s">
        <v>3678</v>
      </c>
      <c r="F685" s="1" t="s">
        <v>3677</v>
      </c>
      <c r="G685" s="1" t="s">
        <v>2844</v>
      </c>
      <c r="H685" s="1" t="s">
        <v>146</v>
      </c>
      <c r="I685" s="1" t="s">
        <v>146</v>
      </c>
      <c r="P685" s="1">
        <v>1</v>
      </c>
      <c r="Z685" s="1">
        <f>SUM(DATAGRAL2024[[#This Row],[GRAND PRIX]:[BRONCE CANNES]])</f>
        <v>1</v>
      </c>
      <c r="AA6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86" spans="1:27" s="1" customFormat="1" x14ac:dyDescent="0.3">
      <c r="A686" s="1" t="s">
        <v>976</v>
      </c>
      <c r="B686" s="1" t="s">
        <v>976</v>
      </c>
      <c r="C686" s="1" t="s">
        <v>2968</v>
      </c>
      <c r="D686" s="1" t="s">
        <v>2968</v>
      </c>
      <c r="E686" s="1" t="s">
        <v>3679</v>
      </c>
      <c r="F686" s="1" t="s">
        <v>3680</v>
      </c>
      <c r="G686" s="1" t="s">
        <v>2844</v>
      </c>
      <c r="H686" s="1" t="s">
        <v>285</v>
      </c>
      <c r="I686" s="1" t="s">
        <v>285</v>
      </c>
      <c r="S686" s="1">
        <v>1</v>
      </c>
      <c r="Z686" s="1">
        <f>SUM(DATAGRAL2024[[#This Row],[GRAND PRIX]:[BRONCE CANNES]])</f>
        <v>1</v>
      </c>
      <c r="AA6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7" spans="1:27" s="1" customFormat="1" x14ac:dyDescent="0.3">
      <c r="A687" s="1" t="s">
        <v>976</v>
      </c>
      <c r="B687" s="1" t="s">
        <v>976</v>
      </c>
      <c r="C687" s="1" t="s">
        <v>2968</v>
      </c>
      <c r="D687" s="1" t="s">
        <v>2968</v>
      </c>
      <c r="E687" s="1" t="s">
        <v>3681</v>
      </c>
      <c r="F687" s="1" t="s">
        <v>3680</v>
      </c>
      <c r="G687" s="1" t="s">
        <v>2844</v>
      </c>
      <c r="H687" s="1" t="s">
        <v>285</v>
      </c>
      <c r="I687" s="1" t="s">
        <v>285</v>
      </c>
      <c r="R687" s="1">
        <v>1</v>
      </c>
      <c r="Z687" s="1">
        <f>SUM(DATAGRAL2024[[#This Row],[GRAND PRIX]:[BRONCE CANNES]])</f>
        <v>1</v>
      </c>
      <c r="AA6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88" spans="1:27" s="1" customFormat="1" x14ac:dyDescent="0.3">
      <c r="A688" s="1" t="s">
        <v>976</v>
      </c>
      <c r="B688" s="1" t="s">
        <v>976</v>
      </c>
      <c r="C688" s="1" t="s">
        <v>2968</v>
      </c>
      <c r="D688" s="1" t="s">
        <v>2968</v>
      </c>
      <c r="E688" s="1" t="s">
        <v>3682</v>
      </c>
      <c r="F688" s="1" t="s">
        <v>3682</v>
      </c>
      <c r="G688" s="1" t="s">
        <v>2844</v>
      </c>
      <c r="H688" s="1" t="s">
        <v>285</v>
      </c>
      <c r="I688" s="1" t="s">
        <v>285</v>
      </c>
      <c r="S688" s="1">
        <v>1</v>
      </c>
      <c r="Z688" s="1">
        <f>SUM(DATAGRAL2024[[#This Row],[GRAND PRIX]:[BRONCE CANNES]])</f>
        <v>1</v>
      </c>
      <c r="AA6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9" spans="1:27" s="1" customFormat="1" x14ac:dyDescent="0.3">
      <c r="A689" s="1" t="s">
        <v>976</v>
      </c>
      <c r="B689" s="1" t="s">
        <v>976</v>
      </c>
      <c r="C689" s="1" t="s">
        <v>3542</v>
      </c>
      <c r="D689" s="1" t="s">
        <v>3542</v>
      </c>
      <c r="E689" s="1" t="s">
        <v>3543</v>
      </c>
      <c r="F689" s="1" t="s">
        <v>1134</v>
      </c>
      <c r="G689" s="1" t="s">
        <v>2844</v>
      </c>
      <c r="H689" s="1" t="s">
        <v>948</v>
      </c>
      <c r="I689" s="1" t="s">
        <v>948</v>
      </c>
      <c r="S689" s="1">
        <v>1</v>
      </c>
      <c r="Z689" s="1">
        <f>SUM(DATAGRAL2024[[#This Row],[GRAND PRIX]:[BRONCE CANNES]])</f>
        <v>1</v>
      </c>
      <c r="AA6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90" spans="1:27" s="1" customFormat="1" x14ac:dyDescent="0.3">
      <c r="A690" s="1" t="s">
        <v>976</v>
      </c>
      <c r="B690" s="1" t="s">
        <v>976</v>
      </c>
      <c r="C690" s="1" t="s">
        <v>2972</v>
      </c>
      <c r="D690" s="1" t="s">
        <v>2972</v>
      </c>
      <c r="E690" s="1" t="s">
        <v>3683</v>
      </c>
      <c r="F690" s="1" t="s">
        <v>3684</v>
      </c>
      <c r="G690" s="1" t="s">
        <v>2844</v>
      </c>
      <c r="H690" s="1" t="s">
        <v>189</v>
      </c>
      <c r="I690" s="1" t="s">
        <v>189</v>
      </c>
      <c r="S690" s="1">
        <v>2</v>
      </c>
      <c r="Z690" s="1">
        <f>SUM(DATAGRAL2024[[#This Row],[GRAND PRIX]:[BRONCE CANNES]])</f>
        <v>2</v>
      </c>
      <c r="AA6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691" spans="1:27" s="1" customFormat="1" x14ac:dyDescent="0.3">
      <c r="A691" s="1" t="s">
        <v>976</v>
      </c>
      <c r="B691" s="1" t="s">
        <v>976</v>
      </c>
      <c r="C691" s="1" t="s">
        <v>2972</v>
      </c>
      <c r="D691" s="1" t="s">
        <v>2972</v>
      </c>
      <c r="E691" s="1" t="s">
        <v>396</v>
      </c>
      <c r="F691" s="1" t="s">
        <v>3685</v>
      </c>
      <c r="G691" s="1" t="s">
        <v>2844</v>
      </c>
      <c r="H691" s="1" t="s">
        <v>189</v>
      </c>
      <c r="I691" s="1" t="s">
        <v>189</v>
      </c>
      <c r="P691" s="1">
        <v>1</v>
      </c>
      <c r="Q691" s="1">
        <v>4</v>
      </c>
      <c r="R691" s="1">
        <v>1</v>
      </c>
      <c r="S691" s="1">
        <v>1</v>
      </c>
      <c r="Z691" s="1">
        <f>SUM(DATAGRAL2024[[#This Row],[GRAND PRIX]:[BRONCE CANNES]])</f>
        <v>7</v>
      </c>
      <c r="AA6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47</v>
      </c>
    </row>
    <row r="692" spans="1:27" s="1" customFormat="1" x14ac:dyDescent="0.3">
      <c r="A692" s="1" t="s">
        <v>976</v>
      </c>
      <c r="B692" s="1" t="s">
        <v>976</v>
      </c>
      <c r="C692" s="1" t="s">
        <v>2972</v>
      </c>
      <c r="D692" s="1" t="s">
        <v>2972</v>
      </c>
      <c r="E692" s="1" t="s">
        <v>3686</v>
      </c>
      <c r="F692" s="1" t="s">
        <v>3685</v>
      </c>
      <c r="G692" s="1" t="s">
        <v>2844</v>
      </c>
      <c r="H692" s="1" t="s">
        <v>189</v>
      </c>
      <c r="I692" s="1" t="s">
        <v>189</v>
      </c>
      <c r="Q692" s="1">
        <v>2</v>
      </c>
      <c r="Z692" s="1">
        <f>SUM(DATAGRAL2024[[#This Row],[GRAND PRIX]:[BRONCE CANNES]])</f>
        <v>2</v>
      </c>
      <c r="AA6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693" spans="1:27" s="1" customFormat="1" x14ac:dyDescent="0.3">
      <c r="A693" s="1" t="s">
        <v>976</v>
      </c>
      <c r="B693" s="1" t="s">
        <v>976</v>
      </c>
      <c r="C693" s="1" t="s">
        <v>828</v>
      </c>
      <c r="D693" s="1" t="s">
        <v>828</v>
      </c>
      <c r="E693" s="1" t="s">
        <v>3687</v>
      </c>
      <c r="F693" s="1" t="s">
        <v>1142</v>
      </c>
      <c r="G693" s="1" t="s">
        <v>2844</v>
      </c>
      <c r="H693" s="1" t="s">
        <v>153</v>
      </c>
      <c r="I693" s="1" t="s">
        <v>153</v>
      </c>
      <c r="S693" s="1">
        <v>2</v>
      </c>
      <c r="Z693" s="1">
        <f>SUM(DATAGRAL2024[[#This Row],[GRAND PRIX]:[BRONCE CANNES]])</f>
        <v>2</v>
      </c>
      <c r="AA6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694" spans="1:27" s="1" customFormat="1" x14ac:dyDescent="0.3">
      <c r="A694" s="1" t="s">
        <v>976</v>
      </c>
      <c r="B694" s="1" t="s">
        <v>976</v>
      </c>
      <c r="C694" s="1" t="s">
        <v>828</v>
      </c>
      <c r="D694" s="1" t="s">
        <v>828</v>
      </c>
      <c r="E694" s="1" t="s">
        <v>3688</v>
      </c>
      <c r="F694" s="1" t="s">
        <v>1142</v>
      </c>
      <c r="G694" s="1" t="s">
        <v>2844</v>
      </c>
      <c r="H694" s="1" t="s">
        <v>153</v>
      </c>
      <c r="I694" s="1" t="s">
        <v>153</v>
      </c>
      <c r="R694" s="1">
        <v>1</v>
      </c>
      <c r="Z694" s="1">
        <f>SUM(DATAGRAL2024[[#This Row],[GRAND PRIX]:[BRONCE CANNES]])</f>
        <v>1</v>
      </c>
      <c r="AA6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95" spans="1:27" s="1" customFormat="1" x14ac:dyDescent="0.3">
      <c r="A695" s="1" t="s">
        <v>976</v>
      </c>
      <c r="B695" s="1" t="s">
        <v>976</v>
      </c>
      <c r="C695" s="1" t="s">
        <v>3689</v>
      </c>
      <c r="D695" s="1" t="s">
        <v>3689</v>
      </c>
      <c r="E695" s="1" t="s">
        <v>3690</v>
      </c>
      <c r="F695" s="1" t="s">
        <v>1608</v>
      </c>
      <c r="G695" s="1" t="s">
        <v>2844</v>
      </c>
      <c r="H695" s="1" t="s">
        <v>210</v>
      </c>
      <c r="I695" s="1" t="s">
        <v>210</v>
      </c>
      <c r="Q695" s="1">
        <v>1</v>
      </c>
      <c r="Z695" s="1">
        <f>SUM(DATAGRAL2024[[#This Row],[GRAND PRIX]:[BRONCE CANNES]])</f>
        <v>1</v>
      </c>
      <c r="AA6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96" spans="1:27" s="1" customFormat="1" x14ac:dyDescent="0.3">
      <c r="A696" s="1" t="s">
        <v>976</v>
      </c>
      <c r="B696" s="1" t="s">
        <v>976</v>
      </c>
      <c r="C696" s="1" t="s">
        <v>2977</v>
      </c>
      <c r="D696" s="1" t="s">
        <v>2977</v>
      </c>
      <c r="E696" s="1" t="s">
        <v>2978</v>
      </c>
      <c r="F696" s="1" t="s">
        <v>3691</v>
      </c>
      <c r="G696" s="1" t="s">
        <v>2844</v>
      </c>
      <c r="H696" s="1" t="s">
        <v>127</v>
      </c>
      <c r="I696" s="1" t="s">
        <v>127</v>
      </c>
      <c r="S696" s="1">
        <v>1</v>
      </c>
      <c r="Z696" s="1">
        <f>SUM(DATAGRAL2024[[#This Row],[GRAND PRIX]:[BRONCE CANNES]])</f>
        <v>1</v>
      </c>
      <c r="AA6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97" spans="1:27" s="1" customFormat="1" x14ac:dyDescent="0.3">
      <c r="A697" s="1" t="s">
        <v>976</v>
      </c>
      <c r="B697" s="1" t="s">
        <v>976</v>
      </c>
      <c r="C697" s="1" t="s">
        <v>2759</v>
      </c>
      <c r="D697" s="1" t="s">
        <v>2760</v>
      </c>
      <c r="E697" s="1" t="s">
        <v>3692</v>
      </c>
      <c r="F697" s="1" t="s">
        <v>3693</v>
      </c>
      <c r="G697" s="1" t="s">
        <v>2844</v>
      </c>
      <c r="H697" s="1" t="s">
        <v>11</v>
      </c>
      <c r="I697" s="1" t="s">
        <v>11</v>
      </c>
      <c r="Q697" s="1">
        <v>1</v>
      </c>
      <c r="S697" s="1">
        <v>1</v>
      </c>
      <c r="Z697" s="1">
        <f>SUM(DATAGRAL2024[[#This Row],[GRAND PRIX]:[BRONCE CANNES]])</f>
        <v>2</v>
      </c>
      <c r="AA6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698" spans="1:27" s="1" customFormat="1" x14ac:dyDescent="0.3">
      <c r="A698" s="1" t="s">
        <v>976</v>
      </c>
      <c r="B698" s="1" t="s">
        <v>976</v>
      </c>
      <c r="C698" s="1" t="s">
        <v>2759</v>
      </c>
      <c r="D698" s="1" t="s">
        <v>2760</v>
      </c>
      <c r="E698" s="1" t="s">
        <v>2761</v>
      </c>
      <c r="F698" s="1" t="s">
        <v>3693</v>
      </c>
      <c r="G698" s="1" t="s">
        <v>2844</v>
      </c>
      <c r="H698" s="1" t="s">
        <v>11</v>
      </c>
      <c r="I698" s="1" t="s">
        <v>11</v>
      </c>
      <c r="Q698" s="1">
        <v>1</v>
      </c>
      <c r="Z698" s="1">
        <f>SUM(DATAGRAL2024[[#This Row],[GRAND PRIX]:[BRONCE CANNES]])</f>
        <v>1</v>
      </c>
      <c r="AA6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99" spans="1:27" s="1" customFormat="1" x14ac:dyDescent="0.3">
      <c r="A699" s="1" t="s">
        <v>976</v>
      </c>
      <c r="B699" s="1" t="s">
        <v>976</v>
      </c>
      <c r="C699" s="1" t="s">
        <v>2980</v>
      </c>
      <c r="D699" s="1" t="s">
        <v>2980</v>
      </c>
      <c r="E699" s="1" t="s">
        <v>3694</v>
      </c>
      <c r="F699" s="1" t="s">
        <v>3695</v>
      </c>
      <c r="G699" s="1" t="s">
        <v>2844</v>
      </c>
      <c r="H699" s="1" t="s">
        <v>126</v>
      </c>
      <c r="I699" s="1" t="s">
        <v>126</v>
      </c>
      <c r="P699" s="1">
        <v>1</v>
      </c>
      <c r="Q699" s="1">
        <v>1</v>
      </c>
      <c r="R699" s="1">
        <v>2</v>
      </c>
      <c r="Z699" s="1">
        <f>SUM(DATAGRAL2024[[#This Row],[GRAND PRIX]:[BRONCE CANNES]])</f>
        <v>4</v>
      </c>
      <c r="AA6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700" spans="1:27" s="1" customFormat="1" x14ac:dyDescent="0.3">
      <c r="A700" s="1" t="s">
        <v>976</v>
      </c>
      <c r="B700" s="1" t="s">
        <v>976</v>
      </c>
      <c r="C700" s="1" t="s">
        <v>55</v>
      </c>
      <c r="D700" s="1" t="s">
        <v>2125</v>
      </c>
      <c r="E700" s="1" t="s">
        <v>3621</v>
      </c>
      <c r="F700" s="1" t="s">
        <v>3622</v>
      </c>
      <c r="G700" s="1" t="s">
        <v>2844</v>
      </c>
      <c r="H700" s="1" t="s">
        <v>127</v>
      </c>
      <c r="I700" s="1" t="s">
        <v>127</v>
      </c>
      <c r="Q700" s="1">
        <v>1</v>
      </c>
      <c r="R700" s="1">
        <v>1</v>
      </c>
      <c r="Z700" s="1">
        <f>SUM(DATAGRAL2024[[#This Row],[GRAND PRIX]:[BRONCE CANNES]])</f>
        <v>2</v>
      </c>
      <c r="AA7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701" spans="1:27" s="1" customFormat="1" x14ac:dyDescent="0.3">
      <c r="A701" s="1" t="s">
        <v>976</v>
      </c>
      <c r="B701" s="1" t="s">
        <v>976</v>
      </c>
      <c r="C701" s="1" t="s">
        <v>55</v>
      </c>
      <c r="D701" s="1" t="s">
        <v>2125</v>
      </c>
      <c r="E701" s="1" t="s">
        <v>3696</v>
      </c>
      <c r="F701" s="1" t="s">
        <v>3697</v>
      </c>
      <c r="G701" s="1" t="s">
        <v>2844</v>
      </c>
      <c r="H701" s="1" t="s">
        <v>127</v>
      </c>
      <c r="I701" s="1" t="s">
        <v>127</v>
      </c>
      <c r="Q701" s="1">
        <v>1</v>
      </c>
      <c r="S701" s="1">
        <v>1</v>
      </c>
      <c r="Z701" s="1">
        <f>SUM(DATAGRAL2024[[#This Row],[GRAND PRIX]:[BRONCE CANNES]])</f>
        <v>2</v>
      </c>
      <c r="AA7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702" spans="1:27" s="1" customFormat="1" x14ac:dyDescent="0.3">
      <c r="A702" s="1" t="s">
        <v>976</v>
      </c>
      <c r="B702" s="1" t="s">
        <v>976</v>
      </c>
      <c r="C702" s="1" t="s">
        <v>55</v>
      </c>
      <c r="D702" s="1" t="s">
        <v>2125</v>
      </c>
      <c r="E702" s="1" t="s">
        <v>3698</v>
      </c>
      <c r="F702" s="1" t="s">
        <v>3699</v>
      </c>
      <c r="G702" s="1" t="s">
        <v>2844</v>
      </c>
      <c r="H702" s="1" t="s">
        <v>127</v>
      </c>
      <c r="I702" s="1" t="s">
        <v>127</v>
      </c>
      <c r="R702" s="1">
        <v>1</v>
      </c>
      <c r="Z702" s="1">
        <f>SUM(DATAGRAL2024[[#This Row],[GRAND PRIX]:[BRONCE CANNES]])</f>
        <v>1</v>
      </c>
      <c r="AA7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03" spans="1:27" s="1" customFormat="1" x14ac:dyDescent="0.3">
      <c r="A703" s="1" t="s">
        <v>976</v>
      </c>
      <c r="B703" s="1" t="s">
        <v>976</v>
      </c>
      <c r="C703" s="1" t="s">
        <v>55</v>
      </c>
      <c r="D703" s="1" t="s">
        <v>2125</v>
      </c>
      <c r="E703" s="1" t="s">
        <v>3700</v>
      </c>
      <c r="F703" s="1" t="s">
        <v>3701</v>
      </c>
      <c r="G703" s="1" t="s">
        <v>2844</v>
      </c>
      <c r="H703" s="1" t="s">
        <v>127</v>
      </c>
      <c r="I703" s="1" t="s">
        <v>127</v>
      </c>
      <c r="R703" s="1">
        <v>1</v>
      </c>
      <c r="Z703" s="1">
        <f>SUM(DATAGRAL2024[[#This Row],[GRAND PRIX]:[BRONCE CANNES]])</f>
        <v>1</v>
      </c>
      <c r="AA7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04" spans="1:27" s="1" customFormat="1" x14ac:dyDescent="0.3">
      <c r="A704" s="1" t="s">
        <v>976</v>
      </c>
      <c r="B704" s="1" t="s">
        <v>976</v>
      </c>
      <c r="C704" s="1" t="s">
        <v>55</v>
      </c>
      <c r="D704" s="1" t="s">
        <v>2125</v>
      </c>
      <c r="E704" s="1" t="s">
        <v>3702</v>
      </c>
      <c r="F704" s="1" t="s">
        <v>3701</v>
      </c>
      <c r="G704" s="1" t="s">
        <v>2844</v>
      </c>
      <c r="H704" s="1" t="s">
        <v>127</v>
      </c>
      <c r="I704" s="1" t="s">
        <v>127</v>
      </c>
      <c r="P704" s="1">
        <v>1</v>
      </c>
      <c r="S704" s="1">
        <v>1</v>
      </c>
      <c r="Z704" s="1">
        <f>SUM(DATAGRAL2024[[#This Row],[GRAND PRIX]:[BRONCE CANNES]])</f>
        <v>2</v>
      </c>
      <c r="AA7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705" spans="1:27" s="1" customFormat="1" x14ac:dyDescent="0.3">
      <c r="A705" s="1" t="s">
        <v>976</v>
      </c>
      <c r="B705" s="1" t="s">
        <v>976</v>
      </c>
      <c r="C705" s="1" t="s">
        <v>55</v>
      </c>
      <c r="D705" s="1" t="s">
        <v>2125</v>
      </c>
      <c r="E705" s="1" t="s">
        <v>3703</v>
      </c>
      <c r="F705" s="1" t="s">
        <v>3704</v>
      </c>
      <c r="G705" s="1" t="s">
        <v>2844</v>
      </c>
      <c r="H705" s="1" t="s">
        <v>127</v>
      </c>
      <c r="I705" s="1" t="s">
        <v>127</v>
      </c>
      <c r="P705" s="1">
        <v>1</v>
      </c>
      <c r="S705" s="1">
        <v>2</v>
      </c>
      <c r="Z705" s="1">
        <f>SUM(DATAGRAL2024[[#This Row],[GRAND PRIX]:[BRONCE CANNES]])</f>
        <v>3</v>
      </c>
      <c r="AA7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706" spans="1:27" s="1" customFormat="1" x14ac:dyDescent="0.3">
      <c r="A706" s="1" t="s">
        <v>976</v>
      </c>
      <c r="B706" s="1" t="s">
        <v>976</v>
      </c>
      <c r="C706" s="1" t="s">
        <v>55</v>
      </c>
      <c r="D706" s="1" t="s">
        <v>2124</v>
      </c>
      <c r="E706" s="1" t="s">
        <v>3703</v>
      </c>
      <c r="F706" s="1" t="s">
        <v>3704</v>
      </c>
      <c r="G706" s="1" t="s">
        <v>2844</v>
      </c>
      <c r="H706" s="1" t="s">
        <v>11</v>
      </c>
      <c r="I706" s="1" t="s">
        <v>11</v>
      </c>
      <c r="S706" s="1">
        <v>1</v>
      </c>
      <c r="Z706" s="1">
        <f>SUM(DATAGRAL2024[[#This Row],[GRAND PRIX]:[BRONCE CANNES]])</f>
        <v>1</v>
      </c>
      <c r="AA7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07" spans="1:27" s="1" customFormat="1" x14ac:dyDescent="0.3">
      <c r="A707" s="1" t="s">
        <v>976</v>
      </c>
      <c r="B707" s="1" t="s">
        <v>976</v>
      </c>
      <c r="C707" s="1" t="s">
        <v>55</v>
      </c>
      <c r="D707" s="1" t="s">
        <v>2125</v>
      </c>
      <c r="E707" s="1" t="s">
        <v>3705</v>
      </c>
      <c r="F707" s="1" t="s">
        <v>3706</v>
      </c>
      <c r="G707" s="1" t="s">
        <v>2844</v>
      </c>
      <c r="H707" s="1" t="s">
        <v>127</v>
      </c>
      <c r="I707" s="1" t="s">
        <v>127</v>
      </c>
      <c r="R707" s="1">
        <v>1</v>
      </c>
      <c r="Z707" s="1">
        <f>SUM(DATAGRAL2024[[#This Row],[GRAND PRIX]:[BRONCE CANNES]])</f>
        <v>1</v>
      </c>
      <c r="AA7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08" spans="1:27" s="1" customFormat="1" x14ac:dyDescent="0.3">
      <c r="A708" s="1" t="s">
        <v>976</v>
      </c>
      <c r="B708" s="1" t="s">
        <v>976</v>
      </c>
      <c r="C708" s="1" t="s">
        <v>3010</v>
      </c>
      <c r="D708" s="1" t="s">
        <v>3707</v>
      </c>
      <c r="E708" s="1" t="s">
        <v>3708</v>
      </c>
      <c r="F708" s="1" t="s">
        <v>3709</v>
      </c>
      <c r="G708" s="1" t="s">
        <v>2844</v>
      </c>
      <c r="H708" s="1" t="s">
        <v>175</v>
      </c>
      <c r="I708" s="1" t="s">
        <v>175</v>
      </c>
      <c r="S708" s="1">
        <v>3</v>
      </c>
      <c r="Z708" s="1">
        <f>SUM(DATAGRAL2024[[#This Row],[GRAND PRIX]:[BRONCE CANNES]])</f>
        <v>3</v>
      </c>
      <c r="AA7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09" spans="1:27" s="1" customFormat="1" x14ac:dyDescent="0.3">
      <c r="A709" s="1" t="s">
        <v>976</v>
      </c>
      <c r="B709" s="1" t="s">
        <v>976</v>
      </c>
      <c r="C709" s="1" t="s">
        <v>3010</v>
      </c>
      <c r="D709" s="1" t="s">
        <v>3707</v>
      </c>
      <c r="E709" s="1" t="s">
        <v>3708</v>
      </c>
      <c r="F709" s="1" t="s">
        <v>3710</v>
      </c>
      <c r="G709" s="1" t="s">
        <v>2844</v>
      </c>
      <c r="H709" s="1" t="s">
        <v>175</v>
      </c>
      <c r="I709" s="1" t="s">
        <v>175</v>
      </c>
      <c r="S709" s="1">
        <v>1</v>
      </c>
      <c r="Z709" s="1">
        <f>SUM(DATAGRAL2024[[#This Row],[GRAND PRIX]:[BRONCE CANNES]])</f>
        <v>1</v>
      </c>
      <c r="AA7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10" spans="1:27" s="1" customFormat="1" x14ac:dyDescent="0.3">
      <c r="A710" s="1" t="s">
        <v>976</v>
      </c>
      <c r="B710" s="1" t="s">
        <v>976</v>
      </c>
      <c r="C710" s="1" t="s">
        <v>3010</v>
      </c>
      <c r="D710" s="1" t="s">
        <v>3707</v>
      </c>
      <c r="E710" s="1" t="s">
        <v>3711</v>
      </c>
      <c r="F710" s="1" t="s">
        <v>1169</v>
      </c>
      <c r="G710" s="1" t="s">
        <v>2844</v>
      </c>
      <c r="H710" s="1" t="s">
        <v>175</v>
      </c>
      <c r="I710" s="1" t="s">
        <v>175</v>
      </c>
      <c r="S710" s="1">
        <v>2</v>
      </c>
      <c r="Z710" s="1">
        <f>SUM(DATAGRAL2024[[#This Row],[GRAND PRIX]:[BRONCE CANNES]])</f>
        <v>2</v>
      </c>
      <c r="AA7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11" spans="1:27" s="1" customFormat="1" x14ac:dyDescent="0.3">
      <c r="A711" s="1" t="s">
        <v>976</v>
      </c>
      <c r="B711" s="1" t="s">
        <v>976</v>
      </c>
      <c r="C711" s="1" t="s">
        <v>3430</v>
      </c>
      <c r="D711" s="1" t="s">
        <v>3430</v>
      </c>
      <c r="E711" s="1" t="s">
        <v>3712</v>
      </c>
      <c r="F711" s="1" t="s">
        <v>3713</v>
      </c>
      <c r="G711" s="1" t="s">
        <v>2844</v>
      </c>
      <c r="H711" s="1" t="s">
        <v>153</v>
      </c>
      <c r="I711" s="1" t="s">
        <v>153</v>
      </c>
      <c r="Q711" s="1">
        <v>1</v>
      </c>
      <c r="Z711" s="1">
        <f>SUM(DATAGRAL2024[[#This Row],[GRAND PRIX]:[BRONCE CANNES]])</f>
        <v>1</v>
      </c>
      <c r="AA7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12" spans="1:27" s="1" customFormat="1" x14ac:dyDescent="0.3">
      <c r="A712" s="1" t="s">
        <v>976</v>
      </c>
      <c r="B712" s="1" t="s">
        <v>976</v>
      </c>
      <c r="C712" s="1" t="s">
        <v>3430</v>
      </c>
      <c r="D712" s="1" t="s">
        <v>3430</v>
      </c>
      <c r="E712" s="1" t="s">
        <v>3433</v>
      </c>
      <c r="F712" s="1" t="s">
        <v>3714</v>
      </c>
      <c r="G712" s="1" t="s">
        <v>2844</v>
      </c>
      <c r="H712" s="1" t="s">
        <v>153</v>
      </c>
      <c r="I712" s="1" t="s">
        <v>153</v>
      </c>
      <c r="S712" s="1">
        <v>2</v>
      </c>
      <c r="Z712" s="1">
        <f>SUM(DATAGRAL2024[[#This Row],[GRAND PRIX]:[BRONCE CANNES]])</f>
        <v>2</v>
      </c>
      <c r="AA7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13" spans="1:27" s="1" customFormat="1" x14ac:dyDescent="0.3">
      <c r="A713" s="1" t="s">
        <v>976</v>
      </c>
      <c r="B713" s="1" t="s">
        <v>976</v>
      </c>
      <c r="C713" s="1" t="s">
        <v>3430</v>
      </c>
      <c r="D713" s="1" t="s">
        <v>3430</v>
      </c>
      <c r="E713" s="1" t="s">
        <v>3715</v>
      </c>
      <c r="F713" s="1" t="s">
        <v>3714</v>
      </c>
      <c r="G713" s="1" t="s">
        <v>2844</v>
      </c>
      <c r="H713" s="1" t="s">
        <v>153</v>
      </c>
      <c r="I713" s="1" t="s">
        <v>153</v>
      </c>
      <c r="Q713" s="1">
        <v>1</v>
      </c>
      <c r="R713" s="1">
        <v>1</v>
      </c>
      <c r="Z713" s="1">
        <f>SUM(DATAGRAL2024[[#This Row],[GRAND PRIX]:[BRONCE CANNES]])</f>
        <v>2</v>
      </c>
      <c r="AA7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714" spans="1:27" s="1" customFormat="1" x14ac:dyDescent="0.3">
      <c r="A714" s="1" t="s">
        <v>976</v>
      </c>
      <c r="B714" s="1" t="s">
        <v>976</v>
      </c>
      <c r="C714" s="1" t="s">
        <v>3161</v>
      </c>
      <c r="D714" s="1" t="s">
        <v>3161</v>
      </c>
      <c r="E714" s="1" t="s">
        <v>3716</v>
      </c>
      <c r="F714" s="1" t="s">
        <v>3717</v>
      </c>
      <c r="G714" s="1" t="s">
        <v>2844</v>
      </c>
      <c r="H714" s="1" t="s">
        <v>502</v>
      </c>
      <c r="I714" s="1" t="s">
        <v>502</v>
      </c>
      <c r="S714" s="1">
        <v>1</v>
      </c>
      <c r="Z714" s="1">
        <f>SUM(DATAGRAL2024[[#This Row],[GRAND PRIX]:[BRONCE CANNES]])</f>
        <v>1</v>
      </c>
      <c r="AA7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15" spans="1:27" s="1" customFormat="1" x14ac:dyDescent="0.3">
      <c r="A715" s="1" t="s">
        <v>976</v>
      </c>
      <c r="B715" s="1" t="s">
        <v>976</v>
      </c>
      <c r="C715" s="1" t="s">
        <v>3161</v>
      </c>
      <c r="D715" s="1" t="s">
        <v>3161</v>
      </c>
      <c r="E715" s="1" t="s">
        <v>3716</v>
      </c>
      <c r="F715" s="1" t="s">
        <v>3718</v>
      </c>
      <c r="G715" s="1" t="s">
        <v>2844</v>
      </c>
      <c r="H715" s="1" t="s">
        <v>502</v>
      </c>
      <c r="I715" s="1" t="s">
        <v>502</v>
      </c>
      <c r="S715" s="1">
        <v>1</v>
      </c>
      <c r="Z715" s="1">
        <f>SUM(DATAGRAL2024[[#This Row],[GRAND PRIX]:[BRONCE CANNES]])</f>
        <v>1</v>
      </c>
      <c r="AA7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16" spans="1:27" s="1" customFormat="1" x14ac:dyDescent="0.3">
      <c r="A716" s="1" t="s">
        <v>976</v>
      </c>
      <c r="B716" s="1" t="s">
        <v>976</v>
      </c>
      <c r="C716" s="1" t="s">
        <v>3161</v>
      </c>
      <c r="D716" s="1" t="s">
        <v>3161</v>
      </c>
      <c r="E716" s="1" t="s">
        <v>3719</v>
      </c>
      <c r="F716" s="1" t="s">
        <v>3720</v>
      </c>
      <c r="G716" s="1" t="s">
        <v>2844</v>
      </c>
      <c r="H716" s="1" t="s">
        <v>502</v>
      </c>
      <c r="I716" s="1" t="s">
        <v>502</v>
      </c>
      <c r="S716" s="1">
        <v>2</v>
      </c>
      <c r="Z716" s="1">
        <f>SUM(DATAGRAL2024[[#This Row],[GRAND PRIX]:[BRONCE CANNES]])</f>
        <v>2</v>
      </c>
      <c r="AA7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17" spans="1:27" s="1" customFormat="1" x14ac:dyDescent="0.3">
      <c r="A717" s="1" t="s">
        <v>976</v>
      </c>
      <c r="B717" s="1" t="s">
        <v>976</v>
      </c>
      <c r="C717" s="1" t="s">
        <v>2767</v>
      </c>
      <c r="D717" s="1" t="s">
        <v>3721</v>
      </c>
      <c r="E717" s="1" t="s">
        <v>3722</v>
      </c>
      <c r="F717" s="1" t="s">
        <v>3723</v>
      </c>
      <c r="G717" s="1" t="s">
        <v>2844</v>
      </c>
      <c r="H717" s="1" t="s">
        <v>146</v>
      </c>
      <c r="I717" s="1" t="s">
        <v>146</v>
      </c>
      <c r="S717" s="1">
        <v>2</v>
      </c>
      <c r="Z717" s="1">
        <f>SUM(DATAGRAL2024[[#This Row],[GRAND PRIX]:[BRONCE CANNES]])</f>
        <v>2</v>
      </c>
      <c r="AA7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18" spans="1:27" s="1" customFormat="1" x14ac:dyDescent="0.3">
      <c r="A718" s="1" t="s">
        <v>976</v>
      </c>
      <c r="B718" s="1" t="s">
        <v>976</v>
      </c>
      <c r="C718" s="1" t="s">
        <v>2767</v>
      </c>
      <c r="D718" s="1" t="s">
        <v>3721</v>
      </c>
      <c r="E718" s="1" t="s">
        <v>3724</v>
      </c>
      <c r="F718" s="1" t="s">
        <v>3725</v>
      </c>
      <c r="G718" s="1" t="s">
        <v>2844</v>
      </c>
      <c r="H718" s="1" t="s">
        <v>146</v>
      </c>
      <c r="I718" s="1" t="s">
        <v>146</v>
      </c>
      <c r="Q718" s="1">
        <v>1</v>
      </c>
      <c r="Z718" s="1">
        <f>SUM(DATAGRAL2024[[#This Row],[GRAND PRIX]:[BRONCE CANNES]])</f>
        <v>1</v>
      </c>
      <c r="AA7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19" spans="1:27" s="1" customFormat="1" x14ac:dyDescent="0.3">
      <c r="A719" s="1" t="s">
        <v>976</v>
      </c>
      <c r="B719" s="1" t="s">
        <v>976</v>
      </c>
      <c r="C719" s="1" t="s">
        <v>2767</v>
      </c>
      <c r="D719" s="1" t="s">
        <v>3721</v>
      </c>
      <c r="E719" s="1" t="s">
        <v>3726</v>
      </c>
      <c r="F719" s="1" t="s">
        <v>3725</v>
      </c>
      <c r="G719" s="1" t="s">
        <v>2844</v>
      </c>
      <c r="H719" s="1" t="s">
        <v>146</v>
      </c>
      <c r="I719" s="1" t="s">
        <v>146</v>
      </c>
      <c r="Q719" s="1">
        <v>1</v>
      </c>
      <c r="R719" s="1">
        <v>1</v>
      </c>
      <c r="Z719" s="1">
        <f>SUM(DATAGRAL2024[[#This Row],[GRAND PRIX]:[BRONCE CANNES]])</f>
        <v>2</v>
      </c>
      <c r="AA7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720" spans="1:27" s="1" customFormat="1" x14ac:dyDescent="0.3">
      <c r="A720" s="1" t="s">
        <v>976</v>
      </c>
      <c r="B720" s="1" t="s">
        <v>976</v>
      </c>
      <c r="C720" s="1" t="s">
        <v>2767</v>
      </c>
      <c r="D720" s="1" t="s">
        <v>3721</v>
      </c>
      <c r="E720" s="1" t="s">
        <v>3727</v>
      </c>
      <c r="F720" s="1" t="s">
        <v>3725</v>
      </c>
      <c r="G720" s="1" t="s">
        <v>2844</v>
      </c>
      <c r="H720" s="1" t="s">
        <v>146</v>
      </c>
      <c r="I720" s="1" t="s">
        <v>146</v>
      </c>
      <c r="Q720" s="1">
        <v>1</v>
      </c>
      <c r="Z720" s="1">
        <f>SUM(DATAGRAL2024[[#This Row],[GRAND PRIX]:[BRONCE CANNES]])</f>
        <v>1</v>
      </c>
      <c r="AA7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21" spans="1:27" s="1" customFormat="1" x14ac:dyDescent="0.3">
      <c r="A721" s="1" t="s">
        <v>976</v>
      </c>
      <c r="B721" s="1" t="s">
        <v>976</v>
      </c>
      <c r="C721" s="1" t="s">
        <v>2767</v>
      </c>
      <c r="D721" s="1" t="s">
        <v>2768</v>
      </c>
      <c r="E721" s="1" t="s">
        <v>3728</v>
      </c>
      <c r="F721" s="1" t="s">
        <v>3729</v>
      </c>
      <c r="G721" s="1" t="s">
        <v>2844</v>
      </c>
      <c r="H721" s="1" t="s">
        <v>11</v>
      </c>
      <c r="I721" s="1" t="s">
        <v>11</v>
      </c>
      <c r="Q721" s="1">
        <v>1</v>
      </c>
      <c r="Z721" s="1">
        <f>SUM(DATAGRAL2024[[#This Row],[GRAND PRIX]:[BRONCE CANNES]])</f>
        <v>1</v>
      </c>
      <c r="AA7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22" spans="1:27" s="1" customFormat="1" x14ac:dyDescent="0.3">
      <c r="A722" s="1" t="s">
        <v>976</v>
      </c>
      <c r="B722" s="1" t="s">
        <v>976</v>
      </c>
      <c r="C722" s="1" t="s">
        <v>2767</v>
      </c>
      <c r="D722" s="1" t="s">
        <v>2768</v>
      </c>
      <c r="E722" s="1" t="s">
        <v>3730</v>
      </c>
      <c r="F722" s="1" t="s">
        <v>3731</v>
      </c>
      <c r="G722" s="1" t="s">
        <v>2844</v>
      </c>
      <c r="H722" s="1" t="s">
        <v>11</v>
      </c>
      <c r="I722" s="1" t="s">
        <v>11</v>
      </c>
      <c r="R722" s="1">
        <v>1</v>
      </c>
      <c r="Z722" s="1">
        <f>SUM(DATAGRAL2024[[#This Row],[GRAND PRIX]:[BRONCE CANNES]])</f>
        <v>1</v>
      </c>
      <c r="AA7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23" spans="1:27" s="1" customFormat="1" x14ac:dyDescent="0.3">
      <c r="A723" s="1" t="s">
        <v>976</v>
      </c>
      <c r="B723" s="1" t="s">
        <v>976</v>
      </c>
      <c r="C723" s="1" t="s">
        <v>2767</v>
      </c>
      <c r="D723" s="1" t="s">
        <v>2768</v>
      </c>
      <c r="E723" s="1" t="s">
        <v>3732</v>
      </c>
      <c r="F723" s="1" t="s">
        <v>3733</v>
      </c>
      <c r="G723" s="1" t="s">
        <v>2844</v>
      </c>
      <c r="H723" s="1" t="s">
        <v>11</v>
      </c>
      <c r="I723" s="1" t="s">
        <v>11</v>
      </c>
      <c r="P723" s="1">
        <v>1</v>
      </c>
      <c r="Q723" s="1">
        <v>1</v>
      </c>
      <c r="R723" s="1">
        <v>1</v>
      </c>
      <c r="S723" s="1">
        <v>2</v>
      </c>
      <c r="Z723" s="1">
        <f>SUM(DATAGRAL2024[[#This Row],[GRAND PRIX]:[BRONCE CANNES]])</f>
        <v>5</v>
      </c>
      <c r="AA7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27</v>
      </c>
    </row>
    <row r="724" spans="1:27" s="1" customFormat="1" x14ac:dyDescent="0.3">
      <c r="A724" s="1" t="s">
        <v>976</v>
      </c>
      <c r="B724" s="1" t="s">
        <v>976</v>
      </c>
      <c r="C724" s="1" t="s">
        <v>2767</v>
      </c>
      <c r="D724" s="1" t="s">
        <v>2768</v>
      </c>
      <c r="E724" s="1" t="s">
        <v>3734</v>
      </c>
      <c r="F724" s="1" t="s">
        <v>3733</v>
      </c>
      <c r="G724" s="1" t="s">
        <v>2844</v>
      </c>
      <c r="H724" s="1" t="s">
        <v>11</v>
      </c>
      <c r="I724" s="1" t="s">
        <v>11</v>
      </c>
      <c r="S724" s="1">
        <v>1</v>
      </c>
      <c r="Z724" s="1">
        <f>SUM(DATAGRAL2024[[#This Row],[GRAND PRIX]:[BRONCE CANNES]])</f>
        <v>1</v>
      </c>
      <c r="AA7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25" spans="1:27" s="1" customFormat="1" x14ac:dyDescent="0.3">
      <c r="A725" s="1" t="s">
        <v>976</v>
      </c>
      <c r="B725" s="1" t="s">
        <v>976</v>
      </c>
      <c r="C725" s="1" t="s">
        <v>3735</v>
      </c>
      <c r="D725" s="1" t="s">
        <v>3735</v>
      </c>
      <c r="E725" s="1" t="s">
        <v>3736</v>
      </c>
      <c r="F725" s="1" t="s">
        <v>3737</v>
      </c>
      <c r="G725" s="1" t="s">
        <v>2844</v>
      </c>
      <c r="H725" s="1" t="s">
        <v>127</v>
      </c>
      <c r="I725" s="1" t="s">
        <v>127</v>
      </c>
      <c r="R725" s="1">
        <v>1</v>
      </c>
      <c r="Z725" s="1">
        <f>SUM(DATAGRAL2024[[#This Row],[GRAND PRIX]:[BRONCE CANNES]])</f>
        <v>1</v>
      </c>
      <c r="AA7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26" spans="1:27" s="1" customFormat="1" x14ac:dyDescent="0.3">
      <c r="A726" s="1" t="s">
        <v>976</v>
      </c>
      <c r="B726" s="1" t="s">
        <v>976</v>
      </c>
      <c r="C726" s="1" t="s">
        <v>3735</v>
      </c>
      <c r="D726" s="1" t="s">
        <v>3735</v>
      </c>
      <c r="E726" s="1" t="s">
        <v>3738</v>
      </c>
      <c r="F726" s="1" t="s">
        <v>3737</v>
      </c>
      <c r="G726" s="1" t="s">
        <v>2844</v>
      </c>
      <c r="H726" s="1" t="s">
        <v>127</v>
      </c>
      <c r="I726" s="1" t="s">
        <v>127</v>
      </c>
      <c r="S726" s="1">
        <v>1</v>
      </c>
      <c r="Z726" s="1">
        <f>SUM(DATAGRAL2024[[#This Row],[GRAND PRIX]:[BRONCE CANNES]])</f>
        <v>1</v>
      </c>
      <c r="AA7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27" spans="1:27" s="1" customFormat="1" x14ac:dyDescent="0.3">
      <c r="A727" s="1" t="s">
        <v>976</v>
      </c>
      <c r="B727" s="1" t="s">
        <v>976</v>
      </c>
      <c r="C727" s="1" t="s">
        <v>2778</v>
      </c>
      <c r="D727" s="1" t="s">
        <v>3739</v>
      </c>
      <c r="E727" s="1" t="s">
        <v>3740</v>
      </c>
      <c r="F727" s="1" t="s">
        <v>3741</v>
      </c>
      <c r="G727" s="1" t="s">
        <v>2844</v>
      </c>
      <c r="H727" s="1" t="s">
        <v>127</v>
      </c>
      <c r="I727" s="1" t="s">
        <v>127</v>
      </c>
      <c r="Q727" s="1">
        <v>1</v>
      </c>
      <c r="S727" s="1">
        <v>1</v>
      </c>
      <c r="Z727" s="1">
        <f>SUM(DATAGRAL2024[[#This Row],[GRAND PRIX]:[BRONCE CANNES]])</f>
        <v>2</v>
      </c>
      <c r="AA7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728" spans="1:27" s="1" customFormat="1" x14ac:dyDescent="0.3">
      <c r="A728" s="1" t="s">
        <v>976</v>
      </c>
      <c r="B728" s="1" t="s">
        <v>976</v>
      </c>
      <c r="C728" s="1" t="s">
        <v>2778</v>
      </c>
      <c r="D728" s="1" t="s">
        <v>3739</v>
      </c>
      <c r="E728" s="1" t="s">
        <v>3742</v>
      </c>
      <c r="F728" s="1" t="s">
        <v>3741</v>
      </c>
      <c r="G728" s="1" t="s">
        <v>2844</v>
      </c>
      <c r="H728" s="1" t="s">
        <v>127</v>
      </c>
      <c r="I728" s="1" t="s">
        <v>127</v>
      </c>
      <c r="Q728" s="1">
        <v>1</v>
      </c>
      <c r="Z728" s="1">
        <f>SUM(DATAGRAL2024[[#This Row],[GRAND PRIX]:[BRONCE CANNES]])</f>
        <v>1</v>
      </c>
      <c r="AA7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29" spans="1:27" s="1" customFormat="1" x14ac:dyDescent="0.3">
      <c r="A729" s="1" t="s">
        <v>976</v>
      </c>
      <c r="B729" s="1" t="s">
        <v>976</v>
      </c>
      <c r="C729" s="1" t="s">
        <v>2778</v>
      </c>
      <c r="D729" s="1" t="s">
        <v>3066</v>
      </c>
      <c r="E729" s="1" t="s">
        <v>3743</v>
      </c>
      <c r="F729" s="1" t="s">
        <v>3067</v>
      </c>
      <c r="G729" s="1" t="s">
        <v>2844</v>
      </c>
      <c r="H729" s="1" t="s">
        <v>189</v>
      </c>
      <c r="I729" s="1" t="s">
        <v>189</v>
      </c>
      <c r="S729" s="1">
        <v>1</v>
      </c>
      <c r="Z729" s="1">
        <f>SUM(DATAGRAL2024[[#This Row],[GRAND PRIX]:[BRONCE CANNES]])</f>
        <v>1</v>
      </c>
      <c r="AA7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0" spans="1:27" s="1" customFormat="1" x14ac:dyDescent="0.3">
      <c r="A730" s="1" t="s">
        <v>976</v>
      </c>
      <c r="B730" s="1" t="s">
        <v>976</v>
      </c>
      <c r="C730" s="1" t="s">
        <v>2778</v>
      </c>
      <c r="D730" s="1" t="s">
        <v>3066</v>
      </c>
      <c r="E730" s="1" t="s">
        <v>3744</v>
      </c>
      <c r="F730" s="1" t="s">
        <v>3067</v>
      </c>
      <c r="G730" s="1" t="s">
        <v>2844</v>
      </c>
      <c r="H730" s="1" t="s">
        <v>189</v>
      </c>
      <c r="I730" s="1" t="s">
        <v>189</v>
      </c>
      <c r="Q730" s="1">
        <v>1</v>
      </c>
      <c r="S730" s="1">
        <v>2</v>
      </c>
      <c r="Z730" s="1">
        <f>SUM(DATAGRAL2024[[#This Row],[GRAND PRIX]:[BRONCE CANNES]])</f>
        <v>3</v>
      </c>
      <c r="AA7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731" spans="1:27" s="1" customFormat="1" x14ac:dyDescent="0.3">
      <c r="A731" s="1" t="s">
        <v>976</v>
      </c>
      <c r="B731" s="1" t="s">
        <v>976</v>
      </c>
      <c r="C731" s="1" t="s">
        <v>2778</v>
      </c>
      <c r="D731" s="1" t="s">
        <v>3066</v>
      </c>
      <c r="E731" s="1" t="s">
        <v>3745</v>
      </c>
      <c r="F731" s="1" t="s">
        <v>3067</v>
      </c>
      <c r="G731" s="1" t="s">
        <v>2844</v>
      </c>
      <c r="H731" s="1" t="s">
        <v>189</v>
      </c>
      <c r="I731" s="1" t="s">
        <v>189</v>
      </c>
      <c r="R731" s="1">
        <v>1</v>
      </c>
      <c r="S731" s="1">
        <v>1</v>
      </c>
      <c r="Z731" s="1">
        <f>SUM(DATAGRAL2024[[#This Row],[GRAND PRIX]:[BRONCE CANNES]])</f>
        <v>2</v>
      </c>
      <c r="AA7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732" spans="1:27" s="1" customFormat="1" x14ac:dyDescent="0.3">
      <c r="A732" s="1" t="s">
        <v>976</v>
      </c>
      <c r="B732" s="1" t="s">
        <v>976</v>
      </c>
      <c r="C732" s="1" t="s">
        <v>4003</v>
      </c>
      <c r="D732" s="1" t="s">
        <v>4247</v>
      </c>
      <c r="E732" s="1" t="s">
        <v>3464</v>
      </c>
      <c r="F732" s="1" t="s">
        <v>3746</v>
      </c>
      <c r="G732" s="1" t="s">
        <v>2844</v>
      </c>
      <c r="H732" s="1" t="s">
        <v>126</v>
      </c>
      <c r="I732" s="1" t="s">
        <v>126</v>
      </c>
      <c r="S732" s="1">
        <v>1</v>
      </c>
      <c r="Z732" s="1">
        <f>SUM(DATAGRAL2024[[#This Row],[GRAND PRIX]:[BRONCE CANNES]])</f>
        <v>1</v>
      </c>
      <c r="AA7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3" spans="1:27" s="1" customFormat="1" x14ac:dyDescent="0.3">
      <c r="A733" s="1" t="s">
        <v>976</v>
      </c>
      <c r="B733" s="1" t="s">
        <v>976</v>
      </c>
      <c r="C733" s="1" t="s">
        <v>4003</v>
      </c>
      <c r="D733" s="1" t="s">
        <v>4247</v>
      </c>
      <c r="E733" s="1" t="s">
        <v>3747</v>
      </c>
      <c r="F733" s="1" t="s">
        <v>3746</v>
      </c>
      <c r="G733" s="1" t="s">
        <v>2844</v>
      </c>
      <c r="H733" s="1" t="s">
        <v>126</v>
      </c>
      <c r="I733" s="1" t="s">
        <v>126</v>
      </c>
      <c r="S733" s="1">
        <v>1</v>
      </c>
      <c r="Z733" s="1">
        <f>SUM(DATAGRAL2024[[#This Row],[GRAND PRIX]:[BRONCE CANNES]])</f>
        <v>1</v>
      </c>
      <c r="AA7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4" spans="1:27" s="1" customFormat="1" x14ac:dyDescent="0.3">
      <c r="A734" s="1" t="s">
        <v>976</v>
      </c>
      <c r="B734" s="1" t="s">
        <v>976</v>
      </c>
      <c r="C734" s="1" t="s">
        <v>1208</v>
      </c>
      <c r="D734" s="1" t="s">
        <v>1208</v>
      </c>
      <c r="E734" s="1" t="s">
        <v>3748</v>
      </c>
      <c r="F734" s="1" t="s">
        <v>3749</v>
      </c>
      <c r="G734" s="1" t="s">
        <v>2844</v>
      </c>
      <c r="H734" s="1" t="s">
        <v>175</v>
      </c>
      <c r="I734" s="1" t="s">
        <v>175</v>
      </c>
      <c r="S734" s="1">
        <v>1</v>
      </c>
      <c r="Z734" s="1">
        <f>SUM(DATAGRAL2024[[#This Row],[GRAND PRIX]:[BRONCE CANNES]])</f>
        <v>1</v>
      </c>
      <c r="AA7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5" spans="1:27" s="1" customFormat="1" x14ac:dyDescent="0.3">
      <c r="A735" s="1" t="s">
        <v>976</v>
      </c>
      <c r="B735" s="1" t="s">
        <v>976</v>
      </c>
      <c r="C735" s="1" t="s">
        <v>1208</v>
      </c>
      <c r="D735" s="1" t="s">
        <v>1208</v>
      </c>
      <c r="E735" s="1" t="s">
        <v>3750</v>
      </c>
      <c r="F735" s="1" t="s">
        <v>3751</v>
      </c>
      <c r="G735" s="1" t="s">
        <v>2844</v>
      </c>
      <c r="H735" s="1" t="s">
        <v>175</v>
      </c>
      <c r="I735" s="1" t="s">
        <v>175</v>
      </c>
      <c r="S735" s="1">
        <v>1</v>
      </c>
      <c r="Z735" s="1">
        <f>SUM(DATAGRAL2024[[#This Row],[GRAND PRIX]:[BRONCE CANNES]])</f>
        <v>1</v>
      </c>
      <c r="AA7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6" spans="1:27" s="1" customFormat="1" x14ac:dyDescent="0.3">
      <c r="A736" s="1" t="s">
        <v>976</v>
      </c>
      <c r="B736" s="1" t="s">
        <v>976</v>
      </c>
      <c r="C736" s="1" t="s">
        <v>3752</v>
      </c>
      <c r="D736" s="1" t="s">
        <v>3752</v>
      </c>
      <c r="E736" s="1" t="s">
        <v>3753</v>
      </c>
      <c r="F736" s="1" t="s">
        <v>1510</v>
      </c>
      <c r="G736" s="1" t="s">
        <v>2844</v>
      </c>
      <c r="H736" s="1" t="s">
        <v>11</v>
      </c>
      <c r="I736" s="1" t="s">
        <v>11</v>
      </c>
      <c r="Q736" s="1">
        <v>1</v>
      </c>
      <c r="R736" s="1">
        <v>1</v>
      </c>
      <c r="Z736" s="1">
        <f>SUM(DATAGRAL2024[[#This Row],[GRAND PRIX]:[BRONCE CANNES]])</f>
        <v>2</v>
      </c>
      <c r="AA7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737" spans="1:27" s="1" customFormat="1" x14ac:dyDescent="0.3">
      <c r="A737" s="1" t="s">
        <v>976</v>
      </c>
      <c r="B737" s="1" t="s">
        <v>976</v>
      </c>
      <c r="C737" s="1" t="s">
        <v>3752</v>
      </c>
      <c r="D737" s="1" t="s">
        <v>3752</v>
      </c>
      <c r="E737" s="1" t="s">
        <v>3754</v>
      </c>
      <c r="F737" s="1" t="s">
        <v>1510</v>
      </c>
      <c r="G737" s="1" t="s">
        <v>2844</v>
      </c>
      <c r="H737" s="1" t="s">
        <v>11</v>
      </c>
      <c r="I737" s="1" t="s">
        <v>11</v>
      </c>
      <c r="S737" s="1">
        <v>1</v>
      </c>
      <c r="Z737" s="1">
        <f>SUM(DATAGRAL2024[[#This Row],[GRAND PRIX]:[BRONCE CANNES]])</f>
        <v>1</v>
      </c>
      <c r="AA7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8" spans="1:27" s="1" customFormat="1" x14ac:dyDescent="0.3">
      <c r="A738" s="1" t="s">
        <v>976</v>
      </c>
      <c r="B738" s="1" t="s">
        <v>976</v>
      </c>
      <c r="C738" s="1" t="s">
        <v>3549</v>
      </c>
      <c r="D738" s="1" t="s">
        <v>3549</v>
      </c>
      <c r="E738" s="1" t="s">
        <v>3550</v>
      </c>
      <c r="F738" s="1" t="s">
        <v>3551</v>
      </c>
      <c r="G738" s="1" t="s">
        <v>2844</v>
      </c>
      <c r="H738" s="1" t="s">
        <v>948</v>
      </c>
      <c r="I738" s="1" t="s">
        <v>948</v>
      </c>
      <c r="S738" s="1">
        <v>1</v>
      </c>
      <c r="Z738" s="1">
        <f>SUM(DATAGRAL2024[[#This Row],[GRAND PRIX]:[BRONCE CANNES]])</f>
        <v>1</v>
      </c>
      <c r="AA7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9" spans="1:27" s="1" customFormat="1" x14ac:dyDescent="0.3">
      <c r="A739" s="1" t="s">
        <v>976</v>
      </c>
      <c r="B739" s="1" t="s">
        <v>976</v>
      </c>
      <c r="C739" s="1" t="s">
        <v>3549</v>
      </c>
      <c r="D739" s="1" t="s">
        <v>3549</v>
      </c>
      <c r="E739" s="1" t="s">
        <v>3552</v>
      </c>
      <c r="F739" s="1" t="s">
        <v>3755</v>
      </c>
      <c r="G739" s="1" t="s">
        <v>2844</v>
      </c>
      <c r="H739" s="1" t="s">
        <v>948</v>
      </c>
      <c r="I739" s="1" t="s">
        <v>948</v>
      </c>
      <c r="R739" s="1">
        <v>1</v>
      </c>
      <c r="Z739" s="1">
        <f>SUM(DATAGRAL2024[[#This Row],[GRAND PRIX]:[BRONCE CANNES]])</f>
        <v>1</v>
      </c>
      <c r="AA7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0" spans="1:27" s="1" customFormat="1" x14ac:dyDescent="0.3">
      <c r="A740" s="1" t="s">
        <v>976</v>
      </c>
      <c r="B740" s="1" t="s">
        <v>976</v>
      </c>
      <c r="C740" s="1" t="s">
        <v>3382</v>
      </c>
      <c r="D740" s="1" t="s">
        <v>3382</v>
      </c>
      <c r="E740" s="1" t="s">
        <v>775</v>
      </c>
      <c r="F740" s="1" t="s">
        <v>1221</v>
      </c>
      <c r="G740" s="1" t="s">
        <v>2844</v>
      </c>
      <c r="H740" s="1" t="s">
        <v>747</v>
      </c>
      <c r="I740" s="1" t="s">
        <v>747</v>
      </c>
      <c r="S740" s="1">
        <v>2</v>
      </c>
      <c r="Z740" s="1">
        <f>SUM(DATAGRAL2024[[#This Row],[GRAND PRIX]:[BRONCE CANNES]])</f>
        <v>2</v>
      </c>
      <c r="AA7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41" spans="1:27" s="1" customFormat="1" x14ac:dyDescent="0.3">
      <c r="A741" s="1" t="s">
        <v>976</v>
      </c>
      <c r="B741" s="1" t="s">
        <v>976</v>
      </c>
      <c r="C741" s="1" t="s">
        <v>2084</v>
      </c>
      <c r="D741" s="1" t="s">
        <v>2214</v>
      </c>
      <c r="E741" s="1" t="s">
        <v>3756</v>
      </c>
      <c r="F741" s="1" t="s">
        <v>3757</v>
      </c>
      <c r="G741" s="1" t="s">
        <v>2844</v>
      </c>
      <c r="H741" s="1" t="s">
        <v>127</v>
      </c>
      <c r="I741" s="1" t="s">
        <v>127</v>
      </c>
      <c r="R741" s="1">
        <v>1</v>
      </c>
      <c r="Z741" s="1">
        <f>SUM(DATAGRAL2024[[#This Row],[GRAND PRIX]:[BRONCE CANNES]])</f>
        <v>1</v>
      </c>
      <c r="AA7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2" spans="1:27" s="1" customFormat="1" x14ac:dyDescent="0.3">
      <c r="A742" s="1" t="s">
        <v>976</v>
      </c>
      <c r="B742" s="1" t="s">
        <v>976</v>
      </c>
      <c r="C742" s="1" t="s">
        <v>2084</v>
      </c>
      <c r="D742" s="1" t="s">
        <v>2214</v>
      </c>
      <c r="E742" s="1" t="s">
        <v>3758</v>
      </c>
      <c r="F742" s="1" t="s">
        <v>3759</v>
      </c>
      <c r="G742" s="1" t="s">
        <v>2844</v>
      </c>
      <c r="H742" s="1" t="s">
        <v>127</v>
      </c>
      <c r="I742" s="1" t="s">
        <v>127</v>
      </c>
      <c r="R742" s="1">
        <v>1</v>
      </c>
      <c r="Z742" s="1">
        <f>SUM(DATAGRAL2024[[#This Row],[GRAND PRIX]:[BRONCE CANNES]])</f>
        <v>1</v>
      </c>
      <c r="AA7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3" spans="1:27" s="1" customFormat="1" x14ac:dyDescent="0.3">
      <c r="A743" s="1" t="s">
        <v>976</v>
      </c>
      <c r="B743" s="1" t="s">
        <v>976</v>
      </c>
      <c r="C743" s="1" t="s">
        <v>2084</v>
      </c>
      <c r="D743" s="1" t="s">
        <v>2214</v>
      </c>
      <c r="E743" s="1" t="s">
        <v>3760</v>
      </c>
      <c r="F743" s="1" t="s">
        <v>3759</v>
      </c>
      <c r="G743" s="1" t="s">
        <v>2844</v>
      </c>
      <c r="H743" s="1" t="s">
        <v>127</v>
      </c>
      <c r="I743" s="1" t="s">
        <v>127</v>
      </c>
      <c r="R743" s="1">
        <v>1</v>
      </c>
      <c r="Z743" s="1">
        <f>SUM(DATAGRAL2024[[#This Row],[GRAND PRIX]:[BRONCE CANNES]])</f>
        <v>1</v>
      </c>
      <c r="AA7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4" spans="1:27" s="1" customFormat="1" x14ac:dyDescent="0.3">
      <c r="A744" s="1" t="s">
        <v>976</v>
      </c>
      <c r="B744" s="1" t="s">
        <v>976</v>
      </c>
      <c r="C744" s="1" t="s">
        <v>2084</v>
      </c>
      <c r="D744" s="1" t="s">
        <v>2214</v>
      </c>
      <c r="E744" s="1" t="s">
        <v>3290</v>
      </c>
      <c r="F744" s="1" t="s">
        <v>2783</v>
      </c>
      <c r="G744" s="1" t="s">
        <v>2844</v>
      </c>
      <c r="H744" s="1" t="s">
        <v>127</v>
      </c>
      <c r="I744" s="1" t="s">
        <v>127</v>
      </c>
      <c r="P744" s="1">
        <v>1</v>
      </c>
      <c r="Z744" s="1">
        <f>SUM(DATAGRAL2024[[#This Row],[GRAND PRIX]:[BRONCE CANNES]])</f>
        <v>1</v>
      </c>
      <c r="AA7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45" spans="1:27" s="1" customFormat="1" x14ac:dyDescent="0.3">
      <c r="A745" s="1" t="s">
        <v>976</v>
      </c>
      <c r="B745" s="1" t="s">
        <v>976</v>
      </c>
      <c r="C745" s="1" t="s">
        <v>2084</v>
      </c>
      <c r="D745" s="1" t="s">
        <v>2214</v>
      </c>
      <c r="E745" s="1" t="s">
        <v>3761</v>
      </c>
      <c r="F745" s="1" t="s">
        <v>2783</v>
      </c>
      <c r="G745" s="1" t="s">
        <v>2844</v>
      </c>
      <c r="H745" s="1" t="s">
        <v>127</v>
      </c>
      <c r="I745" s="1" t="s">
        <v>127</v>
      </c>
      <c r="R745" s="1">
        <v>1</v>
      </c>
      <c r="Z745" s="1">
        <f>SUM(DATAGRAL2024[[#This Row],[GRAND PRIX]:[BRONCE CANNES]])</f>
        <v>1</v>
      </c>
      <c r="AA7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6" spans="1:27" s="1" customFormat="1" x14ac:dyDescent="0.3">
      <c r="A746" s="1" t="s">
        <v>976</v>
      </c>
      <c r="B746" s="1" t="s">
        <v>976</v>
      </c>
      <c r="C746" s="1" t="s">
        <v>2084</v>
      </c>
      <c r="D746" s="1" t="s">
        <v>2214</v>
      </c>
      <c r="E746" s="1" t="s">
        <v>3762</v>
      </c>
      <c r="F746" s="1" t="s">
        <v>3763</v>
      </c>
      <c r="G746" s="1" t="s">
        <v>2844</v>
      </c>
      <c r="H746" s="1" t="s">
        <v>127</v>
      </c>
      <c r="I746" s="1" t="s">
        <v>127</v>
      </c>
      <c r="Q746" s="1">
        <v>1</v>
      </c>
      <c r="Z746" s="1">
        <f>SUM(DATAGRAL2024[[#This Row],[GRAND PRIX]:[BRONCE CANNES]])</f>
        <v>1</v>
      </c>
      <c r="AA7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47" spans="1:27" s="1" customFormat="1" x14ac:dyDescent="0.3">
      <c r="A747" s="1" t="s">
        <v>976</v>
      </c>
      <c r="B747" s="1" t="s">
        <v>976</v>
      </c>
      <c r="C747" s="1" t="s">
        <v>2084</v>
      </c>
      <c r="D747" s="1" t="s">
        <v>2214</v>
      </c>
      <c r="E747" s="1" t="s">
        <v>3764</v>
      </c>
      <c r="F747" s="1" t="s">
        <v>3763</v>
      </c>
      <c r="G747" s="1" t="s">
        <v>2844</v>
      </c>
      <c r="H747" s="1" t="s">
        <v>127</v>
      </c>
      <c r="I747" s="1" t="s">
        <v>127</v>
      </c>
      <c r="Q747" s="1">
        <v>1</v>
      </c>
      <c r="Z747" s="1">
        <f>SUM(DATAGRAL2024[[#This Row],[GRAND PRIX]:[BRONCE CANNES]])</f>
        <v>1</v>
      </c>
      <c r="AA7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48" spans="1:27" s="1" customFormat="1" x14ac:dyDescent="0.3">
      <c r="A748" s="1" t="s">
        <v>976</v>
      </c>
      <c r="B748" s="1" t="s">
        <v>976</v>
      </c>
      <c r="C748" s="1" t="s">
        <v>2084</v>
      </c>
      <c r="D748" s="1" t="s">
        <v>2214</v>
      </c>
      <c r="E748" s="1" t="s">
        <v>3765</v>
      </c>
      <c r="F748" s="1" t="s">
        <v>3766</v>
      </c>
      <c r="G748" s="1" t="s">
        <v>2844</v>
      </c>
      <c r="H748" s="1" t="s">
        <v>127</v>
      </c>
      <c r="I748" s="1" t="s">
        <v>127</v>
      </c>
      <c r="Q748" s="1">
        <v>1</v>
      </c>
      <c r="Z748" s="1">
        <f>SUM(DATAGRAL2024[[#This Row],[GRAND PRIX]:[BRONCE CANNES]])</f>
        <v>1</v>
      </c>
      <c r="AA7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49" spans="1:27" s="1" customFormat="1" x14ac:dyDescent="0.3">
      <c r="A749" s="1" t="s">
        <v>976</v>
      </c>
      <c r="B749" s="1" t="s">
        <v>976</v>
      </c>
      <c r="C749" s="1" t="s">
        <v>449</v>
      </c>
      <c r="D749" s="1" t="s">
        <v>3072</v>
      </c>
      <c r="E749" s="1" t="s">
        <v>3767</v>
      </c>
      <c r="F749" s="1" t="s">
        <v>3768</v>
      </c>
      <c r="G749" s="1" t="s">
        <v>2844</v>
      </c>
      <c r="H749" s="1" t="s">
        <v>140</v>
      </c>
      <c r="I749" s="1" t="s">
        <v>140</v>
      </c>
      <c r="Q749" s="1">
        <v>1</v>
      </c>
      <c r="S749" s="1">
        <v>1</v>
      </c>
      <c r="Z749" s="1">
        <f>SUM(DATAGRAL2024[[#This Row],[GRAND PRIX]:[BRONCE CANNES]])</f>
        <v>2</v>
      </c>
      <c r="AA7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750" spans="1:27" s="1" customFormat="1" x14ac:dyDescent="0.3">
      <c r="A750" s="1" t="s">
        <v>976</v>
      </c>
      <c r="B750" s="1" t="s">
        <v>976</v>
      </c>
      <c r="C750" s="1" t="s">
        <v>449</v>
      </c>
      <c r="D750" s="1" t="s">
        <v>3072</v>
      </c>
      <c r="E750" s="1" t="s">
        <v>3769</v>
      </c>
      <c r="F750" s="1" t="s">
        <v>3770</v>
      </c>
      <c r="G750" s="1" t="s">
        <v>2844</v>
      </c>
      <c r="H750" s="1" t="s">
        <v>140</v>
      </c>
      <c r="I750" s="1" t="s">
        <v>140</v>
      </c>
      <c r="Q750" s="1">
        <v>1</v>
      </c>
      <c r="R750" s="1">
        <v>2</v>
      </c>
      <c r="Z750" s="1">
        <f>SUM(DATAGRAL2024[[#This Row],[GRAND PRIX]:[BRONCE CANNES]])</f>
        <v>3</v>
      </c>
      <c r="AA7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751" spans="1:27" s="1" customFormat="1" x14ac:dyDescent="0.3">
      <c r="A751" s="1" t="s">
        <v>976</v>
      </c>
      <c r="B751" s="1" t="s">
        <v>976</v>
      </c>
      <c r="C751" s="1" t="s">
        <v>449</v>
      </c>
      <c r="D751" s="1" t="s">
        <v>3072</v>
      </c>
      <c r="E751" s="1" t="s">
        <v>3771</v>
      </c>
      <c r="F751" s="1" t="s">
        <v>3768</v>
      </c>
      <c r="G751" s="1" t="s">
        <v>2844</v>
      </c>
      <c r="H751" s="1" t="s">
        <v>140</v>
      </c>
      <c r="I751" s="1" t="s">
        <v>140</v>
      </c>
      <c r="R751" s="1">
        <v>1</v>
      </c>
      <c r="Z751" s="1">
        <f>SUM(DATAGRAL2024[[#This Row],[GRAND PRIX]:[BRONCE CANNES]])</f>
        <v>1</v>
      </c>
      <c r="AA7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52" spans="1:27" s="1" customFormat="1" x14ac:dyDescent="0.3">
      <c r="A752" s="1" t="s">
        <v>976</v>
      </c>
      <c r="B752" s="1" t="s">
        <v>976</v>
      </c>
      <c r="C752" s="1" t="s">
        <v>449</v>
      </c>
      <c r="D752" s="1" t="s">
        <v>3072</v>
      </c>
      <c r="E752" s="1" t="s">
        <v>3772</v>
      </c>
      <c r="F752" s="1" t="s">
        <v>3773</v>
      </c>
      <c r="G752" s="1" t="s">
        <v>2844</v>
      </c>
      <c r="H752" s="1" t="s">
        <v>140</v>
      </c>
      <c r="I752" s="1" t="s">
        <v>140</v>
      </c>
      <c r="S752" s="1">
        <v>1</v>
      </c>
      <c r="Z752" s="1">
        <f>SUM(DATAGRAL2024[[#This Row],[GRAND PRIX]:[BRONCE CANNES]])</f>
        <v>1</v>
      </c>
      <c r="AA7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53" spans="1:27" s="1" customFormat="1" x14ac:dyDescent="0.3">
      <c r="A753" s="1" t="s">
        <v>976</v>
      </c>
      <c r="B753" s="1" t="s">
        <v>976</v>
      </c>
      <c r="C753" s="1" t="s">
        <v>449</v>
      </c>
      <c r="D753" s="1" t="s">
        <v>3072</v>
      </c>
      <c r="E753" s="1" t="s">
        <v>3774</v>
      </c>
      <c r="F753" s="1" t="s">
        <v>1242</v>
      </c>
      <c r="G753" s="1" t="s">
        <v>2844</v>
      </c>
      <c r="H753" s="1" t="s">
        <v>140</v>
      </c>
      <c r="I753" s="1" t="s">
        <v>140</v>
      </c>
      <c r="R753" s="1">
        <v>1</v>
      </c>
      <c r="Z753" s="1">
        <f>SUM(DATAGRAL2024[[#This Row],[GRAND PRIX]:[BRONCE CANNES]])</f>
        <v>1</v>
      </c>
      <c r="AA7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54" spans="1:27" s="1" customFormat="1" x14ac:dyDescent="0.3">
      <c r="A754" s="1" t="s">
        <v>976</v>
      </c>
      <c r="B754" s="1" t="s">
        <v>976</v>
      </c>
      <c r="C754" s="1" t="s">
        <v>449</v>
      </c>
      <c r="D754" s="1" t="s">
        <v>3072</v>
      </c>
      <c r="E754" s="1" t="s">
        <v>3775</v>
      </c>
      <c r="F754" s="1" t="s">
        <v>1244</v>
      </c>
      <c r="G754" s="1" t="s">
        <v>2844</v>
      </c>
      <c r="H754" s="1" t="s">
        <v>140</v>
      </c>
      <c r="I754" s="1" t="s">
        <v>140</v>
      </c>
      <c r="S754" s="1">
        <v>1</v>
      </c>
      <c r="Z754" s="1">
        <f>SUM(DATAGRAL2024[[#This Row],[GRAND PRIX]:[BRONCE CANNES]])</f>
        <v>1</v>
      </c>
      <c r="AA7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55" spans="1:27" s="1" customFormat="1" x14ac:dyDescent="0.3">
      <c r="A755" s="1" t="s">
        <v>976</v>
      </c>
      <c r="B755" s="1" t="s">
        <v>976</v>
      </c>
      <c r="C755" s="1" t="s">
        <v>449</v>
      </c>
      <c r="D755" s="1" t="s">
        <v>3072</v>
      </c>
      <c r="E755" s="1" t="s">
        <v>461</v>
      </c>
      <c r="F755" s="1" t="s">
        <v>462</v>
      </c>
      <c r="G755" s="1" t="s">
        <v>2844</v>
      </c>
      <c r="H755" s="1" t="s">
        <v>140</v>
      </c>
      <c r="I755" s="1" t="s">
        <v>140</v>
      </c>
      <c r="S755" s="1">
        <v>2</v>
      </c>
      <c r="Z755" s="1">
        <f>SUM(DATAGRAL2024[[#This Row],[GRAND PRIX]:[BRONCE CANNES]])</f>
        <v>2</v>
      </c>
      <c r="AA7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56" spans="1:27" s="1" customFormat="1" x14ac:dyDescent="0.3">
      <c r="A756" s="1" t="s">
        <v>976</v>
      </c>
      <c r="B756" s="1" t="s">
        <v>976</v>
      </c>
      <c r="C756" s="1" t="s">
        <v>449</v>
      </c>
      <c r="D756" s="1" t="s">
        <v>3072</v>
      </c>
      <c r="E756" s="1" t="s">
        <v>3776</v>
      </c>
      <c r="F756" s="1" t="s">
        <v>3777</v>
      </c>
      <c r="G756" s="1" t="s">
        <v>2844</v>
      </c>
      <c r="H756" s="1" t="s">
        <v>140</v>
      </c>
      <c r="I756" s="1" t="s">
        <v>140</v>
      </c>
      <c r="S756" s="1">
        <v>1</v>
      </c>
      <c r="Z756" s="1">
        <f>SUM(DATAGRAL2024[[#This Row],[GRAND PRIX]:[BRONCE CANNES]])</f>
        <v>1</v>
      </c>
      <c r="AA7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57" spans="1:27" s="1" customFormat="1" x14ac:dyDescent="0.3">
      <c r="A757" s="1" t="s">
        <v>976</v>
      </c>
      <c r="B757" s="1" t="s">
        <v>976</v>
      </c>
      <c r="C757" s="1" t="s">
        <v>449</v>
      </c>
      <c r="D757" s="1" t="s">
        <v>3072</v>
      </c>
      <c r="E757" s="1" t="s">
        <v>3778</v>
      </c>
      <c r="F757" s="1" t="s">
        <v>3563</v>
      </c>
      <c r="G757" s="1" t="s">
        <v>2844</v>
      </c>
      <c r="H757" s="1" t="s">
        <v>140</v>
      </c>
      <c r="I757" s="1" t="s">
        <v>140</v>
      </c>
      <c r="R757" s="1">
        <v>1</v>
      </c>
      <c r="Z757" s="1">
        <f>SUM(DATAGRAL2024[[#This Row],[GRAND PRIX]:[BRONCE CANNES]])</f>
        <v>1</v>
      </c>
      <c r="AA7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58" spans="1:27" s="1" customFormat="1" x14ac:dyDescent="0.3">
      <c r="A758" s="1" t="s">
        <v>976</v>
      </c>
      <c r="B758" s="1" t="s">
        <v>976</v>
      </c>
      <c r="C758" s="1" t="s">
        <v>449</v>
      </c>
      <c r="D758" s="1" t="s">
        <v>3072</v>
      </c>
      <c r="E758" s="1" t="s">
        <v>3779</v>
      </c>
      <c r="F758" s="1" t="s">
        <v>3768</v>
      </c>
      <c r="G758" s="1" t="s">
        <v>2844</v>
      </c>
      <c r="H758" s="1" t="s">
        <v>140</v>
      </c>
      <c r="I758" s="1" t="s">
        <v>140</v>
      </c>
      <c r="S758" s="1">
        <v>1</v>
      </c>
      <c r="Z758" s="1">
        <f>SUM(DATAGRAL2024[[#This Row],[GRAND PRIX]:[BRONCE CANNES]])</f>
        <v>1</v>
      </c>
      <c r="AA7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59" spans="1:27" s="1" customFormat="1" x14ac:dyDescent="0.3">
      <c r="A759" s="1" t="s">
        <v>976</v>
      </c>
      <c r="B759" s="1" t="s">
        <v>976</v>
      </c>
      <c r="C759" s="1" t="s">
        <v>449</v>
      </c>
      <c r="D759" s="1" t="s">
        <v>3072</v>
      </c>
      <c r="E759" s="1" t="s">
        <v>3780</v>
      </c>
      <c r="F759" s="1" t="s">
        <v>3768</v>
      </c>
      <c r="G759" s="1" t="s">
        <v>2844</v>
      </c>
      <c r="H759" s="1" t="s">
        <v>140</v>
      </c>
      <c r="I759" s="1" t="s">
        <v>140</v>
      </c>
      <c r="S759" s="1">
        <v>2</v>
      </c>
      <c r="Z759" s="1">
        <f>SUM(DATAGRAL2024[[#This Row],[GRAND PRIX]:[BRONCE CANNES]])</f>
        <v>2</v>
      </c>
      <c r="AA7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60" spans="1:27" s="1" customFormat="1" x14ac:dyDescent="0.3">
      <c r="A760" s="1" t="s">
        <v>976</v>
      </c>
      <c r="B760" s="1" t="s">
        <v>976</v>
      </c>
      <c r="C760" s="1" t="s">
        <v>449</v>
      </c>
      <c r="D760" s="1" t="s">
        <v>3072</v>
      </c>
      <c r="E760" s="1" t="s">
        <v>3781</v>
      </c>
      <c r="F760" s="1" t="s">
        <v>3768</v>
      </c>
      <c r="G760" s="1" t="s">
        <v>2844</v>
      </c>
      <c r="H760" s="1" t="s">
        <v>140</v>
      </c>
      <c r="I760" s="1" t="s">
        <v>140</v>
      </c>
      <c r="Q760" s="1">
        <v>3</v>
      </c>
      <c r="R760" s="1">
        <v>4</v>
      </c>
      <c r="Z760" s="1">
        <f>SUM(DATAGRAL2024[[#This Row],[GRAND PRIX]:[BRONCE CANNES]])</f>
        <v>7</v>
      </c>
      <c r="AA7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761" spans="1:27" s="1" customFormat="1" x14ac:dyDescent="0.3">
      <c r="A761" s="1" t="s">
        <v>976</v>
      </c>
      <c r="B761" s="1" t="s">
        <v>976</v>
      </c>
      <c r="C761" s="1" t="s">
        <v>449</v>
      </c>
      <c r="D761" s="1" t="s">
        <v>3072</v>
      </c>
      <c r="E761" s="1" t="s">
        <v>3782</v>
      </c>
      <c r="F761" s="1" t="s">
        <v>3783</v>
      </c>
      <c r="G761" s="1" t="s">
        <v>2844</v>
      </c>
      <c r="H761" s="1" t="s">
        <v>140</v>
      </c>
      <c r="I761" s="1" t="s">
        <v>140</v>
      </c>
      <c r="R761" s="1">
        <v>2</v>
      </c>
      <c r="Z761" s="1">
        <f>SUM(DATAGRAL2024[[#This Row],[GRAND PRIX]:[BRONCE CANNES]])</f>
        <v>2</v>
      </c>
      <c r="AA7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762" spans="1:27" s="1" customFormat="1" x14ac:dyDescent="0.3">
      <c r="A762" s="1" t="s">
        <v>976</v>
      </c>
      <c r="B762" s="1" t="s">
        <v>976</v>
      </c>
      <c r="C762" s="1" t="s">
        <v>449</v>
      </c>
      <c r="D762" s="1" t="s">
        <v>3072</v>
      </c>
      <c r="E762" s="1" t="s">
        <v>3784</v>
      </c>
      <c r="F762" s="1" t="s">
        <v>462</v>
      </c>
      <c r="G762" s="1" t="s">
        <v>2844</v>
      </c>
      <c r="H762" s="1" t="s">
        <v>140</v>
      </c>
      <c r="I762" s="1" t="s">
        <v>140</v>
      </c>
      <c r="Q762" s="1">
        <v>1</v>
      </c>
      <c r="S762" s="1">
        <v>1</v>
      </c>
      <c r="Z762" s="1">
        <f>SUM(DATAGRAL2024[[#This Row],[GRAND PRIX]:[BRONCE CANNES]])</f>
        <v>2</v>
      </c>
      <c r="AA7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763" spans="1:27" s="1" customFormat="1" x14ac:dyDescent="0.3">
      <c r="A763" s="1" t="s">
        <v>976</v>
      </c>
      <c r="B763" s="1" t="s">
        <v>976</v>
      </c>
      <c r="C763" s="1" t="s">
        <v>1539</v>
      </c>
      <c r="D763" s="1" t="s">
        <v>3294</v>
      </c>
      <c r="E763" s="1" t="s">
        <v>3295</v>
      </c>
      <c r="F763" s="1" t="s">
        <v>3309</v>
      </c>
      <c r="G763" s="1" t="s">
        <v>2844</v>
      </c>
      <c r="H763" s="1" t="s">
        <v>127</v>
      </c>
      <c r="I763" s="1" t="s">
        <v>127</v>
      </c>
      <c r="P763" s="1">
        <v>1</v>
      </c>
      <c r="Z763" s="1">
        <f>SUM(DATAGRAL2024[[#This Row],[GRAND PRIX]:[BRONCE CANNES]])</f>
        <v>1</v>
      </c>
      <c r="AA7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64" spans="1:27" s="1" customFormat="1" x14ac:dyDescent="0.3">
      <c r="A764" s="1" t="s">
        <v>976</v>
      </c>
      <c r="B764" s="1" t="s">
        <v>976</v>
      </c>
      <c r="C764" s="1" t="s">
        <v>455</v>
      </c>
      <c r="D764" s="1" t="s">
        <v>455</v>
      </c>
      <c r="E764" s="1" t="s">
        <v>456</v>
      </c>
      <c r="F764" s="1" t="s">
        <v>3785</v>
      </c>
      <c r="G764" s="1" t="s">
        <v>2844</v>
      </c>
      <c r="H764" s="1" t="s">
        <v>140</v>
      </c>
      <c r="I764" s="1" t="s">
        <v>140</v>
      </c>
      <c r="P764" s="1">
        <v>1</v>
      </c>
      <c r="Z764" s="1">
        <f>SUM(DATAGRAL2024[[#This Row],[GRAND PRIX]:[BRONCE CANNES]])</f>
        <v>1</v>
      </c>
      <c r="AA7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65" spans="1:27" s="1" customFormat="1" x14ac:dyDescent="0.3">
      <c r="A765" s="1" t="s">
        <v>976</v>
      </c>
      <c r="B765" s="1" t="s">
        <v>976</v>
      </c>
      <c r="C765" s="1" t="s">
        <v>455</v>
      </c>
      <c r="D765" s="1" t="s">
        <v>455</v>
      </c>
      <c r="E765" s="1" t="s">
        <v>3786</v>
      </c>
      <c r="F765" s="1" t="s">
        <v>3785</v>
      </c>
      <c r="G765" s="1" t="s">
        <v>2844</v>
      </c>
      <c r="H765" s="1" t="s">
        <v>140</v>
      </c>
      <c r="I765" s="1" t="s">
        <v>140</v>
      </c>
      <c r="R765" s="1">
        <v>1</v>
      </c>
      <c r="Z765" s="1">
        <f>SUM(DATAGRAL2024[[#This Row],[GRAND PRIX]:[BRONCE CANNES]])</f>
        <v>1</v>
      </c>
      <c r="AA7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66" spans="1:27" s="1" customFormat="1" x14ac:dyDescent="0.3">
      <c r="A766" s="1" t="s">
        <v>976</v>
      </c>
      <c r="B766" s="1" t="s">
        <v>976</v>
      </c>
      <c r="C766" s="1" t="s">
        <v>449</v>
      </c>
      <c r="D766" s="1" t="s">
        <v>3391</v>
      </c>
      <c r="E766" s="1" t="s">
        <v>3787</v>
      </c>
      <c r="F766" s="1" t="s">
        <v>3788</v>
      </c>
      <c r="G766" s="1" t="s">
        <v>2844</v>
      </c>
      <c r="H766" s="1" t="s">
        <v>778</v>
      </c>
      <c r="I766" s="1" t="s">
        <v>778</v>
      </c>
      <c r="Q766" s="1">
        <v>1</v>
      </c>
      <c r="R766" s="1">
        <v>4</v>
      </c>
      <c r="S766" s="1">
        <v>5</v>
      </c>
      <c r="Z766" s="1">
        <f>SUM(DATAGRAL2024[[#This Row],[GRAND PRIX]:[BRONCE CANNES]])</f>
        <v>10</v>
      </c>
      <c r="AA7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767" spans="1:27" s="1" customFormat="1" x14ac:dyDescent="0.3">
      <c r="A767" s="1" t="s">
        <v>976</v>
      </c>
      <c r="B767" s="1" t="s">
        <v>976</v>
      </c>
      <c r="C767" s="1" t="s">
        <v>449</v>
      </c>
      <c r="D767" s="1" t="s">
        <v>3392</v>
      </c>
      <c r="E767" s="1" t="s">
        <v>3789</v>
      </c>
      <c r="F767" s="1" t="s">
        <v>3790</v>
      </c>
      <c r="G767" s="1" t="s">
        <v>2844</v>
      </c>
      <c r="H767" s="1" t="s">
        <v>747</v>
      </c>
      <c r="I767" s="1" t="s">
        <v>747</v>
      </c>
      <c r="S767" s="1">
        <v>1</v>
      </c>
      <c r="Z767" s="1">
        <f>SUM(DATAGRAL2024[[#This Row],[GRAND PRIX]:[BRONCE CANNES]])</f>
        <v>1</v>
      </c>
      <c r="AA7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68" spans="1:27" s="1" customFormat="1" x14ac:dyDescent="0.3">
      <c r="A768" s="1" t="s">
        <v>976</v>
      </c>
      <c r="B768" s="1" t="s">
        <v>976</v>
      </c>
      <c r="C768" s="1" t="s">
        <v>449</v>
      </c>
      <c r="D768" s="1" t="s">
        <v>3392</v>
      </c>
      <c r="E768" s="1" t="s">
        <v>3791</v>
      </c>
      <c r="F768" s="1" t="s">
        <v>3790</v>
      </c>
      <c r="G768" s="1" t="s">
        <v>2844</v>
      </c>
      <c r="H768" s="1" t="s">
        <v>747</v>
      </c>
      <c r="I768" s="1" t="s">
        <v>747</v>
      </c>
      <c r="Q768" s="1">
        <v>2</v>
      </c>
      <c r="Z768" s="1">
        <f>SUM(DATAGRAL2024[[#This Row],[GRAND PRIX]:[BRONCE CANNES]])</f>
        <v>2</v>
      </c>
      <c r="AA7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769" spans="1:27" s="1" customFormat="1" x14ac:dyDescent="0.3">
      <c r="A769" s="1" t="s">
        <v>976</v>
      </c>
      <c r="B769" s="1" t="s">
        <v>976</v>
      </c>
      <c r="C769" s="1" t="s">
        <v>2089</v>
      </c>
      <c r="D769" s="1" t="s">
        <v>1485</v>
      </c>
      <c r="E769" s="1" t="s">
        <v>3792</v>
      </c>
      <c r="F769" s="1" t="s">
        <v>3793</v>
      </c>
      <c r="G769" s="1" t="s">
        <v>2844</v>
      </c>
      <c r="H769" s="1" t="s">
        <v>1268</v>
      </c>
      <c r="I769" s="1" t="s">
        <v>1268</v>
      </c>
      <c r="S769" s="1">
        <v>1</v>
      </c>
      <c r="Z769" s="1">
        <f>SUM(DATAGRAL2024[[#This Row],[GRAND PRIX]:[BRONCE CANNES]])</f>
        <v>1</v>
      </c>
      <c r="AA7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0" spans="1:27" s="1" customFormat="1" x14ac:dyDescent="0.3">
      <c r="A770" s="1" t="s">
        <v>976</v>
      </c>
      <c r="B770" s="1" t="s">
        <v>976</v>
      </c>
      <c r="C770" s="1" t="s">
        <v>3473</v>
      </c>
      <c r="D770" s="1" t="s">
        <v>3473</v>
      </c>
      <c r="E770" s="1" t="s">
        <v>3794</v>
      </c>
      <c r="F770" s="1" t="s">
        <v>3795</v>
      </c>
      <c r="G770" s="1" t="s">
        <v>2844</v>
      </c>
      <c r="H770" s="1" t="s">
        <v>11</v>
      </c>
      <c r="I770" s="1" t="s">
        <v>11</v>
      </c>
      <c r="S770" s="1">
        <v>1</v>
      </c>
      <c r="Z770" s="1">
        <f>SUM(DATAGRAL2024[[#This Row],[GRAND PRIX]:[BRONCE CANNES]])</f>
        <v>1</v>
      </c>
      <c r="AA7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1" spans="1:27" s="1" customFormat="1" x14ac:dyDescent="0.3">
      <c r="A771" s="1" t="s">
        <v>976</v>
      </c>
      <c r="B771" s="1" t="s">
        <v>976</v>
      </c>
      <c r="C771" s="1" t="s">
        <v>3473</v>
      </c>
      <c r="D771" s="1" t="s">
        <v>3473</v>
      </c>
      <c r="E771" s="1" t="s">
        <v>3796</v>
      </c>
      <c r="F771" s="1" t="s">
        <v>3795</v>
      </c>
      <c r="G771" s="1" t="s">
        <v>2844</v>
      </c>
      <c r="H771" s="1" t="s">
        <v>11</v>
      </c>
      <c r="I771" s="1" t="s">
        <v>11</v>
      </c>
      <c r="R771" s="1">
        <v>1</v>
      </c>
      <c r="S771" s="1">
        <v>1</v>
      </c>
      <c r="Z771" s="1">
        <f>SUM(DATAGRAL2024[[#This Row],[GRAND PRIX]:[BRONCE CANNES]])</f>
        <v>2</v>
      </c>
      <c r="AA7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772" spans="1:27" s="1" customFormat="1" x14ac:dyDescent="0.3">
      <c r="A772" s="1" t="s">
        <v>976</v>
      </c>
      <c r="B772" s="1" t="s">
        <v>976</v>
      </c>
      <c r="C772" s="1" t="s">
        <v>3797</v>
      </c>
      <c r="D772" s="1" t="s">
        <v>3797</v>
      </c>
      <c r="E772" s="1" t="s">
        <v>3798</v>
      </c>
      <c r="F772" s="1" t="s">
        <v>3799</v>
      </c>
      <c r="G772" s="1" t="s">
        <v>2844</v>
      </c>
      <c r="H772" s="1" t="s">
        <v>1002</v>
      </c>
      <c r="I772" s="1" t="s">
        <v>1002</v>
      </c>
      <c r="S772" s="1">
        <v>1</v>
      </c>
      <c r="Z772" s="1">
        <f>SUM(DATAGRAL2024[[#This Row],[GRAND PRIX]:[BRONCE CANNES]])</f>
        <v>1</v>
      </c>
      <c r="AA7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3" spans="1:27" s="1" customFormat="1" x14ac:dyDescent="0.3">
      <c r="A773" s="1" t="s">
        <v>976</v>
      </c>
      <c r="B773" s="1" t="s">
        <v>976</v>
      </c>
      <c r="C773" s="1" t="s">
        <v>3800</v>
      </c>
      <c r="D773" s="1" t="s">
        <v>3800</v>
      </c>
      <c r="E773" s="1" t="s">
        <v>3801</v>
      </c>
      <c r="F773" s="1" t="s">
        <v>3802</v>
      </c>
      <c r="G773" s="1" t="s">
        <v>2844</v>
      </c>
      <c r="H773" s="1" t="s">
        <v>158</v>
      </c>
      <c r="I773" s="1" t="s">
        <v>158</v>
      </c>
      <c r="R773" s="1">
        <v>1</v>
      </c>
      <c r="Z773" s="1">
        <f>SUM(DATAGRAL2024[[#This Row],[GRAND PRIX]:[BRONCE CANNES]])</f>
        <v>1</v>
      </c>
      <c r="AA7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74" spans="1:27" s="1" customFormat="1" x14ac:dyDescent="0.3">
      <c r="A774" s="1" t="s">
        <v>976</v>
      </c>
      <c r="B774" s="1" t="s">
        <v>976</v>
      </c>
      <c r="C774" s="1" t="s">
        <v>3800</v>
      </c>
      <c r="D774" s="1" t="s">
        <v>3800</v>
      </c>
      <c r="E774" s="1" t="s">
        <v>3803</v>
      </c>
      <c r="F774" s="1" t="s">
        <v>3804</v>
      </c>
      <c r="G774" s="1" t="s">
        <v>2844</v>
      </c>
      <c r="H774" s="1" t="s">
        <v>158</v>
      </c>
      <c r="I774" s="1" t="s">
        <v>158</v>
      </c>
      <c r="S774" s="1">
        <v>1</v>
      </c>
      <c r="Z774" s="1">
        <f>SUM(DATAGRAL2024[[#This Row],[GRAND PRIX]:[BRONCE CANNES]])</f>
        <v>1</v>
      </c>
      <c r="AA7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5" spans="1:27" s="1" customFormat="1" x14ac:dyDescent="0.3">
      <c r="A775" s="1" t="s">
        <v>976</v>
      </c>
      <c r="B775" s="1" t="s">
        <v>976</v>
      </c>
      <c r="C775" s="1" t="s">
        <v>3557</v>
      </c>
      <c r="D775" s="1" t="s">
        <v>3558</v>
      </c>
      <c r="E775" s="1" t="s">
        <v>3805</v>
      </c>
      <c r="F775" s="1" t="s">
        <v>3560</v>
      </c>
      <c r="G775" s="1" t="s">
        <v>2844</v>
      </c>
      <c r="H775" s="1" t="s">
        <v>948</v>
      </c>
      <c r="I775" s="1" t="s">
        <v>948</v>
      </c>
      <c r="S775" s="1">
        <v>1</v>
      </c>
      <c r="Z775" s="1">
        <f>SUM(DATAGRAL2024[[#This Row],[GRAND PRIX]:[BRONCE CANNES]])</f>
        <v>1</v>
      </c>
      <c r="AA7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6" spans="1:27" s="1" customFormat="1" x14ac:dyDescent="0.3">
      <c r="A776" s="1" t="s">
        <v>976</v>
      </c>
      <c r="B776" s="1" t="s">
        <v>976</v>
      </c>
      <c r="C776" s="1" t="s">
        <v>3435</v>
      </c>
      <c r="D776" s="1" t="s">
        <v>3435</v>
      </c>
      <c r="E776" s="1" t="s">
        <v>3436</v>
      </c>
      <c r="F776" s="1" t="s">
        <v>3806</v>
      </c>
      <c r="G776" s="1" t="s">
        <v>2844</v>
      </c>
      <c r="H776" s="1" t="s">
        <v>153</v>
      </c>
      <c r="I776" s="1" t="s">
        <v>153</v>
      </c>
      <c r="R776" s="1">
        <v>3</v>
      </c>
      <c r="S776" s="1">
        <v>3</v>
      </c>
      <c r="Z776" s="1">
        <f>SUM(DATAGRAL2024[[#This Row],[GRAND PRIX]:[BRONCE CANNES]])</f>
        <v>6</v>
      </c>
      <c r="AA7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777" spans="1:27" s="1" customFormat="1" x14ac:dyDescent="0.3">
      <c r="A777" s="1" t="s">
        <v>976</v>
      </c>
      <c r="B777" s="1" t="s">
        <v>976</v>
      </c>
      <c r="C777" s="1" t="s">
        <v>3435</v>
      </c>
      <c r="D777" s="1" t="s">
        <v>3435</v>
      </c>
      <c r="E777" s="1" t="s">
        <v>3807</v>
      </c>
      <c r="F777" s="1" t="s">
        <v>3808</v>
      </c>
      <c r="G777" s="1" t="s">
        <v>2844</v>
      </c>
      <c r="H777" s="1" t="s">
        <v>153</v>
      </c>
      <c r="I777" s="1" t="s">
        <v>153</v>
      </c>
      <c r="R777" s="1">
        <v>1</v>
      </c>
      <c r="Z777" s="1">
        <f>SUM(DATAGRAL2024[[#This Row],[GRAND PRIX]:[BRONCE CANNES]])</f>
        <v>1</v>
      </c>
      <c r="AA7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78" spans="1:27" s="1" customFormat="1" x14ac:dyDescent="0.3">
      <c r="A778" s="1" t="s">
        <v>976</v>
      </c>
      <c r="B778" s="1" t="s">
        <v>976</v>
      </c>
      <c r="C778" s="1" t="s">
        <v>3435</v>
      </c>
      <c r="D778" s="1" t="s">
        <v>3435</v>
      </c>
      <c r="E778" s="1" t="s">
        <v>3809</v>
      </c>
      <c r="F778" s="1" t="s">
        <v>3806</v>
      </c>
      <c r="G778" s="1" t="s">
        <v>2844</v>
      </c>
      <c r="H778" s="1" t="s">
        <v>153</v>
      </c>
      <c r="I778" s="1" t="s">
        <v>153</v>
      </c>
      <c r="S778" s="1">
        <v>1</v>
      </c>
      <c r="Z778" s="1">
        <f>SUM(DATAGRAL2024[[#This Row],[GRAND PRIX]:[BRONCE CANNES]])</f>
        <v>1</v>
      </c>
      <c r="AA7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9" spans="1:27" s="1" customFormat="1" x14ac:dyDescent="0.3">
      <c r="A779" s="1" t="s">
        <v>976</v>
      </c>
      <c r="B779" s="1" t="s">
        <v>976</v>
      </c>
      <c r="C779" s="1" t="s">
        <v>2778</v>
      </c>
      <c r="D779" s="1" t="s">
        <v>3438</v>
      </c>
      <c r="E779" s="1" t="s">
        <v>3439</v>
      </c>
      <c r="F779" s="1" t="s">
        <v>3810</v>
      </c>
      <c r="G779" s="1" t="s">
        <v>2844</v>
      </c>
      <c r="H779" s="1" t="s">
        <v>153</v>
      </c>
      <c r="I779" s="1" t="s">
        <v>153</v>
      </c>
      <c r="S779" s="1">
        <v>1</v>
      </c>
      <c r="Z779" s="1">
        <f>SUM(DATAGRAL2024[[#This Row],[GRAND PRIX]:[BRONCE CANNES]])</f>
        <v>1</v>
      </c>
      <c r="AA7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0" spans="1:27" s="1" customFormat="1" x14ac:dyDescent="0.3">
      <c r="A780" s="1" t="s">
        <v>976</v>
      </c>
      <c r="B780" s="1" t="s">
        <v>976</v>
      </c>
      <c r="C780" s="1" t="s">
        <v>2778</v>
      </c>
      <c r="D780" s="1" t="s">
        <v>3438</v>
      </c>
      <c r="E780" s="1" t="s">
        <v>3811</v>
      </c>
      <c r="F780" s="1" t="s">
        <v>3810</v>
      </c>
      <c r="G780" s="1" t="s">
        <v>2844</v>
      </c>
      <c r="H780" s="1" t="s">
        <v>153</v>
      </c>
      <c r="I780" s="1" t="s">
        <v>153</v>
      </c>
      <c r="S780" s="1">
        <v>1</v>
      </c>
      <c r="Z780" s="1">
        <f>SUM(DATAGRAL2024[[#This Row],[GRAND PRIX]:[BRONCE CANNES]])</f>
        <v>1</v>
      </c>
      <c r="AA7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1" spans="1:27" s="1" customFormat="1" x14ac:dyDescent="0.3">
      <c r="A781" s="1" t="s">
        <v>976</v>
      </c>
      <c r="B781" s="1" t="s">
        <v>976</v>
      </c>
      <c r="C781" s="1" t="s">
        <v>2778</v>
      </c>
      <c r="D781" s="1" t="s">
        <v>3438</v>
      </c>
      <c r="E781" s="1" t="s">
        <v>3441</v>
      </c>
      <c r="F781" s="1" t="s">
        <v>3810</v>
      </c>
      <c r="G781" s="1" t="s">
        <v>2844</v>
      </c>
      <c r="H781" s="1" t="s">
        <v>153</v>
      </c>
      <c r="I781" s="1" t="s">
        <v>153</v>
      </c>
      <c r="S781" s="1">
        <v>1</v>
      </c>
      <c r="Z781" s="1">
        <f>SUM(DATAGRAL2024[[#This Row],[GRAND PRIX]:[BRONCE CANNES]])</f>
        <v>1</v>
      </c>
      <c r="AA7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2" spans="1:27" s="1" customFormat="1" x14ac:dyDescent="0.3">
      <c r="A782" s="1" t="s">
        <v>976</v>
      </c>
      <c r="B782" s="1" t="s">
        <v>976</v>
      </c>
      <c r="C782" s="1" t="s">
        <v>2778</v>
      </c>
      <c r="D782" s="1" t="s">
        <v>3438</v>
      </c>
      <c r="E782" s="1" t="s">
        <v>3812</v>
      </c>
      <c r="F782" s="1" t="s">
        <v>3810</v>
      </c>
      <c r="G782" s="1" t="s">
        <v>2844</v>
      </c>
      <c r="H782" s="1" t="s">
        <v>153</v>
      </c>
      <c r="I782" s="1" t="s">
        <v>153</v>
      </c>
      <c r="S782" s="1">
        <v>1</v>
      </c>
      <c r="Z782" s="1">
        <f>SUM(DATAGRAL2024[[#This Row],[GRAND PRIX]:[BRONCE CANNES]])</f>
        <v>1</v>
      </c>
      <c r="AA7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3" spans="1:27" s="1" customFormat="1" x14ac:dyDescent="0.3">
      <c r="A783" s="1" t="s">
        <v>976</v>
      </c>
      <c r="B783" s="1" t="s">
        <v>976</v>
      </c>
      <c r="C783" s="1" t="s">
        <v>2778</v>
      </c>
      <c r="D783" s="1" t="s">
        <v>3438</v>
      </c>
      <c r="E783" s="1" t="s">
        <v>3813</v>
      </c>
      <c r="F783" s="1" t="s">
        <v>3810</v>
      </c>
      <c r="G783" s="1" t="s">
        <v>2844</v>
      </c>
      <c r="H783" s="1" t="s">
        <v>153</v>
      </c>
      <c r="I783" s="1" t="s">
        <v>153</v>
      </c>
      <c r="S783" s="1">
        <v>1</v>
      </c>
      <c r="Z783" s="1">
        <f>SUM(DATAGRAL2024[[#This Row],[GRAND PRIX]:[BRONCE CANNES]])</f>
        <v>1</v>
      </c>
      <c r="AA7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4" spans="1:27" s="1" customFormat="1" x14ac:dyDescent="0.3">
      <c r="A784" s="1" t="s">
        <v>976</v>
      </c>
      <c r="B784" s="1" t="s">
        <v>976</v>
      </c>
      <c r="C784" s="1" t="s">
        <v>3814</v>
      </c>
      <c r="D784" s="1" t="s">
        <v>3814</v>
      </c>
      <c r="E784" s="1" t="s">
        <v>3815</v>
      </c>
      <c r="F784" s="1" t="s">
        <v>3816</v>
      </c>
      <c r="G784" s="1" t="s">
        <v>2844</v>
      </c>
      <c r="H784" s="1" t="s">
        <v>126</v>
      </c>
      <c r="I784" s="1" t="s">
        <v>126</v>
      </c>
      <c r="S784" s="1">
        <v>1</v>
      </c>
      <c r="Z784" s="1">
        <f>SUM(DATAGRAL2024[[#This Row],[GRAND PRIX]:[BRONCE CANNES]])</f>
        <v>1</v>
      </c>
      <c r="AA7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5" spans="1:27" s="1" customFormat="1" x14ac:dyDescent="0.3">
      <c r="A785" s="1" t="s">
        <v>976</v>
      </c>
      <c r="B785" s="1" t="s">
        <v>976</v>
      </c>
      <c r="C785" s="1" t="s">
        <v>3817</v>
      </c>
      <c r="D785" s="1" t="s">
        <v>3817</v>
      </c>
      <c r="E785" s="1" t="s">
        <v>3818</v>
      </c>
      <c r="F785" s="1" t="s">
        <v>3819</v>
      </c>
      <c r="G785" s="1" t="s">
        <v>2844</v>
      </c>
      <c r="H785" s="1" t="s">
        <v>140</v>
      </c>
      <c r="I785" s="1" t="s">
        <v>140</v>
      </c>
      <c r="S785" s="1">
        <v>1</v>
      </c>
      <c r="Z785" s="1">
        <f>SUM(DATAGRAL2024[[#This Row],[GRAND PRIX]:[BRONCE CANNES]])</f>
        <v>1</v>
      </c>
      <c r="AA7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6" spans="1:27" s="1" customFormat="1" x14ac:dyDescent="0.3">
      <c r="A786" s="1" t="s">
        <v>976</v>
      </c>
      <c r="B786" s="1" t="s">
        <v>976</v>
      </c>
      <c r="C786" s="1" t="s">
        <v>3820</v>
      </c>
      <c r="D786" s="1" t="s">
        <v>3820</v>
      </c>
      <c r="E786" s="1" t="s">
        <v>3821</v>
      </c>
      <c r="F786" s="1" t="s">
        <v>3822</v>
      </c>
      <c r="G786" s="1" t="s">
        <v>2844</v>
      </c>
      <c r="H786" s="1" t="s">
        <v>127</v>
      </c>
      <c r="I786" s="1" t="s">
        <v>127</v>
      </c>
      <c r="R786" s="1">
        <v>2</v>
      </c>
      <c r="S786" s="1">
        <v>1</v>
      </c>
      <c r="Z786" s="1">
        <f>SUM(DATAGRAL2024[[#This Row],[GRAND PRIX]:[BRONCE CANNES]])</f>
        <v>3</v>
      </c>
      <c r="AA7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87" spans="1:27" s="1" customFormat="1" x14ac:dyDescent="0.3">
      <c r="A787" s="1" t="s">
        <v>976</v>
      </c>
      <c r="B787" s="1" t="s">
        <v>976</v>
      </c>
      <c r="C787" s="1" t="s">
        <v>3820</v>
      </c>
      <c r="D787" s="1" t="s">
        <v>3820</v>
      </c>
      <c r="E787" s="1" t="s">
        <v>3823</v>
      </c>
      <c r="F787" s="1" t="s">
        <v>3822</v>
      </c>
      <c r="G787" s="1" t="s">
        <v>2844</v>
      </c>
      <c r="H787" s="1" t="s">
        <v>127</v>
      </c>
      <c r="I787" s="1" t="s">
        <v>127</v>
      </c>
      <c r="S787" s="1">
        <v>1</v>
      </c>
      <c r="Z787" s="1">
        <f>SUM(DATAGRAL2024[[#This Row],[GRAND PRIX]:[BRONCE CANNES]])</f>
        <v>1</v>
      </c>
      <c r="AA7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8" spans="1:27" s="1" customFormat="1" x14ac:dyDescent="0.3">
      <c r="A788" s="1" t="s">
        <v>976</v>
      </c>
      <c r="B788" s="1" t="s">
        <v>976</v>
      </c>
      <c r="C788" s="1" t="s">
        <v>3824</v>
      </c>
      <c r="D788" s="1" t="s">
        <v>3824</v>
      </c>
      <c r="E788" s="1" t="s">
        <v>3825</v>
      </c>
      <c r="F788" s="1" t="s">
        <v>3826</v>
      </c>
      <c r="G788" s="1" t="s">
        <v>2844</v>
      </c>
      <c r="H788" s="1" t="s">
        <v>175</v>
      </c>
      <c r="I788" s="1" t="s">
        <v>175</v>
      </c>
      <c r="S788" s="1">
        <v>1</v>
      </c>
      <c r="Z788" s="1">
        <f>SUM(DATAGRAL2024[[#This Row],[GRAND PRIX]:[BRONCE CANNES]])</f>
        <v>1</v>
      </c>
      <c r="AA7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9" spans="1:27" s="1" customFormat="1" x14ac:dyDescent="0.3">
      <c r="A789" s="1" t="s">
        <v>976</v>
      </c>
      <c r="B789" s="1" t="s">
        <v>976</v>
      </c>
      <c r="C789" s="1" t="s">
        <v>3827</v>
      </c>
      <c r="D789" s="1" t="s">
        <v>3827</v>
      </c>
      <c r="E789" s="1" t="s">
        <v>3828</v>
      </c>
      <c r="F789" s="1" t="s">
        <v>3829</v>
      </c>
      <c r="G789" s="1" t="s">
        <v>2844</v>
      </c>
      <c r="H789" s="1" t="s">
        <v>285</v>
      </c>
      <c r="I789" s="1" t="s">
        <v>285</v>
      </c>
      <c r="Q789" s="1">
        <v>3</v>
      </c>
      <c r="Z789" s="1">
        <f>SUM(DATAGRAL2024[[#This Row],[GRAND PRIX]:[BRONCE CANNES]])</f>
        <v>3</v>
      </c>
      <c r="AA7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790" spans="1:27" s="1" customFormat="1" x14ac:dyDescent="0.3">
      <c r="A790" s="1" t="s">
        <v>976</v>
      </c>
      <c r="B790" s="1" t="s">
        <v>976</v>
      </c>
      <c r="C790" s="1" t="s">
        <v>2211</v>
      </c>
      <c r="D790" s="1" t="s">
        <v>3396</v>
      </c>
      <c r="E790" s="1" t="s">
        <v>3830</v>
      </c>
      <c r="F790" s="1" t="s">
        <v>3831</v>
      </c>
      <c r="G790" s="1" t="s">
        <v>2844</v>
      </c>
      <c r="H790" s="1" t="s">
        <v>747</v>
      </c>
      <c r="I790" s="1" t="s">
        <v>747</v>
      </c>
      <c r="S790" s="1">
        <v>1</v>
      </c>
      <c r="Z790" s="1">
        <f>SUM(DATAGRAL2024[[#This Row],[GRAND PRIX]:[BRONCE CANNES]])</f>
        <v>1</v>
      </c>
      <c r="AA7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1" spans="1:27" s="1" customFormat="1" x14ac:dyDescent="0.3">
      <c r="A791" s="1" t="s">
        <v>976</v>
      </c>
      <c r="B791" s="1" t="s">
        <v>976</v>
      </c>
      <c r="C791" s="1" t="s">
        <v>3483</v>
      </c>
      <c r="D791" s="1" t="s">
        <v>3483</v>
      </c>
      <c r="E791" s="1" t="s">
        <v>3832</v>
      </c>
      <c r="F791" s="1" t="s">
        <v>3481</v>
      </c>
      <c r="G791" s="1" t="s">
        <v>2844</v>
      </c>
      <c r="H791" s="1" t="s">
        <v>175</v>
      </c>
      <c r="I791" s="1" t="s">
        <v>175</v>
      </c>
      <c r="R791" s="1">
        <v>1</v>
      </c>
      <c r="S791" s="1">
        <v>1</v>
      </c>
      <c r="Z791" s="1">
        <f>SUM(DATAGRAL2024[[#This Row],[GRAND PRIX]:[BRONCE CANNES]])</f>
        <v>2</v>
      </c>
      <c r="AA7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792" spans="1:27" s="1" customFormat="1" x14ac:dyDescent="0.3">
      <c r="A792" s="1" t="s">
        <v>976</v>
      </c>
      <c r="B792" s="1" t="s">
        <v>976</v>
      </c>
      <c r="C792" s="1" t="s">
        <v>3483</v>
      </c>
      <c r="D792" s="1" t="s">
        <v>3483</v>
      </c>
      <c r="E792" s="1" t="s">
        <v>3833</v>
      </c>
      <c r="F792" s="1" t="s">
        <v>3481</v>
      </c>
      <c r="G792" s="1" t="s">
        <v>2844</v>
      </c>
      <c r="H792" s="1" t="s">
        <v>175</v>
      </c>
      <c r="I792" s="1" t="s">
        <v>175</v>
      </c>
      <c r="S792" s="1">
        <v>1</v>
      </c>
      <c r="Z792" s="1">
        <f>SUM(DATAGRAL2024[[#This Row],[GRAND PRIX]:[BRONCE CANNES]])</f>
        <v>1</v>
      </c>
      <c r="AA7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3" spans="1:27" s="1" customFormat="1" x14ac:dyDescent="0.3">
      <c r="A793" s="1" t="s">
        <v>976</v>
      </c>
      <c r="B793" s="1" t="s">
        <v>976</v>
      </c>
      <c r="C793" s="1" t="s">
        <v>3834</v>
      </c>
      <c r="D793" s="1" t="s">
        <v>3834</v>
      </c>
      <c r="E793" s="1" t="s">
        <v>3835</v>
      </c>
      <c r="F793" s="1" t="s">
        <v>1313</v>
      </c>
      <c r="G793" s="1" t="s">
        <v>2844</v>
      </c>
      <c r="H793" s="1" t="s">
        <v>127</v>
      </c>
      <c r="I793" s="1" t="s">
        <v>127</v>
      </c>
      <c r="S793" s="1">
        <v>1</v>
      </c>
      <c r="Z793" s="1">
        <f>SUM(DATAGRAL2024[[#This Row],[GRAND PRIX]:[BRONCE CANNES]])</f>
        <v>1</v>
      </c>
      <c r="AA7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4" spans="1:27" s="1" customFormat="1" x14ac:dyDescent="0.3">
      <c r="A794" s="1" t="s">
        <v>976</v>
      </c>
      <c r="B794" s="1" t="s">
        <v>976</v>
      </c>
      <c r="C794" s="1" t="s">
        <v>3834</v>
      </c>
      <c r="D794" s="1" t="s">
        <v>3834</v>
      </c>
      <c r="E794" s="1" t="s">
        <v>3836</v>
      </c>
      <c r="F794" s="1" t="s">
        <v>1313</v>
      </c>
      <c r="G794" s="1" t="s">
        <v>2844</v>
      </c>
      <c r="H794" s="1" t="s">
        <v>127</v>
      </c>
      <c r="I794" s="1" t="s">
        <v>127</v>
      </c>
      <c r="S794" s="1">
        <v>1</v>
      </c>
      <c r="Z794" s="1">
        <f>SUM(DATAGRAL2024[[#This Row],[GRAND PRIX]:[BRONCE CANNES]])</f>
        <v>1</v>
      </c>
      <c r="AA7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5" spans="1:27" s="1" customFormat="1" x14ac:dyDescent="0.3">
      <c r="A795" s="1" t="s">
        <v>976</v>
      </c>
      <c r="B795" s="1" t="s">
        <v>976</v>
      </c>
      <c r="C795" s="1" t="s">
        <v>2211</v>
      </c>
      <c r="D795" s="1" t="s">
        <v>2786</v>
      </c>
      <c r="E795" s="1" t="s">
        <v>3837</v>
      </c>
      <c r="F795" s="1" t="s">
        <v>601</v>
      </c>
      <c r="G795" s="1" t="s">
        <v>2844</v>
      </c>
      <c r="H795" s="1" t="s">
        <v>11</v>
      </c>
      <c r="I795" s="1" t="s">
        <v>11</v>
      </c>
      <c r="R795" s="1">
        <v>1</v>
      </c>
      <c r="Z795" s="1">
        <f>SUM(DATAGRAL2024[[#This Row],[GRAND PRIX]:[BRONCE CANNES]])</f>
        <v>1</v>
      </c>
      <c r="AA7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96" spans="1:27" s="1" customFormat="1" x14ac:dyDescent="0.3">
      <c r="A796" s="1" t="s">
        <v>976</v>
      </c>
      <c r="B796" s="1" t="s">
        <v>976</v>
      </c>
      <c r="C796" s="1" t="s">
        <v>2211</v>
      </c>
      <c r="D796" s="1" t="s">
        <v>2786</v>
      </c>
      <c r="E796" s="1" t="s">
        <v>3837</v>
      </c>
      <c r="F796" s="1" t="s">
        <v>1317</v>
      </c>
      <c r="G796" s="1" t="s">
        <v>2844</v>
      </c>
      <c r="H796" s="1" t="s">
        <v>11</v>
      </c>
      <c r="I796" s="1" t="s">
        <v>11</v>
      </c>
      <c r="S796" s="1">
        <v>1</v>
      </c>
      <c r="Z796" s="1">
        <f>SUM(DATAGRAL2024[[#This Row],[GRAND PRIX]:[BRONCE CANNES]])</f>
        <v>1</v>
      </c>
      <c r="AA7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7" spans="1:27" s="1" customFormat="1" x14ac:dyDescent="0.3">
      <c r="A797" s="1" t="s">
        <v>976</v>
      </c>
      <c r="B797" s="1" t="s">
        <v>976</v>
      </c>
      <c r="C797" s="1" t="s">
        <v>3838</v>
      </c>
      <c r="D797" s="1" t="s">
        <v>3838</v>
      </c>
      <c r="E797" s="1" t="s">
        <v>3839</v>
      </c>
      <c r="F797" s="1" t="s">
        <v>3840</v>
      </c>
      <c r="G797" s="1" t="s">
        <v>2844</v>
      </c>
      <c r="H797" s="1" t="s">
        <v>140</v>
      </c>
      <c r="I797" s="1" t="s">
        <v>140</v>
      </c>
      <c r="R797" s="1">
        <v>1</v>
      </c>
      <c r="Z797" s="1">
        <f>SUM(DATAGRAL2024[[#This Row],[GRAND PRIX]:[BRONCE CANNES]])</f>
        <v>1</v>
      </c>
      <c r="AA7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98" spans="1:27" s="1" customFormat="1" x14ac:dyDescent="0.3">
      <c r="A798" s="1" t="s">
        <v>976</v>
      </c>
      <c r="B798" s="1" t="s">
        <v>976</v>
      </c>
      <c r="C798" s="1" t="s">
        <v>3838</v>
      </c>
      <c r="D798" s="1" t="s">
        <v>3838</v>
      </c>
      <c r="E798" s="1" t="s">
        <v>3841</v>
      </c>
      <c r="F798" s="1" t="s">
        <v>1510</v>
      </c>
      <c r="G798" s="1" t="s">
        <v>2844</v>
      </c>
      <c r="H798" s="1" t="s">
        <v>140</v>
      </c>
      <c r="I798" s="1" t="s">
        <v>140</v>
      </c>
      <c r="P798" s="1">
        <v>1</v>
      </c>
      <c r="Z798" s="1">
        <f>SUM(DATAGRAL2024[[#This Row],[GRAND PRIX]:[BRONCE CANNES]])</f>
        <v>1</v>
      </c>
      <c r="AA7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99" spans="1:27" s="1" customFormat="1" x14ac:dyDescent="0.3">
      <c r="A799" s="1" t="s">
        <v>976</v>
      </c>
      <c r="B799" s="1" t="s">
        <v>976</v>
      </c>
      <c r="C799" s="1" t="s">
        <v>1487</v>
      </c>
      <c r="D799" s="1" t="s">
        <v>1487</v>
      </c>
      <c r="E799" s="1" t="s">
        <v>1493</v>
      </c>
      <c r="F799" s="1" t="s">
        <v>3842</v>
      </c>
      <c r="G799" s="1" t="s">
        <v>2844</v>
      </c>
      <c r="H799" s="1" t="s">
        <v>1268</v>
      </c>
      <c r="I799" s="1" t="s">
        <v>1268</v>
      </c>
      <c r="R799" s="1">
        <v>2</v>
      </c>
      <c r="Z799" s="1">
        <f>SUM(DATAGRAL2024[[#This Row],[GRAND PRIX]:[BRONCE CANNES]])</f>
        <v>2</v>
      </c>
      <c r="AA7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800" spans="1:27" s="1" customFormat="1" x14ac:dyDescent="0.3">
      <c r="A800" s="1" t="s">
        <v>976</v>
      </c>
      <c r="B800" s="1" t="s">
        <v>976</v>
      </c>
      <c r="C800" s="1" t="s">
        <v>1487</v>
      </c>
      <c r="D800" s="1" t="s">
        <v>1487</v>
      </c>
      <c r="E800" s="1" t="s">
        <v>3843</v>
      </c>
      <c r="F800" s="1" t="s">
        <v>3842</v>
      </c>
      <c r="G800" s="1" t="s">
        <v>2844</v>
      </c>
      <c r="H800" s="1" t="s">
        <v>1268</v>
      </c>
      <c r="I800" s="1" t="s">
        <v>1268</v>
      </c>
      <c r="Q800" s="1">
        <v>2</v>
      </c>
      <c r="Z800" s="1">
        <f>SUM(DATAGRAL2024[[#This Row],[GRAND PRIX]:[BRONCE CANNES]])</f>
        <v>2</v>
      </c>
      <c r="AA8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801" spans="1:27" s="1" customFormat="1" x14ac:dyDescent="0.3">
      <c r="A801" s="1" t="s">
        <v>976</v>
      </c>
      <c r="B801" s="1" t="s">
        <v>976</v>
      </c>
      <c r="C801" s="1" t="s">
        <v>3844</v>
      </c>
      <c r="D801" s="1" t="s">
        <v>3844</v>
      </c>
      <c r="E801" s="1" t="s">
        <v>3845</v>
      </c>
      <c r="F801" s="1" t="s">
        <v>3846</v>
      </c>
      <c r="G801" s="1" t="s">
        <v>2844</v>
      </c>
      <c r="H801" s="1" t="s">
        <v>127</v>
      </c>
      <c r="I801" s="1" t="s">
        <v>127</v>
      </c>
      <c r="Q801" s="1">
        <v>1</v>
      </c>
      <c r="Z801" s="1">
        <f>SUM(DATAGRAL2024[[#This Row],[GRAND PRIX]:[BRONCE CANNES]])</f>
        <v>1</v>
      </c>
      <c r="AA8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02" spans="1:27" s="1" customFormat="1" x14ac:dyDescent="0.3">
      <c r="A802" s="1" t="s">
        <v>976</v>
      </c>
      <c r="B802" s="1" t="s">
        <v>976</v>
      </c>
      <c r="C802" s="1" t="s">
        <v>3844</v>
      </c>
      <c r="D802" s="1" t="s">
        <v>3844</v>
      </c>
      <c r="E802" s="1" t="s">
        <v>3847</v>
      </c>
      <c r="F802" s="1" t="s">
        <v>3846</v>
      </c>
      <c r="G802" s="1" t="s">
        <v>2844</v>
      </c>
      <c r="H802" s="1" t="s">
        <v>127</v>
      </c>
      <c r="I802" s="1" t="s">
        <v>127</v>
      </c>
      <c r="P802" s="1">
        <v>1</v>
      </c>
      <c r="Q802" s="1">
        <v>2</v>
      </c>
      <c r="Z802" s="1">
        <f>SUM(DATAGRAL2024[[#This Row],[GRAND PRIX]:[BRONCE CANNES]])</f>
        <v>3</v>
      </c>
      <c r="AA8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803" spans="1:27" s="1" customFormat="1" x14ac:dyDescent="0.3">
      <c r="A803" s="1" t="s">
        <v>976</v>
      </c>
      <c r="B803" s="1" t="s">
        <v>976</v>
      </c>
      <c r="C803" s="1" t="s">
        <v>3844</v>
      </c>
      <c r="D803" s="1" t="s">
        <v>3844</v>
      </c>
      <c r="E803" s="1" t="s">
        <v>3848</v>
      </c>
      <c r="F803" s="1" t="s">
        <v>3849</v>
      </c>
      <c r="G803" s="1" t="s">
        <v>2844</v>
      </c>
      <c r="H803" s="1" t="s">
        <v>127</v>
      </c>
      <c r="I803" s="1" t="s">
        <v>127</v>
      </c>
      <c r="R803" s="1">
        <v>1</v>
      </c>
      <c r="Z803" s="1">
        <f>SUM(DATAGRAL2024[[#This Row],[GRAND PRIX]:[BRONCE CANNES]])</f>
        <v>1</v>
      </c>
      <c r="AA8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4" spans="1:27" s="1" customFormat="1" x14ac:dyDescent="0.3">
      <c r="A804" s="1" t="s">
        <v>976</v>
      </c>
      <c r="B804" s="1" t="s">
        <v>976</v>
      </c>
      <c r="C804" s="1" t="s">
        <v>3844</v>
      </c>
      <c r="D804" s="1" t="s">
        <v>3844</v>
      </c>
      <c r="E804" s="1" t="s">
        <v>3850</v>
      </c>
      <c r="F804" s="1" t="s">
        <v>3846</v>
      </c>
      <c r="G804" s="1" t="s">
        <v>2844</v>
      </c>
      <c r="H804" s="1" t="s">
        <v>127</v>
      </c>
      <c r="I804" s="1" t="s">
        <v>127</v>
      </c>
      <c r="R804" s="1">
        <v>1</v>
      </c>
      <c r="Z804" s="1">
        <f>SUM(DATAGRAL2024[[#This Row],[GRAND PRIX]:[BRONCE CANNES]])</f>
        <v>1</v>
      </c>
      <c r="AA8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5" spans="1:27" s="1" customFormat="1" x14ac:dyDescent="0.3">
      <c r="A805" s="1" t="s">
        <v>976</v>
      </c>
      <c r="B805" s="1" t="s">
        <v>976</v>
      </c>
      <c r="C805" s="1" t="s">
        <v>3844</v>
      </c>
      <c r="D805" s="1" t="s">
        <v>3844</v>
      </c>
      <c r="E805" s="1" t="s">
        <v>3851</v>
      </c>
      <c r="F805" s="1" t="s">
        <v>3846</v>
      </c>
      <c r="G805" s="1" t="s">
        <v>2844</v>
      </c>
      <c r="H805" s="1" t="s">
        <v>127</v>
      </c>
      <c r="I805" s="1" t="s">
        <v>127</v>
      </c>
      <c r="R805" s="1">
        <v>1</v>
      </c>
      <c r="Z805" s="1">
        <f>SUM(DATAGRAL2024[[#This Row],[GRAND PRIX]:[BRONCE CANNES]])</f>
        <v>1</v>
      </c>
      <c r="AA8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6" spans="1:27" s="1" customFormat="1" x14ac:dyDescent="0.3">
      <c r="A806" s="1" t="s">
        <v>976</v>
      </c>
      <c r="B806" s="1" t="s">
        <v>976</v>
      </c>
      <c r="C806" s="1" t="s">
        <v>3844</v>
      </c>
      <c r="D806" s="1" t="s">
        <v>3844</v>
      </c>
      <c r="E806" s="1" t="s">
        <v>3848</v>
      </c>
      <c r="F806" s="1" t="s">
        <v>3849</v>
      </c>
      <c r="G806" s="1" t="s">
        <v>2844</v>
      </c>
      <c r="H806" s="1" t="s">
        <v>127</v>
      </c>
      <c r="I806" s="1" t="s">
        <v>127</v>
      </c>
      <c r="R806" s="1">
        <v>1</v>
      </c>
      <c r="Z806" s="1">
        <f>SUM(DATAGRAL2024[[#This Row],[GRAND PRIX]:[BRONCE CANNES]])</f>
        <v>1</v>
      </c>
      <c r="AA8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7" spans="1:27" s="1" customFormat="1" x14ac:dyDescent="0.3">
      <c r="A807" s="1" t="s">
        <v>976</v>
      </c>
      <c r="B807" s="1" t="s">
        <v>976</v>
      </c>
      <c r="C807" s="1" t="s">
        <v>3844</v>
      </c>
      <c r="D807" s="1" t="s">
        <v>3844</v>
      </c>
      <c r="E807" s="1" t="s">
        <v>3852</v>
      </c>
      <c r="F807" s="1" t="s">
        <v>1334</v>
      </c>
      <c r="G807" s="1" t="s">
        <v>2844</v>
      </c>
      <c r="H807" s="1" t="s">
        <v>127</v>
      </c>
      <c r="I807" s="1" t="s">
        <v>127</v>
      </c>
      <c r="S807" s="1">
        <v>1</v>
      </c>
      <c r="Z807" s="1">
        <f>SUM(DATAGRAL2024[[#This Row],[GRAND PRIX]:[BRONCE CANNES]])</f>
        <v>1</v>
      </c>
      <c r="AA8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808" spans="1:27" s="1" customFormat="1" x14ac:dyDescent="0.3">
      <c r="A808" s="1" t="s">
        <v>976</v>
      </c>
      <c r="B808" s="1" t="s">
        <v>976</v>
      </c>
      <c r="C808" s="1" t="s">
        <v>3112</v>
      </c>
      <c r="D808" s="1" t="s">
        <v>3112</v>
      </c>
      <c r="E808" s="1" t="s">
        <v>3853</v>
      </c>
      <c r="F808" s="1" t="s">
        <v>3854</v>
      </c>
      <c r="G808" s="1" t="s">
        <v>2844</v>
      </c>
      <c r="H808" s="1" t="s">
        <v>210</v>
      </c>
      <c r="I808" s="1" t="s">
        <v>210</v>
      </c>
      <c r="R808" s="1">
        <v>1</v>
      </c>
      <c r="Z808" s="1">
        <f>SUM(DATAGRAL2024[[#This Row],[GRAND PRIX]:[BRONCE CANNES]])</f>
        <v>1</v>
      </c>
      <c r="AA8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9" spans="1:27" s="1" customFormat="1" x14ac:dyDescent="0.3">
      <c r="A809" s="1" t="s">
        <v>976</v>
      </c>
      <c r="B809" s="1" t="s">
        <v>976</v>
      </c>
      <c r="C809" s="1" t="s">
        <v>3112</v>
      </c>
      <c r="D809" s="1" t="s">
        <v>3112</v>
      </c>
      <c r="E809" s="1" t="s">
        <v>3855</v>
      </c>
      <c r="F809" s="1" t="s">
        <v>3854</v>
      </c>
      <c r="G809" s="1" t="s">
        <v>2844</v>
      </c>
      <c r="H809" s="1" t="s">
        <v>210</v>
      </c>
      <c r="I809" s="1" t="s">
        <v>210</v>
      </c>
      <c r="R809" s="1">
        <v>1</v>
      </c>
      <c r="Z809" s="1">
        <f>SUM(DATAGRAL2024[[#This Row],[GRAND PRIX]:[BRONCE CANNES]])</f>
        <v>1</v>
      </c>
      <c r="AA8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10" spans="1:27" s="1" customFormat="1" x14ac:dyDescent="0.3">
      <c r="A810" s="1" t="s">
        <v>976</v>
      </c>
      <c r="B810" s="1" t="s">
        <v>976</v>
      </c>
      <c r="C810" s="1" t="s">
        <v>3856</v>
      </c>
      <c r="D810" s="1" t="s">
        <v>3856</v>
      </c>
      <c r="E810" s="1" t="s">
        <v>3857</v>
      </c>
      <c r="F810" s="1" t="s">
        <v>1929</v>
      </c>
      <c r="G810" s="1" t="s">
        <v>2844</v>
      </c>
      <c r="H810" s="1" t="s">
        <v>140</v>
      </c>
      <c r="I810" s="1" t="s">
        <v>140</v>
      </c>
      <c r="P810" s="1">
        <v>1</v>
      </c>
      <c r="R810" s="1">
        <v>1</v>
      </c>
      <c r="Z810" s="1">
        <f>SUM(DATAGRAL2024[[#This Row],[GRAND PRIX]:[BRONCE CANNES]])</f>
        <v>2</v>
      </c>
      <c r="AA8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811" spans="1:27" s="1" customFormat="1" x14ac:dyDescent="0.3">
      <c r="A811" s="1" t="s">
        <v>976</v>
      </c>
      <c r="B811" s="1" t="s">
        <v>976</v>
      </c>
      <c r="C811" s="1" t="s">
        <v>3858</v>
      </c>
      <c r="D811" s="1" t="s">
        <v>3858</v>
      </c>
      <c r="E811" s="1" t="s">
        <v>3859</v>
      </c>
      <c r="F811" s="1" t="s">
        <v>3860</v>
      </c>
      <c r="G811" s="1" t="s">
        <v>2844</v>
      </c>
      <c r="H811" s="1" t="s">
        <v>210</v>
      </c>
      <c r="I811" s="1" t="s">
        <v>210</v>
      </c>
      <c r="Q811" s="1">
        <v>1</v>
      </c>
      <c r="R811" s="1">
        <v>1</v>
      </c>
      <c r="S811" s="1">
        <v>2</v>
      </c>
      <c r="Z811" s="1">
        <f>SUM(DATAGRAL2024[[#This Row],[GRAND PRIX]:[BRONCE CANNES]])</f>
        <v>4</v>
      </c>
      <c r="AA8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812" spans="1:27" s="1" customFormat="1" x14ac:dyDescent="0.3">
      <c r="A812" s="1" t="s">
        <v>976</v>
      </c>
      <c r="B812" s="1" t="s">
        <v>976</v>
      </c>
      <c r="C812" s="1" t="s">
        <v>3858</v>
      </c>
      <c r="D812" s="1" t="s">
        <v>3858</v>
      </c>
      <c r="E812" s="1" t="s">
        <v>3861</v>
      </c>
      <c r="F812" s="1" t="s">
        <v>3860</v>
      </c>
      <c r="G812" s="1" t="s">
        <v>2844</v>
      </c>
      <c r="H812" s="1" t="s">
        <v>210</v>
      </c>
      <c r="I812" s="1" t="s">
        <v>210</v>
      </c>
      <c r="Q812" s="1">
        <v>1</v>
      </c>
      <c r="R812" s="1">
        <v>1</v>
      </c>
      <c r="Z812" s="1">
        <f>SUM(DATAGRAL2024[[#This Row],[GRAND PRIX]:[BRONCE CANNES]])</f>
        <v>2</v>
      </c>
      <c r="AA8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13" spans="1:27" s="1" customFormat="1" x14ac:dyDescent="0.3">
      <c r="A813" s="1" t="s">
        <v>976</v>
      </c>
      <c r="B813" s="1" t="s">
        <v>976</v>
      </c>
      <c r="C813" s="1" t="s">
        <v>3858</v>
      </c>
      <c r="D813" s="1" t="s">
        <v>3858</v>
      </c>
      <c r="E813" s="1" t="s">
        <v>3862</v>
      </c>
      <c r="F813" s="1" t="s">
        <v>3863</v>
      </c>
      <c r="G813" s="1" t="s">
        <v>2844</v>
      </c>
      <c r="H813" s="1" t="s">
        <v>210</v>
      </c>
      <c r="I813" s="1" t="s">
        <v>210</v>
      </c>
      <c r="S813" s="1">
        <v>3</v>
      </c>
      <c r="Z813" s="1">
        <f>SUM(DATAGRAL2024[[#This Row],[GRAND PRIX]:[BRONCE CANNES]])</f>
        <v>3</v>
      </c>
      <c r="AA8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14" spans="1:27" s="1" customFormat="1" x14ac:dyDescent="0.3">
      <c r="A814" s="1" t="s">
        <v>976</v>
      </c>
      <c r="B814" s="1" t="s">
        <v>976</v>
      </c>
      <c r="C814" s="1" t="s">
        <v>3858</v>
      </c>
      <c r="D814" s="1" t="s">
        <v>3858</v>
      </c>
      <c r="E814" s="1" t="s">
        <v>3862</v>
      </c>
      <c r="F814" s="1" t="s">
        <v>3864</v>
      </c>
      <c r="G814" s="1" t="s">
        <v>2844</v>
      </c>
      <c r="H814" s="1" t="s">
        <v>210</v>
      </c>
      <c r="I814" s="1" t="s">
        <v>210</v>
      </c>
      <c r="S814" s="1">
        <v>1</v>
      </c>
      <c r="Z814" s="1">
        <f>SUM(DATAGRAL2024[[#This Row],[GRAND PRIX]:[BRONCE CANNES]])</f>
        <v>1</v>
      </c>
      <c r="AA8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815" spans="1:27" s="1" customFormat="1" x14ac:dyDescent="0.3">
      <c r="A815" s="1" t="s">
        <v>976</v>
      </c>
      <c r="B815" s="1" t="s">
        <v>976</v>
      </c>
      <c r="C815" s="1" t="s">
        <v>3858</v>
      </c>
      <c r="D815" s="1" t="s">
        <v>3858</v>
      </c>
      <c r="E815" s="1" t="s">
        <v>3865</v>
      </c>
      <c r="F815" s="1" t="s">
        <v>3674</v>
      </c>
      <c r="G815" s="1" t="s">
        <v>2844</v>
      </c>
      <c r="H815" s="1" t="s">
        <v>210</v>
      </c>
      <c r="I815" s="1" t="s">
        <v>210</v>
      </c>
      <c r="S815" s="1">
        <v>1</v>
      </c>
      <c r="Z815" s="1">
        <f>SUM(DATAGRAL2024[[#This Row],[GRAND PRIX]:[BRONCE CANNES]])</f>
        <v>1</v>
      </c>
      <c r="AA8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816" spans="1:27" s="1" customFormat="1" x14ac:dyDescent="0.3">
      <c r="A816" s="1" t="s">
        <v>976</v>
      </c>
      <c r="B816" s="1" t="s">
        <v>976</v>
      </c>
      <c r="C816" s="1" t="s">
        <v>1349</v>
      </c>
      <c r="D816" s="1" t="s">
        <v>1349</v>
      </c>
      <c r="E816" s="1" t="s">
        <v>3866</v>
      </c>
      <c r="F816" s="1" t="s">
        <v>1351</v>
      </c>
      <c r="G816" s="1" t="s">
        <v>2844</v>
      </c>
      <c r="H816" s="1" t="s">
        <v>127</v>
      </c>
      <c r="I816" s="1" t="s">
        <v>127</v>
      </c>
      <c r="P816" s="1">
        <v>1</v>
      </c>
      <c r="Q816" s="1">
        <v>1</v>
      </c>
      <c r="Z816" s="1">
        <f>SUM(DATAGRAL2024[[#This Row],[GRAND PRIX]:[BRONCE CANNES]])</f>
        <v>2</v>
      </c>
      <c r="AA8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17" spans="1:27" s="1" customFormat="1" x14ac:dyDescent="0.3">
      <c r="A817" s="1" t="s">
        <v>976</v>
      </c>
      <c r="B817" s="1" t="s">
        <v>976</v>
      </c>
      <c r="C817" s="1" t="s">
        <v>1443</v>
      </c>
      <c r="D817" s="1" t="s">
        <v>3867</v>
      </c>
      <c r="E817" s="1" t="s">
        <v>2382</v>
      </c>
      <c r="F817" s="1" t="s">
        <v>3868</v>
      </c>
      <c r="G817" s="1" t="s">
        <v>2844</v>
      </c>
      <c r="H817" s="1" t="s">
        <v>126</v>
      </c>
      <c r="I817" s="1" t="s">
        <v>126</v>
      </c>
      <c r="P817" s="1">
        <v>1</v>
      </c>
      <c r="Z817" s="1">
        <f>SUM(DATAGRAL2024[[#This Row],[GRAND PRIX]:[BRONCE CANNES]])</f>
        <v>1</v>
      </c>
      <c r="AA8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18" spans="1:27" s="1" customFormat="1" x14ac:dyDescent="0.3">
      <c r="A818" s="1" t="s">
        <v>976</v>
      </c>
      <c r="B818" s="1" t="s">
        <v>976</v>
      </c>
      <c r="C818" s="1" t="s">
        <v>1443</v>
      </c>
      <c r="D818" s="1" t="s">
        <v>3867</v>
      </c>
      <c r="E818" s="1" t="s">
        <v>2383</v>
      </c>
      <c r="F818" s="1" t="s">
        <v>3869</v>
      </c>
      <c r="G818" s="1" t="s">
        <v>2844</v>
      </c>
      <c r="H818" s="1" t="s">
        <v>126</v>
      </c>
      <c r="I818" s="1" t="s">
        <v>126</v>
      </c>
      <c r="Q818" s="1">
        <v>1</v>
      </c>
      <c r="Z818" s="1">
        <f>SUM(DATAGRAL2024[[#This Row],[GRAND PRIX]:[BRONCE CANNES]])</f>
        <v>1</v>
      </c>
      <c r="AA8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19" spans="1:27" s="1" customFormat="1" x14ac:dyDescent="0.3">
      <c r="A819" s="1" t="s">
        <v>976</v>
      </c>
      <c r="B819" s="1" t="s">
        <v>976</v>
      </c>
      <c r="C819" s="1" t="s">
        <v>1443</v>
      </c>
      <c r="D819" s="1" t="s">
        <v>3867</v>
      </c>
      <c r="E819" s="1" t="s">
        <v>3870</v>
      </c>
      <c r="F819" s="1" t="s">
        <v>1520</v>
      </c>
      <c r="G819" s="1" t="s">
        <v>2844</v>
      </c>
      <c r="H819" s="1" t="s">
        <v>126</v>
      </c>
      <c r="I819" s="1" t="s">
        <v>126</v>
      </c>
      <c r="P819" s="1">
        <v>1</v>
      </c>
      <c r="Q819" s="1">
        <v>1</v>
      </c>
      <c r="Z819" s="1">
        <f>SUM(DATAGRAL2024[[#This Row],[GRAND PRIX]:[BRONCE CANNES]])</f>
        <v>2</v>
      </c>
      <c r="AA8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20" spans="1:27" s="1" customFormat="1" x14ac:dyDescent="0.3">
      <c r="A820" s="1" t="s">
        <v>976</v>
      </c>
      <c r="B820" s="1" t="s">
        <v>976</v>
      </c>
      <c r="C820" s="1" t="s">
        <v>1443</v>
      </c>
      <c r="D820" s="1" t="s">
        <v>3867</v>
      </c>
      <c r="E820" s="1" t="s">
        <v>3871</v>
      </c>
      <c r="F820" s="1" t="s">
        <v>1520</v>
      </c>
      <c r="G820" s="1" t="s">
        <v>2844</v>
      </c>
      <c r="H820" s="1" t="s">
        <v>126</v>
      </c>
      <c r="I820" s="1" t="s">
        <v>126</v>
      </c>
      <c r="O820" s="1">
        <v>1</v>
      </c>
      <c r="Q820" s="1">
        <v>2</v>
      </c>
      <c r="Z820" s="1">
        <f>SUM(DATAGRAL2024[[#This Row],[GRAND PRIX]:[BRONCE CANNES]])</f>
        <v>3</v>
      </c>
      <c r="AA8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821" spans="1:27" s="1" customFormat="1" x14ac:dyDescent="0.3">
      <c r="A821" s="1" t="s">
        <v>976</v>
      </c>
      <c r="B821" s="1" t="s">
        <v>976</v>
      </c>
      <c r="C821" s="1" t="s">
        <v>1443</v>
      </c>
      <c r="D821" s="1" t="s">
        <v>3867</v>
      </c>
      <c r="E821" s="1" t="s">
        <v>3872</v>
      </c>
      <c r="F821" s="1" t="s">
        <v>3868</v>
      </c>
      <c r="G821" s="1" t="s">
        <v>2844</v>
      </c>
      <c r="H821" s="1" t="s">
        <v>126</v>
      </c>
      <c r="I821" s="1" t="s">
        <v>126</v>
      </c>
      <c r="P821" s="1">
        <v>1</v>
      </c>
      <c r="Q821" s="1">
        <v>2</v>
      </c>
      <c r="S821" s="1">
        <v>1</v>
      </c>
      <c r="Z821" s="1">
        <f>SUM(DATAGRAL2024[[#This Row],[GRAND PRIX]:[BRONCE CANNES]])</f>
        <v>4</v>
      </c>
      <c r="AA8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822" spans="1:27" s="1" customFormat="1" x14ac:dyDescent="0.3">
      <c r="A822" s="1" t="s">
        <v>976</v>
      </c>
      <c r="B822" s="1" t="s">
        <v>976</v>
      </c>
      <c r="C822" s="1" t="s">
        <v>3873</v>
      </c>
      <c r="D822" s="1" t="s">
        <v>3873</v>
      </c>
      <c r="E822" s="1" t="s">
        <v>3874</v>
      </c>
      <c r="F822" s="1" t="s">
        <v>3875</v>
      </c>
      <c r="G822" s="1" t="s">
        <v>2844</v>
      </c>
      <c r="H822" s="1" t="s">
        <v>146</v>
      </c>
      <c r="I822" s="1" t="s">
        <v>146</v>
      </c>
      <c r="Q822" s="1">
        <v>1</v>
      </c>
      <c r="R822" s="1">
        <v>1</v>
      </c>
      <c r="Z822" s="1">
        <f>SUM(DATAGRAL2024[[#This Row],[GRAND PRIX]:[BRONCE CANNES]])</f>
        <v>2</v>
      </c>
      <c r="AA8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23" spans="1:27" s="1" customFormat="1" x14ac:dyDescent="0.3">
      <c r="A823" s="1" t="s">
        <v>976</v>
      </c>
      <c r="B823" s="1" t="s">
        <v>976</v>
      </c>
      <c r="C823" s="1" t="s">
        <v>3876</v>
      </c>
      <c r="D823" s="1" t="s">
        <v>3876</v>
      </c>
      <c r="E823" s="1" t="s">
        <v>3877</v>
      </c>
      <c r="F823" s="1" t="s">
        <v>3878</v>
      </c>
      <c r="G823" s="1" t="s">
        <v>2844</v>
      </c>
      <c r="H823" s="1" t="s">
        <v>146</v>
      </c>
      <c r="I823" s="1" t="s">
        <v>146</v>
      </c>
      <c r="S823" s="1">
        <v>1</v>
      </c>
      <c r="Z823" s="1">
        <f>SUM(DATAGRAL2024[[#This Row],[GRAND PRIX]:[BRONCE CANNES]])</f>
        <v>1</v>
      </c>
      <c r="AA8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824" spans="1:27" s="1" customFormat="1" x14ac:dyDescent="0.3">
      <c r="A824" s="1" t="s">
        <v>976</v>
      </c>
      <c r="B824" s="1" t="s">
        <v>976</v>
      </c>
      <c r="C824" s="1" t="s">
        <v>3876</v>
      </c>
      <c r="D824" s="1" t="s">
        <v>3876</v>
      </c>
      <c r="E824" s="1" t="s">
        <v>3879</v>
      </c>
      <c r="F824" s="1" t="s">
        <v>3880</v>
      </c>
      <c r="G824" s="1" t="s">
        <v>2844</v>
      </c>
      <c r="H824" s="1" t="s">
        <v>146</v>
      </c>
      <c r="I824" s="1" t="s">
        <v>146</v>
      </c>
      <c r="R824" s="1">
        <v>1</v>
      </c>
      <c r="Z824" s="1">
        <f>SUM(DATAGRAL2024[[#This Row],[GRAND PRIX]:[BRONCE CANNES]])</f>
        <v>1</v>
      </c>
      <c r="AA8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25" spans="1:27" s="1" customFormat="1" x14ac:dyDescent="0.3">
      <c r="A825" s="1" t="s">
        <v>976</v>
      </c>
      <c r="B825" s="1" t="s">
        <v>976</v>
      </c>
      <c r="C825" s="1" t="s">
        <v>3881</v>
      </c>
      <c r="D825" s="1" t="s">
        <v>3881</v>
      </c>
      <c r="E825" s="1" t="s">
        <v>3882</v>
      </c>
      <c r="F825" s="1" t="s">
        <v>3883</v>
      </c>
      <c r="G825" s="1" t="s">
        <v>2844</v>
      </c>
      <c r="H825" s="1" t="s">
        <v>175</v>
      </c>
      <c r="I825" s="1" t="s">
        <v>175</v>
      </c>
      <c r="Q825" s="1">
        <v>1</v>
      </c>
      <c r="Z825" s="1">
        <f>SUM(DATAGRAL2024[[#This Row],[GRAND PRIX]:[BRONCE CANNES]])</f>
        <v>1</v>
      </c>
      <c r="AA8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26" spans="1:27" s="1" customFormat="1" x14ac:dyDescent="0.3">
      <c r="A826" s="1" t="s">
        <v>976</v>
      </c>
      <c r="B826" s="1" t="s">
        <v>976</v>
      </c>
      <c r="C826" s="1" t="s">
        <v>3881</v>
      </c>
      <c r="D826" s="1" t="s">
        <v>3881</v>
      </c>
      <c r="E826" s="1" t="s">
        <v>3884</v>
      </c>
      <c r="F826" s="1" t="s">
        <v>3883</v>
      </c>
      <c r="G826" s="1" t="s">
        <v>2844</v>
      </c>
      <c r="H826" s="1" t="s">
        <v>175</v>
      </c>
      <c r="I826" s="1" t="s">
        <v>175</v>
      </c>
      <c r="R826" s="1">
        <v>1</v>
      </c>
      <c r="S826" s="1">
        <v>1</v>
      </c>
      <c r="Z826" s="1">
        <f>SUM(DATAGRAL2024[[#This Row],[GRAND PRIX]:[BRONCE CANNES]])</f>
        <v>2</v>
      </c>
      <c r="AA8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827" spans="1:27" s="1" customFormat="1" x14ac:dyDescent="0.3">
      <c r="A827" s="1" t="s">
        <v>3885</v>
      </c>
      <c r="B827" s="1" t="s">
        <v>1392</v>
      </c>
      <c r="C827" s="1" t="s">
        <v>1500</v>
      </c>
      <c r="D827" s="1" t="s">
        <v>1500</v>
      </c>
      <c r="E827" s="1" t="s">
        <v>1501</v>
      </c>
      <c r="F827" s="1" t="s">
        <v>1502</v>
      </c>
      <c r="G827" s="1" t="s">
        <v>1503</v>
      </c>
      <c r="H827" s="1" t="s">
        <v>2844</v>
      </c>
      <c r="I827" s="1" t="s">
        <v>175</v>
      </c>
      <c r="W827" s="1">
        <v>1</v>
      </c>
      <c r="Z827" s="1">
        <f>SUM(DATAGRAL2024[[#This Row],[GRAND PRIX]:[BRONCE CANNES]])</f>
        <v>1</v>
      </c>
      <c r="AA8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28" spans="1:27" s="1" customFormat="1" x14ac:dyDescent="0.3">
      <c r="A828" s="1" t="s">
        <v>3885</v>
      </c>
      <c r="B828" s="1" t="s">
        <v>1392</v>
      </c>
      <c r="C828" s="1" t="s">
        <v>1505</v>
      </c>
      <c r="D828" s="1" t="s">
        <v>1505</v>
      </c>
      <c r="E828" s="1" t="s">
        <v>1506</v>
      </c>
      <c r="F828" s="1" t="s">
        <v>1507</v>
      </c>
      <c r="G828" s="1" t="s">
        <v>1508</v>
      </c>
      <c r="H828" s="1" t="s">
        <v>2844</v>
      </c>
      <c r="I828" s="1" t="s">
        <v>146</v>
      </c>
      <c r="Y828" s="1">
        <v>1</v>
      </c>
      <c r="Z828" s="1">
        <f>SUM(DATAGRAL2024[[#This Row],[GRAND PRIX]:[BRONCE CANNES]])</f>
        <v>1</v>
      </c>
      <c r="AA8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29" spans="1:27" s="1" customFormat="1" x14ac:dyDescent="0.3">
      <c r="A829" s="1" t="s">
        <v>3885</v>
      </c>
      <c r="B829" s="1" t="s">
        <v>1392</v>
      </c>
      <c r="C829" s="1" t="s">
        <v>2208</v>
      </c>
      <c r="D829" s="1" t="s">
        <v>2207</v>
      </c>
      <c r="E829" s="1" t="s">
        <v>1509</v>
      </c>
      <c r="F829" s="1" t="s">
        <v>1510</v>
      </c>
      <c r="G829" s="1" t="s">
        <v>1511</v>
      </c>
      <c r="H829" s="1" t="s">
        <v>2844</v>
      </c>
      <c r="I829" s="1" t="s">
        <v>175</v>
      </c>
      <c r="Y829" s="1">
        <v>1</v>
      </c>
      <c r="Z829" s="1">
        <f>SUM(DATAGRAL2024[[#This Row],[GRAND PRIX]:[BRONCE CANNES]])</f>
        <v>1</v>
      </c>
      <c r="AA8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0" spans="1:27" s="1" customFormat="1" x14ac:dyDescent="0.3">
      <c r="A830" s="1" t="s">
        <v>3885</v>
      </c>
      <c r="B830" s="1" t="s">
        <v>1392</v>
      </c>
      <c r="C830" s="1" t="s">
        <v>1512</v>
      </c>
      <c r="D830" s="1" t="s">
        <v>2113</v>
      </c>
      <c r="E830" s="1" t="s">
        <v>1513</v>
      </c>
      <c r="F830" s="1" t="s">
        <v>1514</v>
      </c>
      <c r="G830" s="1" t="s">
        <v>1515</v>
      </c>
      <c r="H830" s="1" t="s">
        <v>2844</v>
      </c>
      <c r="I830" s="1" t="s">
        <v>175</v>
      </c>
      <c r="Y830" s="1">
        <v>1</v>
      </c>
      <c r="Z830" s="1">
        <f>SUM(DATAGRAL2024[[#This Row],[GRAND PRIX]:[BRONCE CANNES]])</f>
        <v>1</v>
      </c>
      <c r="AA8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1" spans="1:27" s="1" customFormat="1" x14ac:dyDescent="0.3">
      <c r="A831" s="1" t="s">
        <v>3885</v>
      </c>
      <c r="B831" s="1" t="s">
        <v>1392</v>
      </c>
      <c r="C831" s="1" t="s">
        <v>455</v>
      </c>
      <c r="D831" s="1" t="s">
        <v>455</v>
      </c>
      <c r="E831" s="1" t="s">
        <v>1516</v>
      </c>
      <c r="F831" s="1" t="s">
        <v>1517</v>
      </c>
      <c r="G831" s="1" t="s">
        <v>1518</v>
      </c>
      <c r="H831" s="1" t="s">
        <v>2844</v>
      </c>
      <c r="I831" s="1" t="s">
        <v>140</v>
      </c>
      <c r="X831" s="1">
        <v>1</v>
      </c>
      <c r="Z831" s="1">
        <f>SUM(DATAGRAL2024[[#This Row],[GRAND PRIX]:[BRONCE CANNES]])</f>
        <v>1</v>
      </c>
      <c r="AA8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32" spans="1:27" s="1" customFormat="1" x14ac:dyDescent="0.3">
      <c r="A832" s="1" t="s">
        <v>3885</v>
      </c>
      <c r="B832" s="1" t="s">
        <v>1392</v>
      </c>
      <c r="C832" s="1" t="s">
        <v>1443</v>
      </c>
      <c r="D832" s="1" t="s">
        <v>3867</v>
      </c>
      <c r="E832" s="1" t="s">
        <v>1519</v>
      </c>
      <c r="F832" s="1" t="s">
        <v>1520</v>
      </c>
      <c r="G832" s="1" t="s">
        <v>1521</v>
      </c>
      <c r="H832" s="1" t="s">
        <v>2844</v>
      </c>
      <c r="I832" s="1" t="s">
        <v>126</v>
      </c>
      <c r="W832" s="1">
        <v>1</v>
      </c>
      <c r="Z832" s="1">
        <f>SUM(DATAGRAL2024[[#This Row],[GRAND PRIX]:[BRONCE CANNES]])</f>
        <v>1</v>
      </c>
      <c r="AA8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33" spans="1:27" s="1" customFormat="1" x14ac:dyDescent="0.3">
      <c r="A833" s="1" t="s">
        <v>3886</v>
      </c>
      <c r="B833" s="1" t="s">
        <v>1392</v>
      </c>
      <c r="C833" s="1" t="s">
        <v>1523</v>
      </c>
      <c r="D833" s="1" t="s">
        <v>2106</v>
      </c>
      <c r="E833" s="1" t="s">
        <v>1524</v>
      </c>
      <c r="F833" s="1" t="s">
        <v>1525</v>
      </c>
      <c r="G833" s="1" t="s">
        <v>1526</v>
      </c>
      <c r="H833" s="1" t="s">
        <v>2844</v>
      </c>
      <c r="I833" s="1" t="s">
        <v>127</v>
      </c>
      <c r="W833" s="1">
        <v>1</v>
      </c>
      <c r="Z833" s="1">
        <f>SUM(DATAGRAL2024[[#This Row],[GRAND PRIX]:[BRONCE CANNES]])</f>
        <v>1</v>
      </c>
      <c r="AA8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34" spans="1:27" s="1" customFormat="1" x14ac:dyDescent="0.3">
      <c r="A834" s="1" t="s">
        <v>3886</v>
      </c>
      <c r="B834" s="1" t="s">
        <v>1392</v>
      </c>
      <c r="C834" s="1" t="s">
        <v>1512</v>
      </c>
      <c r="D834" s="1" t="s">
        <v>3887</v>
      </c>
      <c r="E834" s="1" t="s">
        <v>1527</v>
      </c>
      <c r="F834" s="1" t="s">
        <v>1528</v>
      </c>
      <c r="G834" s="1" t="s">
        <v>1529</v>
      </c>
      <c r="H834" s="1" t="s">
        <v>2844</v>
      </c>
      <c r="I834" s="1" t="s">
        <v>126</v>
      </c>
      <c r="W834" s="1">
        <v>1</v>
      </c>
      <c r="Z834" s="1">
        <f>SUM(DATAGRAL2024[[#This Row],[GRAND PRIX]:[BRONCE CANNES]])</f>
        <v>1</v>
      </c>
      <c r="AA8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35" spans="1:27" s="1" customFormat="1" x14ac:dyDescent="0.3">
      <c r="A835" s="1" t="s">
        <v>3886</v>
      </c>
      <c r="B835" s="1" t="s">
        <v>1392</v>
      </c>
      <c r="C835" s="1" t="s">
        <v>1530</v>
      </c>
      <c r="D835" s="1" t="s">
        <v>1530</v>
      </c>
      <c r="E835" s="1" t="s">
        <v>1531</v>
      </c>
      <c r="F835" s="1" t="s">
        <v>1532</v>
      </c>
      <c r="G835" s="1" t="s">
        <v>1532</v>
      </c>
      <c r="H835" s="1" t="s">
        <v>2844</v>
      </c>
      <c r="I835" s="1" t="s">
        <v>175</v>
      </c>
      <c r="Y835" s="1">
        <v>1</v>
      </c>
      <c r="Z835" s="1">
        <f>SUM(DATAGRAL2024[[#This Row],[GRAND PRIX]:[BRONCE CANNES]])</f>
        <v>1</v>
      </c>
      <c r="AA8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6" spans="1:27" s="1" customFormat="1" x14ac:dyDescent="0.3">
      <c r="A836" s="1" t="s">
        <v>3886</v>
      </c>
      <c r="B836" s="1" t="s">
        <v>1392</v>
      </c>
      <c r="C836" s="1" t="s">
        <v>2778</v>
      </c>
      <c r="D836" s="1" t="s">
        <v>3888</v>
      </c>
      <c r="E836" s="1" t="s">
        <v>1534</v>
      </c>
      <c r="F836" s="1" t="s">
        <v>427</v>
      </c>
      <c r="G836" s="1" t="s">
        <v>1535</v>
      </c>
      <c r="H836" s="1" t="s">
        <v>2844</v>
      </c>
      <c r="I836" s="1" t="s">
        <v>175</v>
      </c>
      <c r="X836" s="1">
        <v>1</v>
      </c>
      <c r="Z836" s="1">
        <f>SUM(DATAGRAL2024[[#This Row],[GRAND PRIX]:[BRONCE CANNES]])</f>
        <v>1</v>
      </c>
      <c r="AA8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37" spans="1:27" s="1" customFormat="1" x14ac:dyDescent="0.3">
      <c r="A837" s="1" t="s">
        <v>3886</v>
      </c>
      <c r="B837" s="1" t="s">
        <v>1392</v>
      </c>
      <c r="C837" s="1" t="s">
        <v>2778</v>
      </c>
      <c r="D837" s="1" t="s">
        <v>3888</v>
      </c>
      <c r="E837" s="1" t="s">
        <v>1537</v>
      </c>
      <c r="F837" s="1" t="s">
        <v>1538</v>
      </c>
      <c r="G837" s="1" t="s">
        <v>1538</v>
      </c>
      <c r="H837" s="1" t="s">
        <v>2844</v>
      </c>
      <c r="I837" s="1" t="s">
        <v>175</v>
      </c>
      <c r="Y837" s="1">
        <v>1</v>
      </c>
      <c r="Z837" s="1">
        <f>SUM(DATAGRAL2024[[#This Row],[GRAND PRIX]:[BRONCE CANNES]])</f>
        <v>1</v>
      </c>
      <c r="AA8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8" spans="1:27" s="1" customFormat="1" x14ac:dyDescent="0.3">
      <c r="A838" s="1" t="s">
        <v>3886</v>
      </c>
      <c r="B838" s="1" t="s">
        <v>1392</v>
      </c>
      <c r="C838" s="1" t="s">
        <v>1539</v>
      </c>
      <c r="D838" s="1" t="s">
        <v>2131</v>
      </c>
      <c r="E838" s="1" t="s">
        <v>1540</v>
      </c>
      <c r="F838" s="1" t="s">
        <v>1541</v>
      </c>
      <c r="G838" s="1" t="s">
        <v>1542</v>
      </c>
      <c r="H838" s="1" t="s">
        <v>2844</v>
      </c>
      <c r="I838" s="1" t="s">
        <v>175</v>
      </c>
      <c r="Y838" s="1">
        <v>1</v>
      </c>
      <c r="Z838" s="1">
        <f>SUM(DATAGRAL2024[[#This Row],[GRAND PRIX]:[BRONCE CANNES]])</f>
        <v>1</v>
      </c>
      <c r="AA8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9" spans="1:27" s="1" customFormat="1" x14ac:dyDescent="0.3">
      <c r="A839" s="1" t="s">
        <v>3886</v>
      </c>
      <c r="B839" s="1" t="s">
        <v>1392</v>
      </c>
      <c r="C839" s="1" t="s">
        <v>1510</v>
      </c>
      <c r="D839" s="1" t="s">
        <v>1510</v>
      </c>
      <c r="E839" s="1" t="s">
        <v>1543</v>
      </c>
      <c r="F839" s="1" t="s">
        <v>1510</v>
      </c>
      <c r="G839" s="1" t="s">
        <v>1510</v>
      </c>
      <c r="H839" s="1" t="s">
        <v>2844</v>
      </c>
      <c r="I839" s="1" t="s">
        <v>175</v>
      </c>
      <c r="Y839" s="1">
        <v>1</v>
      </c>
      <c r="Z839" s="1">
        <f>SUM(DATAGRAL2024[[#This Row],[GRAND PRIX]:[BRONCE CANNES]])</f>
        <v>1</v>
      </c>
      <c r="AA8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40" spans="1:27" s="1" customFormat="1" x14ac:dyDescent="0.3">
      <c r="A840" s="1" t="s">
        <v>3886</v>
      </c>
      <c r="B840" s="1" t="s">
        <v>1392</v>
      </c>
      <c r="C840" s="1" t="s">
        <v>1544</v>
      </c>
      <c r="D840" s="1" t="s">
        <v>2146</v>
      </c>
      <c r="E840" s="1" t="s">
        <v>1545</v>
      </c>
      <c r="F840" s="1" t="s">
        <v>1546</v>
      </c>
      <c r="G840" s="1" t="s">
        <v>1546</v>
      </c>
      <c r="H840" s="1" t="s">
        <v>2844</v>
      </c>
      <c r="I840" s="1" t="s">
        <v>146</v>
      </c>
      <c r="X840" s="1">
        <v>1</v>
      </c>
      <c r="Z840" s="1">
        <f>SUM(DATAGRAL2024[[#This Row],[GRAND PRIX]:[BRONCE CANNES]])</f>
        <v>1</v>
      </c>
      <c r="AA8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1" spans="1:27" s="1" customFormat="1" x14ac:dyDescent="0.3">
      <c r="A841" s="1" t="s">
        <v>3886</v>
      </c>
      <c r="B841" s="1" t="s">
        <v>1392</v>
      </c>
      <c r="C841" s="1" t="s">
        <v>1544</v>
      </c>
      <c r="D841" s="1" t="s">
        <v>2147</v>
      </c>
      <c r="E841" s="1" t="s">
        <v>1545</v>
      </c>
      <c r="F841" s="1" t="s">
        <v>1546</v>
      </c>
      <c r="G841" s="1" t="s">
        <v>1546</v>
      </c>
      <c r="H841" s="1" t="s">
        <v>2844</v>
      </c>
      <c r="I841" s="1" t="s">
        <v>175</v>
      </c>
      <c r="X841" s="1">
        <v>1</v>
      </c>
      <c r="Z841" s="1">
        <f>SUM(DATAGRAL2024[[#This Row],[GRAND PRIX]:[BRONCE CANNES]])</f>
        <v>1</v>
      </c>
      <c r="AA8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2" spans="1:27" s="1" customFormat="1" x14ac:dyDescent="0.3">
      <c r="A842" s="1" t="s">
        <v>3889</v>
      </c>
      <c r="B842" s="1" t="s">
        <v>1392</v>
      </c>
      <c r="C842" s="1" t="s">
        <v>1548</v>
      </c>
      <c r="D842" s="1" t="s">
        <v>1548</v>
      </c>
      <c r="E842" s="1" t="s">
        <v>1549</v>
      </c>
      <c r="F842" s="1" t="s">
        <v>1550</v>
      </c>
      <c r="G842" s="1" t="s">
        <v>1550</v>
      </c>
      <c r="H842" s="1" t="s">
        <v>2844</v>
      </c>
      <c r="I842" s="1" t="s">
        <v>175</v>
      </c>
      <c r="Y842" s="1">
        <v>1</v>
      </c>
      <c r="Z842" s="1">
        <f>SUM(DATAGRAL2024[[#This Row],[GRAND PRIX]:[BRONCE CANNES]])</f>
        <v>1</v>
      </c>
      <c r="AA8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43" spans="1:27" s="1" customFormat="1" x14ac:dyDescent="0.3">
      <c r="A843" s="1" t="s">
        <v>3889</v>
      </c>
      <c r="B843" s="1" t="s">
        <v>1392</v>
      </c>
      <c r="C843" s="1" t="s">
        <v>854</v>
      </c>
      <c r="D843" s="1" t="s">
        <v>2209</v>
      </c>
      <c r="E843" s="1" t="s">
        <v>1551</v>
      </c>
      <c r="F843" s="1" t="s">
        <v>1552</v>
      </c>
      <c r="G843" s="1" t="s">
        <v>1552</v>
      </c>
      <c r="H843" s="1" t="s">
        <v>2844</v>
      </c>
      <c r="I843" s="1" t="s">
        <v>175</v>
      </c>
      <c r="X843" s="1">
        <v>1</v>
      </c>
      <c r="Z843" s="1">
        <f>SUM(DATAGRAL2024[[#This Row],[GRAND PRIX]:[BRONCE CANNES]])</f>
        <v>1</v>
      </c>
      <c r="AA8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4" spans="1:27" s="1" customFormat="1" x14ac:dyDescent="0.3">
      <c r="A844" s="1" t="s">
        <v>3889</v>
      </c>
      <c r="B844" s="1" t="s">
        <v>1392</v>
      </c>
      <c r="C844" s="1" t="s">
        <v>1553</v>
      </c>
      <c r="D844" s="1" t="s">
        <v>1553</v>
      </c>
      <c r="E844" s="1" t="s">
        <v>1554</v>
      </c>
      <c r="F844" s="1" t="s">
        <v>1555</v>
      </c>
      <c r="G844" s="1" t="s">
        <v>1556</v>
      </c>
      <c r="H844" s="1" t="s">
        <v>2844</v>
      </c>
      <c r="I844" s="1" t="s">
        <v>175</v>
      </c>
      <c r="X844" s="1">
        <v>1</v>
      </c>
      <c r="Z844" s="1">
        <f>SUM(DATAGRAL2024[[#This Row],[GRAND PRIX]:[BRONCE CANNES]])</f>
        <v>1</v>
      </c>
      <c r="AA8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5" spans="1:27" s="1" customFormat="1" x14ac:dyDescent="0.3">
      <c r="A845" s="1" t="s">
        <v>3889</v>
      </c>
      <c r="B845" s="1" t="s">
        <v>1392</v>
      </c>
      <c r="C845" s="1" t="s">
        <v>2778</v>
      </c>
      <c r="D845" s="1" t="s">
        <v>3888</v>
      </c>
      <c r="E845" s="1" t="s">
        <v>1534</v>
      </c>
      <c r="F845" s="1" t="s">
        <v>427</v>
      </c>
      <c r="G845" s="1" t="s">
        <v>1535</v>
      </c>
      <c r="H845" s="1" t="s">
        <v>2844</v>
      </c>
      <c r="I845" s="1" t="s">
        <v>175</v>
      </c>
      <c r="Y845" s="1">
        <v>1</v>
      </c>
      <c r="Z845" s="1">
        <f>SUM(DATAGRAL2024[[#This Row],[GRAND PRIX]:[BRONCE CANNES]])</f>
        <v>1</v>
      </c>
      <c r="AA8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46" spans="1:27" s="1" customFormat="1" x14ac:dyDescent="0.3">
      <c r="A846" s="1" t="s">
        <v>3889</v>
      </c>
      <c r="B846" s="1" t="s">
        <v>1392</v>
      </c>
      <c r="C846" s="1" t="s">
        <v>2778</v>
      </c>
      <c r="D846" s="1" t="s">
        <v>3888</v>
      </c>
      <c r="E846" s="1" t="s">
        <v>1537</v>
      </c>
      <c r="F846" s="1" t="s">
        <v>1538</v>
      </c>
      <c r="G846" s="1" t="s">
        <v>1538</v>
      </c>
      <c r="H846" s="1" t="s">
        <v>2844</v>
      </c>
      <c r="I846" s="1" t="s">
        <v>175</v>
      </c>
      <c r="W846" s="1">
        <v>1</v>
      </c>
      <c r="Z846" s="1">
        <f>SUM(DATAGRAL2024[[#This Row],[GRAND PRIX]:[BRONCE CANNES]])</f>
        <v>1</v>
      </c>
      <c r="AA8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47" spans="1:27" s="1" customFormat="1" x14ac:dyDescent="0.3">
      <c r="A847" s="1" t="s">
        <v>3890</v>
      </c>
      <c r="B847" s="1" t="s">
        <v>1392</v>
      </c>
      <c r="C847" s="1" t="s">
        <v>1558</v>
      </c>
      <c r="D847" s="1" t="s">
        <v>1558</v>
      </c>
      <c r="E847" s="1" t="s">
        <v>1559</v>
      </c>
      <c r="F847" s="1" t="s">
        <v>1560</v>
      </c>
      <c r="G847" s="1" t="s">
        <v>1561</v>
      </c>
      <c r="H847" s="1" t="s">
        <v>2844</v>
      </c>
      <c r="I847" s="1" t="s">
        <v>175</v>
      </c>
      <c r="X847" s="1">
        <v>1</v>
      </c>
      <c r="Z847" s="1">
        <f>SUM(DATAGRAL2024[[#This Row],[GRAND PRIX]:[BRONCE CANNES]])</f>
        <v>1</v>
      </c>
      <c r="AA8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8" spans="1:27" s="1" customFormat="1" x14ac:dyDescent="0.3">
      <c r="A848" s="1" t="s">
        <v>3890</v>
      </c>
      <c r="B848" s="1" t="s">
        <v>1392</v>
      </c>
      <c r="C848" s="1" t="s">
        <v>1562</v>
      </c>
      <c r="D848" s="1" t="s">
        <v>1562</v>
      </c>
      <c r="E848" s="1" t="s">
        <v>1563</v>
      </c>
      <c r="F848" s="1" t="s">
        <v>1564</v>
      </c>
      <c r="G848" s="1" t="s">
        <v>1563</v>
      </c>
      <c r="H848" s="1" t="s">
        <v>2844</v>
      </c>
      <c r="I848" s="1" t="s">
        <v>146</v>
      </c>
      <c r="W848" s="1">
        <v>1</v>
      </c>
      <c r="Z848" s="1">
        <f>SUM(DATAGRAL2024[[#This Row],[GRAND PRIX]:[BRONCE CANNES]])</f>
        <v>1</v>
      </c>
      <c r="AA8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49" spans="1:27" s="1" customFormat="1" x14ac:dyDescent="0.3">
      <c r="A849" s="1" t="s">
        <v>3890</v>
      </c>
      <c r="B849" s="1" t="s">
        <v>1392</v>
      </c>
      <c r="C849" s="1" t="s">
        <v>1565</v>
      </c>
      <c r="D849" s="1" t="s">
        <v>1565</v>
      </c>
      <c r="E849" s="1" t="s">
        <v>1566</v>
      </c>
      <c r="F849" s="1" t="s">
        <v>1567</v>
      </c>
      <c r="G849" s="1" t="s">
        <v>1568</v>
      </c>
      <c r="H849" s="1" t="s">
        <v>2844</v>
      </c>
      <c r="I849" s="1" t="s">
        <v>146</v>
      </c>
      <c r="X849" s="1">
        <v>1</v>
      </c>
      <c r="Z849" s="1">
        <f>SUM(DATAGRAL2024[[#This Row],[GRAND PRIX]:[BRONCE CANNES]])</f>
        <v>1</v>
      </c>
      <c r="AA8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50" spans="1:27" s="1" customFormat="1" x14ac:dyDescent="0.3">
      <c r="A850" s="1" t="s">
        <v>3890</v>
      </c>
      <c r="B850" s="1" t="s">
        <v>1392</v>
      </c>
      <c r="C850" s="1" t="s">
        <v>854</v>
      </c>
      <c r="D850" s="1" t="s">
        <v>2725</v>
      </c>
      <c r="E850" s="1" t="s">
        <v>1569</v>
      </c>
      <c r="F850" s="1" t="s">
        <v>1570</v>
      </c>
      <c r="G850" s="1" t="s">
        <v>1571</v>
      </c>
      <c r="H850" s="1" t="s">
        <v>2844</v>
      </c>
      <c r="I850" s="1" t="s">
        <v>11</v>
      </c>
      <c r="Y850" s="1">
        <v>1</v>
      </c>
      <c r="Z850" s="1">
        <f>SUM(DATAGRAL2024[[#This Row],[GRAND PRIX]:[BRONCE CANNES]])</f>
        <v>1</v>
      </c>
      <c r="AA8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51" spans="1:27" s="1" customFormat="1" x14ac:dyDescent="0.3">
      <c r="A851" s="1" t="s">
        <v>3890</v>
      </c>
      <c r="B851" s="1" t="s">
        <v>1392</v>
      </c>
      <c r="C851" s="1" t="s">
        <v>1572</v>
      </c>
      <c r="D851" s="1" t="s">
        <v>2104</v>
      </c>
      <c r="E851" s="1" t="s">
        <v>1573</v>
      </c>
      <c r="F851" s="1" t="s">
        <v>1574</v>
      </c>
      <c r="G851" s="1" t="s">
        <v>1573</v>
      </c>
      <c r="H851" s="1" t="s">
        <v>2844</v>
      </c>
      <c r="I851" s="1" t="s">
        <v>11</v>
      </c>
      <c r="X851" s="1">
        <v>1</v>
      </c>
      <c r="Z851" s="1">
        <f>SUM(DATAGRAL2024[[#This Row],[GRAND PRIX]:[BRONCE CANNES]])</f>
        <v>1</v>
      </c>
      <c r="AA8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52" spans="1:27" s="1" customFormat="1" x14ac:dyDescent="0.3">
      <c r="A852" s="1" t="s">
        <v>3890</v>
      </c>
      <c r="B852" s="1" t="s">
        <v>1392</v>
      </c>
      <c r="C852" s="1" t="s">
        <v>1572</v>
      </c>
      <c r="D852" s="1" t="s">
        <v>2105</v>
      </c>
      <c r="E852" s="1" t="s">
        <v>1573</v>
      </c>
      <c r="F852" s="1" t="s">
        <v>1574</v>
      </c>
      <c r="G852" s="1" t="s">
        <v>1573</v>
      </c>
      <c r="H852" s="1" t="s">
        <v>2844</v>
      </c>
      <c r="I852" s="1" t="s">
        <v>175</v>
      </c>
      <c r="X852" s="1">
        <v>1</v>
      </c>
      <c r="Z852" s="1">
        <f>SUM(DATAGRAL2024[[#This Row],[GRAND PRIX]:[BRONCE CANNES]])</f>
        <v>1</v>
      </c>
      <c r="AA8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53" spans="1:27" s="1" customFormat="1" x14ac:dyDescent="0.3">
      <c r="A853" s="1" t="s">
        <v>3890</v>
      </c>
      <c r="B853" s="1" t="s">
        <v>1392</v>
      </c>
      <c r="C853" s="1" t="s">
        <v>2905</v>
      </c>
      <c r="D853" s="1" t="s">
        <v>2905</v>
      </c>
      <c r="E853" s="1" t="s">
        <v>1575</v>
      </c>
      <c r="F853" s="1" t="s">
        <v>1576</v>
      </c>
      <c r="G853" s="1" t="s">
        <v>1576</v>
      </c>
      <c r="H853" s="1" t="s">
        <v>2844</v>
      </c>
      <c r="I853" s="1" t="s">
        <v>200</v>
      </c>
      <c r="X853" s="1">
        <v>1</v>
      </c>
      <c r="Y853" s="1">
        <v>1</v>
      </c>
      <c r="Z853" s="1">
        <f>SUM(DATAGRAL2024[[#This Row],[GRAND PRIX]:[BRONCE CANNES]])</f>
        <v>2</v>
      </c>
      <c r="AA8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54" spans="1:27" s="1" customFormat="1" x14ac:dyDescent="0.3">
      <c r="A854" s="1" t="s">
        <v>3890</v>
      </c>
      <c r="B854" s="1" t="s">
        <v>1392</v>
      </c>
      <c r="C854" s="1" t="s">
        <v>1577</v>
      </c>
      <c r="D854" s="1" t="s">
        <v>1577</v>
      </c>
      <c r="E854" s="1" t="s">
        <v>1578</v>
      </c>
      <c r="F854" s="1" t="s">
        <v>1579</v>
      </c>
      <c r="G854" s="1" t="s">
        <v>1580</v>
      </c>
      <c r="H854" s="1" t="s">
        <v>2844</v>
      </c>
      <c r="I854" s="1" t="s">
        <v>127</v>
      </c>
      <c r="W854" s="1">
        <v>1</v>
      </c>
      <c r="Z854" s="1">
        <f>SUM(DATAGRAL2024[[#This Row],[GRAND PRIX]:[BRONCE CANNES]])</f>
        <v>1</v>
      </c>
      <c r="AA8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55" spans="1:27" s="1" customFormat="1" x14ac:dyDescent="0.3">
      <c r="A855" s="1" t="s">
        <v>3890</v>
      </c>
      <c r="B855" s="1" t="s">
        <v>1392</v>
      </c>
      <c r="C855" s="1" t="s">
        <v>1581</v>
      </c>
      <c r="D855" s="1" t="s">
        <v>1581</v>
      </c>
      <c r="E855" s="1" t="s">
        <v>1582</v>
      </c>
      <c r="F855" s="1" t="s">
        <v>1583</v>
      </c>
      <c r="G855" s="1" t="s">
        <v>1583</v>
      </c>
      <c r="H855" s="1" t="s">
        <v>2844</v>
      </c>
      <c r="I855" s="1" t="s">
        <v>210</v>
      </c>
      <c r="T855" s="1">
        <v>1</v>
      </c>
      <c r="Y855" s="1">
        <v>1</v>
      </c>
      <c r="Z855" s="1">
        <f>SUM(DATAGRAL2024[[#This Row],[GRAND PRIX]:[BRONCE CANNES]])</f>
        <v>2</v>
      </c>
      <c r="AA8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856" spans="1:27" s="1" customFormat="1" x14ac:dyDescent="0.3">
      <c r="A856" s="1" t="s">
        <v>3890</v>
      </c>
      <c r="B856" s="1" t="s">
        <v>1392</v>
      </c>
      <c r="C856" s="1" t="s">
        <v>1505</v>
      </c>
      <c r="D856" s="1" t="s">
        <v>1505</v>
      </c>
      <c r="E856" s="1" t="s">
        <v>1506</v>
      </c>
      <c r="F856" s="1" t="s">
        <v>1507</v>
      </c>
      <c r="G856" s="1" t="s">
        <v>1508</v>
      </c>
      <c r="H856" s="1" t="s">
        <v>2844</v>
      </c>
      <c r="I856" s="1" t="s">
        <v>146</v>
      </c>
      <c r="Y856" s="1">
        <v>1</v>
      </c>
      <c r="Z856" s="1">
        <f>SUM(DATAGRAL2024[[#This Row],[GRAND PRIX]:[BRONCE CANNES]])</f>
        <v>1</v>
      </c>
      <c r="AA8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57" spans="1:27" s="1" customFormat="1" x14ac:dyDescent="0.3">
      <c r="A857" s="1" t="s">
        <v>3890</v>
      </c>
      <c r="B857" s="1" t="s">
        <v>1392</v>
      </c>
      <c r="C857" s="1" t="s">
        <v>1585</v>
      </c>
      <c r="D857" s="1" t="s">
        <v>1585</v>
      </c>
      <c r="E857" s="1" t="s">
        <v>1586</v>
      </c>
      <c r="F857" s="1" t="s">
        <v>1586</v>
      </c>
      <c r="G857" s="1" t="s">
        <v>1586</v>
      </c>
      <c r="H857" s="1" t="s">
        <v>2844</v>
      </c>
      <c r="I857" s="1" t="s">
        <v>175</v>
      </c>
      <c r="Y857" s="1">
        <v>1</v>
      </c>
      <c r="Z857" s="1">
        <f>SUM(DATAGRAL2024[[#This Row],[GRAND PRIX]:[BRONCE CANNES]])</f>
        <v>1</v>
      </c>
      <c r="AA8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58" spans="1:27" s="1" customFormat="1" x14ac:dyDescent="0.3">
      <c r="A858" s="1" t="s">
        <v>3890</v>
      </c>
      <c r="B858" s="1" t="s">
        <v>1392</v>
      </c>
      <c r="C858" s="1" t="s">
        <v>449</v>
      </c>
      <c r="D858" s="1" t="s">
        <v>2718</v>
      </c>
      <c r="E858" s="1" t="s">
        <v>1588</v>
      </c>
      <c r="F858" s="1" t="s">
        <v>1589</v>
      </c>
      <c r="G858" s="1" t="s">
        <v>1590</v>
      </c>
      <c r="H858" s="1" t="s">
        <v>2844</v>
      </c>
      <c r="I858" s="1" t="s">
        <v>175</v>
      </c>
      <c r="W858" s="1">
        <v>1</v>
      </c>
      <c r="Z858" s="1">
        <f>SUM(DATAGRAL2024[[#This Row],[GRAND PRIX]:[BRONCE CANNES]])</f>
        <v>1</v>
      </c>
      <c r="AA8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59" spans="1:27" s="1" customFormat="1" x14ac:dyDescent="0.3">
      <c r="A859" s="1" t="s">
        <v>3890</v>
      </c>
      <c r="B859" s="1" t="s">
        <v>1392</v>
      </c>
      <c r="C859" s="1" t="s">
        <v>2211</v>
      </c>
      <c r="D859" s="1" t="s">
        <v>2212</v>
      </c>
      <c r="E859" s="1" t="s">
        <v>1591</v>
      </c>
      <c r="F859" s="1" t="s">
        <v>1592</v>
      </c>
      <c r="G859" s="1" t="s">
        <v>1592</v>
      </c>
      <c r="H859" s="1" t="s">
        <v>2844</v>
      </c>
      <c r="I859" s="1" t="s">
        <v>175</v>
      </c>
      <c r="X859" s="1">
        <v>1</v>
      </c>
      <c r="Z859" s="1">
        <f>SUM(DATAGRAL2024[[#This Row],[GRAND PRIX]:[BRONCE CANNES]])</f>
        <v>1</v>
      </c>
      <c r="AA8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60" spans="1:27" s="1" customFormat="1" x14ac:dyDescent="0.3">
      <c r="A860" s="1" t="s">
        <v>3891</v>
      </c>
      <c r="B860" s="1" t="s">
        <v>1392</v>
      </c>
      <c r="C860" s="1" t="s">
        <v>1594</v>
      </c>
      <c r="D860" s="1" t="s">
        <v>1594</v>
      </c>
      <c r="E860" s="1" t="s">
        <v>1595</v>
      </c>
      <c r="F860" s="1" t="s">
        <v>1596</v>
      </c>
      <c r="G860" s="1" t="s">
        <v>1597</v>
      </c>
      <c r="H860" s="1" t="s">
        <v>2844</v>
      </c>
      <c r="I860" s="1" t="s">
        <v>175</v>
      </c>
      <c r="X860" s="1">
        <v>1</v>
      </c>
      <c r="Z860" s="1">
        <f>SUM(DATAGRAL2024[[#This Row],[GRAND PRIX]:[BRONCE CANNES]])</f>
        <v>1</v>
      </c>
      <c r="AA8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61" spans="1:27" s="1" customFormat="1" x14ac:dyDescent="0.3">
      <c r="A861" s="1" t="s">
        <v>3891</v>
      </c>
      <c r="B861" s="1" t="s">
        <v>1392</v>
      </c>
      <c r="C861" s="1" t="s">
        <v>2208</v>
      </c>
      <c r="D861" s="1" t="s">
        <v>2207</v>
      </c>
      <c r="E861" s="1" t="s">
        <v>1598</v>
      </c>
      <c r="F861" s="1" t="s">
        <v>1599</v>
      </c>
      <c r="G861" s="1" t="s">
        <v>1599</v>
      </c>
      <c r="H861" s="1" t="s">
        <v>2844</v>
      </c>
      <c r="I861" s="1" t="s">
        <v>175</v>
      </c>
      <c r="Y861" s="1">
        <v>1</v>
      </c>
      <c r="Z861" s="1">
        <f>SUM(DATAGRAL2024[[#This Row],[GRAND PRIX]:[BRONCE CANNES]])</f>
        <v>1</v>
      </c>
      <c r="AA8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62" spans="1:27" s="1" customFormat="1" x14ac:dyDescent="0.3">
      <c r="A862" s="1" t="s">
        <v>3891</v>
      </c>
      <c r="B862" s="1" t="s">
        <v>1392</v>
      </c>
      <c r="C862" s="1" t="s">
        <v>2208</v>
      </c>
      <c r="D862" s="1" t="s">
        <v>2207</v>
      </c>
      <c r="E862" s="1" t="s">
        <v>1600</v>
      </c>
      <c r="F862" s="1" t="s">
        <v>1601</v>
      </c>
      <c r="G862" s="1" t="s">
        <v>1602</v>
      </c>
      <c r="H862" s="1" t="s">
        <v>2844</v>
      </c>
      <c r="I862" s="1" t="s">
        <v>175</v>
      </c>
      <c r="W862" s="1">
        <v>1</v>
      </c>
      <c r="X862" s="1">
        <v>1</v>
      </c>
      <c r="Z862" s="1">
        <f>SUM(DATAGRAL2024[[#This Row],[GRAND PRIX]:[BRONCE CANNES]])</f>
        <v>2</v>
      </c>
      <c r="AA8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63" spans="1:27" s="1" customFormat="1" x14ac:dyDescent="0.3">
      <c r="A863" s="1" t="s">
        <v>3891</v>
      </c>
      <c r="B863" s="1" t="s">
        <v>1392</v>
      </c>
      <c r="C863" s="1" t="s">
        <v>2208</v>
      </c>
      <c r="D863" s="1" t="s">
        <v>2207</v>
      </c>
      <c r="E863" s="1" t="s">
        <v>1509</v>
      </c>
      <c r="F863" s="1" t="s">
        <v>1510</v>
      </c>
      <c r="G863" s="1" t="s">
        <v>1511</v>
      </c>
      <c r="H863" s="1" t="s">
        <v>2844</v>
      </c>
      <c r="I863" s="1" t="s">
        <v>175</v>
      </c>
      <c r="T863" s="1">
        <v>1</v>
      </c>
      <c r="W863" s="1">
        <v>1</v>
      </c>
      <c r="Z863" s="1">
        <f>SUM(DATAGRAL2024[[#This Row],[GRAND PRIX]:[BRONCE CANNES]])</f>
        <v>2</v>
      </c>
      <c r="AA8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864" spans="1:27" s="1" customFormat="1" x14ac:dyDescent="0.3">
      <c r="A864" s="1" t="s">
        <v>3891</v>
      </c>
      <c r="B864" s="1" t="s">
        <v>1392</v>
      </c>
      <c r="C864" s="1" t="s">
        <v>449</v>
      </c>
      <c r="D864" s="1" t="s">
        <v>2718</v>
      </c>
      <c r="E864" s="1" t="s">
        <v>1588</v>
      </c>
      <c r="F864" s="1" t="s">
        <v>1589</v>
      </c>
      <c r="G864" s="1" t="s">
        <v>1590</v>
      </c>
      <c r="H864" s="1" t="s">
        <v>2844</v>
      </c>
      <c r="I864" s="1" t="s">
        <v>175</v>
      </c>
      <c r="Y864" s="1">
        <v>1</v>
      </c>
      <c r="Z864" s="1">
        <f>SUM(DATAGRAL2024[[#This Row],[GRAND PRIX]:[BRONCE CANNES]])</f>
        <v>1</v>
      </c>
      <c r="AA8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65" spans="1:27" s="1" customFormat="1" x14ac:dyDescent="0.3">
      <c r="A865" s="1" t="s">
        <v>3891</v>
      </c>
      <c r="B865" s="1" t="s">
        <v>1392</v>
      </c>
      <c r="C865" s="1" t="s">
        <v>449</v>
      </c>
      <c r="D865" s="1" t="s">
        <v>2718</v>
      </c>
      <c r="E865" s="1" t="s">
        <v>1603</v>
      </c>
      <c r="F865" s="1" t="s">
        <v>1604</v>
      </c>
      <c r="G865" s="1" t="s">
        <v>1603</v>
      </c>
      <c r="H865" s="1" t="s">
        <v>2844</v>
      </c>
      <c r="I865" s="1" t="s">
        <v>175</v>
      </c>
      <c r="Y865" s="1">
        <v>1</v>
      </c>
      <c r="Z865" s="1">
        <f>SUM(DATAGRAL2024[[#This Row],[GRAND PRIX]:[BRONCE CANNES]])</f>
        <v>1</v>
      </c>
      <c r="AA8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66" spans="1:27" s="1" customFormat="1" x14ac:dyDescent="0.3">
      <c r="A866" s="1" t="s">
        <v>3892</v>
      </c>
      <c r="B866" s="1" t="s">
        <v>1392</v>
      </c>
      <c r="C866" s="1" t="s">
        <v>1606</v>
      </c>
      <c r="D866" s="1" t="s">
        <v>1606</v>
      </c>
      <c r="E866" s="1" t="s">
        <v>1607</v>
      </c>
      <c r="F866" s="1" t="s">
        <v>1608</v>
      </c>
      <c r="G866" s="1" t="s">
        <v>1608</v>
      </c>
      <c r="H866" s="1" t="s">
        <v>2844</v>
      </c>
      <c r="I866" s="1" t="s">
        <v>146</v>
      </c>
      <c r="X866" s="1">
        <v>1</v>
      </c>
      <c r="Z866" s="1">
        <f>SUM(DATAGRAL2024[[#This Row],[GRAND PRIX]:[BRONCE CANNES]])</f>
        <v>1</v>
      </c>
      <c r="AA8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67" spans="1:27" s="1" customFormat="1" x14ac:dyDescent="0.3">
      <c r="A867" s="1" t="s">
        <v>3892</v>
      </c>
      <c r="B867" s="1" t="s">
        <v>1392</v>
      </c>
      <c r="C867" s="1" t="s">
        <v>1606</v>
      </c>
      <c r="D867" s="1" t="s">
        <v>1606</v>
      </c>
      <c r="E867" s="1" t="s">
        <v>1609</v>
      </c>
      <c r="F867" s="1" t="s">
        <v>1546</v>
      </c>
      <c r="G867" s="1" t="s">
        <v>1610</v>
      </c>
      <c r="H867" s="1" t="s">
        <v>2844</v>
      </c>
      <c r="I867" s="1" t="s">
        <v>146</v>
      </c>
      <c r="X867" s="1">
        <v>1</v>
      </c>
      <c r="Z867" s="1">
        <f>SUM(DATAGRAL2024[[#This Row],[GRAND PRIX]:[BRONCE CANNES]])</f>
        <v>1</v>
      </c>
      <c r="AA8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68" spans="1:27" s="1" customFormat="1" x14ac:dyDescent="0.3">
      <c r="A868" s="1" t="s">
        <v>3892</v>
      </c>
      <c r="B868" s="1" t="s">
        <v>1392</v>
      </c>
      <c r="C868" s="1" t="s">
        <v>1562</v>
      </c>
      <c r="D868" s="1" t="s">
        <v>1562</v>
      </c>
      <c r="E868" s="1" t="s">
        <v>1611</v>
      </c>
      <c r="F868" s="1" t="s">
        <v>1612</v>
      </c>
      <c r="G868" s="1" t="s">
        <v>1613</v>
      </c>
      <c r="H868" s="1" t="s">
        <v>2844</v>
      </c>
      <c r="I868" s="1" t="s">
        <v>146</v>
      </c>
      <c r="Y868" s="1">
        <v>1</v>
      </c>
      <c r="Z868" s="1">
        <f>SUM(DATAGRAL2024[[#This Row],[GRAND PRIX]:[BRONCE CANNES]])</f>
        <v>1</v>
      </c>
      <c r="AA8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69" spans="1:27" s="1" customFormat="1" x14ac:dyDescent="0.3">
      <c r="A869" s="1" t="s">
        <v>3892</v>
      </c>
      <c r="B869" s="1" t="s">
        <v>1392</v>
      </c>
      <c r="C869" s="1" t="s">
        <v>2905</v>
      </c>
      <c r="D869" s="1" t="s">
        <v>2905</v>
      </c>
      <c r="E869" s="1" t="s">
        <v>1575</v>
      </c>
      <c r="F869" s="1" t="s">
        <v>1576</v>
      </c>
      <c r="G869" s="1" t="s">
        <v>1576</v>
      </c>
      <c r="H869" s="1" t="s">
        <v>2844</v>
      </c>
      <c r="I869" s="1" t="s">
        <v>200</v>
      </c>
      <c r="Y869" s="1">
        <v>1</v>
      </c>
      <c r="Z869" s="1">
        <f>SUM(DATAGRAL2024[[#This Row],[GRAND PRIX]:[BRONCE CANNES]])</f>
        <v>1</v>
      </c>
      <c r="AA8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0" spans="1:27" s="1" customFormat="1" x14ac:dyDescent="0.3">
      <c r="A870" s="1" t="s">
        <v>3892</v>
      </c>
      <c r="B870" s="1" t="s">
        <v>1392</v>
      </c>
      <c r="C870" s="1" t="s">
        <v>1581</v>
      </c>
      <c r="D870" s="1" t="s">
        <v>1581</v>
      </c>
      <c r="E870" s="1" t="s">
        <v>1582</v>
      </c>
      <c r="F870" s="1" t="s">
        <v>1583</v>
      </c>
      <c r="G870" s="1" t="s">
        <v>1583</v>
      </c>
      <c r="H870" s="1" t="s">
        <v>2844</v>
      </c>
      <c r="I870" s="1" t="s">
        <v>210</v>
      </c>
      <c r="X870" s="1">
        <v>1</v>
      </c>
      <c r="Z870" s="1">
        <f>SUM(DATAGRAL2024[[#This Row],[GRAND PRIX]:[BRONCE CANNES]])</f>
        <v>1</v>
      </c>
      <c r="AA8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71" spans="1:27" s="1" customFormat="1" x14ac:dyDescent="0.3">
      <c r="A871" s="1" t="s">
        <v>3892</v>
      </c>
      <c r="B871" s="1" t="s">
        <v>1392</v>
      </c>
      <c r="C871" s="1" t="s">
        <v>1523</v>
      </c>
      <c r="D871" s="1" t="s">
        <v>2106</v>
      </c>
      <c r="E871" s="1" t="s">
        <v>1614</v>
      </c>
      <c r="F871" s="1" t="s">
        <v>1615</v>
      </c>
      <c r="G871" s="1" t="s">
        <v>1616</v>
      </c>
      <c r="H871" s="1" t="s">
        <v>2844</v>
      </c>
      <c r="I871" s="1" t="s">
        <v>127</v>
      </c>
      <c r="W871" s="1">
        <v>1</v>
      </c>
      <c r="Z871" s="1">
        <f>SUM(DATAGRAL2024[[#This Row],[GRAND PRIX]:[BRONCE CANNES]])</f>
        <v>1</v>
      </c>
      <c r="AA8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72" spans="1:27" s="1" customFormat="1" x14ac:dyDescent="0.3">
      <c r="A872" s="1" t="s">
        <v>3892</v>
      </c>
      <c r="B872" s="1" t="s">
        <v>1392</v>
      </c>
      <c r="C872" s="1" t="s">
        <v>1523</v>
      </c>
      <c r="D872" s="1" t="s">
        <v>2106</v>
      </c>
      <c r="E872" s="1" t="s">
        <v>1617</v>
      </c>
      <c r="F872" s="1" t="s">
        <v>1618</v>
      </c>
      <c r="G872" s="1" t="s">
        <v>1619</v>
      </c>
      <c r="H872" s="1" t="s">
        <v>2844</v>
      </c>
      <c r="I872" s="1" t="s">
        <v>127</v>
      </c>
      <c r="Y872" s="1">
        <v>1</v>
      </c>
      <c r="Z872" s="1">
        <f>SUM(DATAGRAL2024[[#This Row],[GRAND PRIX]:[BRONCE CANNES]])</f>
        <v>1</v>
      </c>
      <c r="AA8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3" spans="1:27" s="1" customFormat="1" x14ac:dyDescent="0.3">
      <c r="A873" s="1" t="s">
        <v>3892</v>
      </c>
      <c r="B873" s="1" t="s">
        <v>1392</v>
      </c>
      <c r="C873" s="1" t="s">
        <v>1523</v>
      </c>
      <c r="D873" s="1" t="s">
        <v>2106</v>
      </c>
      <c r="E873" s="1" t="s">
        <v>1620</v>
      </c>
      <c r="F873" s="1" t="s">
        <v>1615</v>
      </c>
      <c r="G873" s="1" t="s">
        <v>1621</v>
      </c>
      <c r="H873" s="1" t="s">
        <v>2844</v>
      </c>
      <c r="I873" s="1" t="s">
        <v>127</v>
      </c>
      <c r="Y873" s="1">
        <v>1</v>
      </c>
      <c r="Z873" s="1">
        <f>SUM(DATAGRAL2024[[#This Row],[GRAND PRIX]:[BRONCE CANNES]])</f>
        <v>1</v>
      </c>
      <c r="AA8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4" spans="1:27" s="1" customFormat="1" x14ac:dyDescent="0.3">
      <c r="A874" s="1" t="s">
        <v>3892</v>
      </c>
      <c r="B874" s="1" t="s">
        <v>1392</v>
      </c>
      <c r="C874" s="1" t="s">
        <v>1523</v>
      </c>
      <c r="D874" s="1" t="s">
        <v>2107</v>
      </c>
      <c r="E874" s="1" t="s">
        <v>1622</v>
      </c>
      <c r="F874" s="1" t="s">
        <v>1618</v>
      </c>
      <c r="G874" s="1" t="s">
        <v>1618</v>
      </c>
      <c r="H874" s="1" t="s">
        <v>2844</v>
      </c>
      <c r="I874" s="1" t="s">
        <v>146</v>
      </c>
      <c r="X874" s="1">
        <v>1</v>
      </c>
      <c r="Z874" s="1">
        <f>SUM(DATAGRAL2024[[#This Row],[GRAND PRIX]:[BRONCE CANNES]])</f>
        <v>1</v>
      </c>
      <c r="AA8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75" spans="1:27" s="1" customFormat="1" x14ac:dyDescent="0.3">
      <c r="A875" s="1" t="s">
        <v>3892</v>
      </c>
      <c r="B875" s="1" t="s">
        <v>1392</v>
      </c>
      <c r="C875" s="1" t="s">
        <v>1505</v>
      </c>
      <c r="D875" s="1" t="s">
        <v>1505</v>
      </c>
      <c r="E875" s="1" t="s">
        <v>1623</v>
      </c>
      <c r="F875" s="1" t="s">
        <v>1624</v>
      </c>
      <c r="G875" s="1" t="s">
        <v>1624</v>
      </c>
      <c r="H875" s="1" t="s">
        <v>2844</v>
      </c>
      <c r="I875" s="1" t="s">
        <v>146</v>
      </c>
      <c r="Y875" s="1">
        <v>1</v>
      </c>
      <c r="Z875" s="1">
        <f>SUM(DATAGRAL2024[[#This Row],[GRAND PRIX]:[BRONCE CANNES]])</f>
        <v>1</v>
      </c>
      <c r="AA8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6" spans="1:27" s="1" customFormat="1" x14ac:dyDescent="0.3">
      <c r="A876" s="1" t="s">
        <v>3892</v>
      </c>
      <c r="B876" s="1" t="s">
        <v>1392</v>
      </c>
      <c r="C876" s="1" t="s">
        <v>1505</v>
      </c>
      <c r="D876" s="1" t="s">
        <v>1505</v>
      </c>
      <c r="E876" s="1" t="s">
        <v>1506</v>
      </c>
      <c r="F876" s="1" t="s">
        <v>1507</v>
      </c>
      <c r="G876" s="1" t="s">
        <v>1508</v>
      </c>
      <c r="H876" s="1" t="s">
        <v>2844</v>
      </c>
      <c r="I876" s="1" t="s">
        <v>146</v>
      </c>
      <c r="Y876" s="1">
        <v>1</v>
      </c>
      <c r="Z876" s="1">
        <f>SUM(DATAGRAL2024[[#This Row],[GRAND PRIX]:[BRONCE CANNES]])</f>
        <v>1</v>
      </c>
      <c r="AA8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7" spans="1:27" s="1" customFormat="1" x14ac:dyDescent="0.3">
      <c r="A877" s="1" t="s">
        <v>3892</v>
      </c>
      <c r="B877" s="1" t="s">
        <v>1392</v>
      </c>
      <c r="C877" s="1" t="s">
        <v>1505</v>
      </c>
      <c r="D877" s="1" t="s">
        <v>1505</v>
      </c>
      <c r="E877" s="1" t="s">
        <v>1625</v>
      </c>
      <c r="F877" s="1" t="s">
        <v>1626</v>
      </c>
      <c r="G877" s="1" t="s">
        <v>1627</v>
      </c>
      <c r="H877" s="1" t="s">
        <v>2844</v>
      </c>
      <c r="I877" s="1" t="s">
        <v>146</v>
      </c>
      <c r="X877" s="1">
        <v>1</v>
      </c>
      <c r="Z877" s="1">
        <f>SUM(DATAGRAL2024[[#This Row],[GRAND PRIX]:[BRONCE CANNES]])</f>
        <v>1</v>
      </c>
      <c r="AA8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78" spans="1:27" s="1" customFormat="1" x14ac:dyDescent="0.3">
      <c r="A878" s="1" t="s">
        <v>3892</v>
      </c>
      <c r="B878" s="1" t="s">
        <v>1392</v>
      </c>
      <c r="C878" s="1" t="s">
        <v>2208</v>
      </c>
      <c r="D878" s="1" t="s">
        <v>2207</v>
      </c>
      <c r="E878" s="1" t="s">
        <v>1628</v>
      </c>
      <c r="F878" s="1" t="s">
        <v>1629</v>
      </c>
      <c r="G878" s="1" t="s">
        <v>1629</v>
      </c>
      <c r="H878" s="1" t="s">
        <v>2844</v>
      </c>
      <c r="I878" s="1" t="s">
        <v>175</v>
      </c>
      <c r="Y878" s="1">
        <v>1</v>
      </c>
      <c r="Z878" s="1">
        <f>SUM(DATAGRAL2024[[#This Row],[GRAND PRIX]:[BRONCE CANNES]])</f>
        <v>1</v>
      </c>
      <c r="AA8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9" spans="1:27" s="1" customFormat="1" x14ac:dyDescent="0.3">
      <c r="A879" s="1" t="s">
        <v>3892</v>
      </c>
      <c r="B879" s="1" t="s">
        <v>1392</v>
      </c>
      <c r="C879" s="1" t="s">
        <v>2208</v>
      </c>
      <c r="D879" s="1" t="s">
        <v>2207</v>
      </c>
      <c r="E879" s="1" t="s">
        <v>1509</v>
      </c>
      <c r="F879" s="1" t="s">
        <v>1510</v>
      </c>
      <c r="G879" s="1" t="s">
        <v>1511</v>
      </c>
      <c r="H879" s="1" t="s">
        <v>2844</v>
      </c>
      <c r="I879" s="1" t="s">
        <v>175</v>
      </c>
      <c r="W879" s="1">
        <v>1</v>
      </c>
      <c r="X879" s="1">
        <v>1</v>
      </c>
      <c r="Z879" s="1">
        <f>SUM(DATAGRAL2024[[#This Row],[GRAND PRIX]:[BRONCE CANNES]])</f>
        <v>2</v>
      </c>
      <c r="AA8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80" spans="1:27" s="1" customFormat="1" x14ac:dyDescent="0.3">
      <c r="A880" s="1" t="s">
        <v>3892</v>
      </c>
      <c r="B880" s="1" t="s">
        <v>1392</v>
      </c>
      <c r="C880" s="1" t="s">
        <v>1512</v>
      </c>
      <c r="D880" s="1" t="s">
        <v>2114</v>
      </c>
      <c r="E880" s="1" t="s">
        <v>1630</v>
      </c>
      <c r="F880" s="1" t="s">
        <v>1631</v>
      </c>
      <c r="G880" s="1" t="s">
        <v>1632</v>
      </c>
      <c r="H880" s="1" t="s">
        <v>2844</v>
      </c>
      <c r="I880" s="1" t="s">
        <v>146</v>
      </c>
      <c r="X880" s="1">
        <v>1</v>
      </c>
      <c r="Z880" s="1">
        <f>SUM(DATAGRAL2024[[#This Row],[GRAND PRIX]:[BRONCE CANNES]])</f>
        <v>1</v>
      </c>
      <c r="AA8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1" spans="1:27" s="1" customFormat="1" x14ac:dyDescent="0.3">
      <c r="A881" s="1" t="s">
        <v>3892</v>
      </c>
      <c r="B881" s="1" t="s">
        <v>1392</v>
      </c>
      <c r="C881" s="1" t="s">
        <v>1633</v>
      </c>
      <c r="D881" s="1" t="s">
        <v>2126</v>
      </c>
      <c r="E881" s="1" t="s">
        <v>1634</v>
      </c>
      <c r="F881" s="1" t="s">
        <v>1635</v>
      </c>
      <c r="G881" s="1" t="s">
        <v>1635</v>
      </c>
      <c r="H881" s="1" t="s">
        <v>2844</v>
      </c>
      <c r="I881" s="1" t="s">
        <v>126</v>
      </c>
      <c r="Y881" s="1">
        <v>1</v>
      </c>
      <c r="Z881" s="1">
        <f>SUM(DATAGRAL2024[[#This Row],[GRAND PRIX]:[BRONCE CANNES]])</f>
        <v>1</v>
      </c>
      <c r="AA8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2" spans="1:27" s="1" customFormat="1" x14ac:dyDescent="0.3">
      <c r="A882" s="1" t="s">
        <v>3892</v>
      </c>
      <c r="B882" s="1" t="s">
        <v>1392</v>
      </c>
      <c r="C882" s="1" t="s">
        <v>1633</v>
      </c>
      <c r="D882" s="1" t="s">
        <v>2127</v>
      </c>
      <c r="E882" s="1" t="s">
        <v>1634</v>
      </c>
      <c r="F882" s="1" t="s">
        <v>1635</v>
      </c>
      <c r="G882" s="1" t="s">
        <v>1635</v>
      </c>
      <c r="H882" s="1" t="s">
        <v>2844</v>
      </c>
      <c r="I882" s="1" t="s">
        <v>146</v>
      </c>
      <c r="Y882" s="1">
        <v>1</v>
      </c>
      <c r="Z882" s="1">
        <f>SUM(DATAGRAL2024[[#This Row],[GRAND PRIX]:[BRONCE CANNES]])</f>
        <v>1</v>
      </c>
      <c r="AA8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3" spans="1:27" s="1" customFormat="1" x14ac:dyDescent="0.3">
      <c r="A883" s="1" t="s">
        <v>3892</v>
      </c>
      <c r="B883" s="1" t="s">
        <v>1392</v>
      </c>
      <c r="C883" s="1" t="s">
        <v>1633</v>
      </c>
      <c r="D883" s="1" t="s">
        <v>2128</v>
      </c>
      <c r="E883" s="1" t="s">
        <v>1634</v>
      </c>
      <c r="F883" s="1" t="s">
        <v>1635</v>
      </c>
      <c r="G883" s="1" t="s">
        <v>1635</v>
      </c>
      <c r="H883" s="1" t="s">
        <v>2844</v>
      </c>
      <c r="I883" s="1" t="s">
        <v>140</v>
      </c>
      <c r="Y883" s="1">
        <v>1</v>
      </c>
      <c r="Z883" s="1">
        <f>SUM(DATAGRAL2024[[#This Row],[GRAND PRIX]:[BRONCE CANNES]])</f>
        <v>1</v>
      </c>
      <c r="AA8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4" spans="1:27" s="1" customFormat="1" x14ac:dyDescent="0.3">
      <c r="A884" s="1" t="s">
        <v>3892</v>
      </c>
      <c r="B884" s="1" t="s">
        <v>1392</v>
      </c>
      <c r="C884" s="1" t="s">
        <v>1636</v>
      </c>
      <c r="D884" s="1" t="s">
        <v>1636</v>
      </c>
      <c r="E884" s="1" t="s">
        <v>1637</v>
      </c>
      <c r="F884" s="1" t="s">
        <v>1638</v>
      </c>
      <c r="G884" s="1" t="s">
        <v>1639</v>
      </c>
      <c r="H884" s="1" t="s">
        <v>2844</v>
      </c>
      <c r="I884" s="1" t="s">
        <v>175</v>
      </c>
      <c r="Y884" s="1">
        <v>1</v>
      </c>
      <c r="Z884" s="1">
        <f>SUM(DATAGRAL2024[[#This Row],[GRAND PRIX]:[BRONCE CANNES]])</f>
        <v>1</v>
      </c>
      <c r="AA8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5" spans="1:27" s="1" customFormat="1" x14ac:dyDescent="0.3">
      <c r="A885" s="1" t="s">
        <v>3892</v>
      </c>
      <c r="B885" s="1" t="s">
        <v>1392</v>
      </c>
      <c r="C885" s="1" t="s">
        <v>455</v>
      </c>
      <c r="D885" s="1" t="s">
        <v>455</v>
      </c>
      <c r="E885" s="1" t="s">
        <v>1516</v>
      </c>
      <c r="F885" s="1" t="s">
        <v>1517</v>
      </c>
      <c r="G885" s="1" t="s">
        <v>1518</v>
      </c>
      <c r="H885" s="1" t="s">
        <v>2844</v>
      </c>
      <c r="I885" s="1" t="s">
        <v>140</v>
      </c>
      <c r="X885" s="1">
        <v>1</v>
      </c>
      <c r="Z885" s="1">
        <f>SUM(DATAGRAL2024[[#This Row],[GRAND PRIX]:[BRONCE CANNES]])</f>
        <v>1</v>
      </c>
      <c r="AA8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6" spans="1:27" s="1" customFormat="1" x14ac:dyDescent="0.3">
      <c r="A886" s="1" t="s">
        <v>3892</v>
      </c>
      <c r="B886" s="1" t="s">
        <v>1392</v>
      </c>
      <c r="C886" s="1" t="s">
        <v>1640</v>
      </c>
      <c r="D886" s="1" t="s">
        <v>1640</v>
      </c>
      <c r="E886" s="1" t="s">
        <v>1641</v>
      </c>
      <c r="F886" s="1" t="s">
        <v>1642</v>
      </c>
      <c r="G886" s="1" t="s">
        <v>1642</v>
      </c>
      <c r="H886" s="1" t="s">
        <v>2844</v>
      </c>
      <c r="I886" s="1" t="s">
        <v>175</v>
      </c>
      <c r="X886" s="1">
        <v>1</v>
      </c>
      <c r="Z886" s="1">
        <f>SUM(DATAGRAL2024[[#This Row],[GRAND PRIX]:[BRONCE CANNES]])</f>
        <v>1</v>
      </c>
      <c r="AA8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7" spans="1:27" s="1" customFormat="1" x14ac:dyDescent="0.3">
      <c r="A887" s="1" t="s">
        <v>3892</v>
      </c>
      <c r="B887" s="1" t="s">
        <v>1392</v>
      </c>
      <c r="C887" s="1" t="s">
        <v>1640</v>
      </c>
      <c r="D887" s="1" t="s">
        <v>1640</v>
      </c>
      <c r="E887" s="1" t="s">
        <v>1643</v>
      </c>
      <c r="F887" s="1" t="s">
        <v>1644</v>
      </c>
      <c r="G887" s="1" t="s">
        <v>1644</v>
      </c>
      <c r="H887" s="1" t="s">
        <v>2844</v>
      </c>
      <c r="I887" s="1" t="s">
        <v>175</v>
      </c>
      <c r="Y887" s="1">
        <v>1</v>
      </c>
      <c r="Z887" s="1">
        <f>SUM(DATAGRAL2024[[#This Row],[GRAND PRIX]:[BRONCE CANNES]])</f>
        <v>1</v>
      </c>
      <c r="AA8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8" spans="1:27" s="1" customFormat="1" x14ac:dyDescent="0.3">
      <c r="A888" s="1" t="s">
        <v>3892</v>
      </c>
      <c r="B888" s="1" t="s">
        <v>1392</v>
      </c>
      <c r="C888" s="1" t="s">
        <v>1443</v>
      </c>
      <c r="D888" s="1" t="s">
        <v>3867</v>
      </c>
      <c r="E888" s="1" t="s">
        <v>1645</v>
      </c>
      <c r="F888" s="1" t="s">
        <v>1646</v>
      </c>
      <c r="G888" s="1" t="s">
        <v>1646</v>
      </c>
      <c r="H888" s="1" t="s">
        <v>2844</v>
      </c>
      <c r="I888" s="1" t="s">
        <v>126</v>
      </c>
      <c r="X888" s="1">
        <v>1</v>
      </c>
      <c r="Z888" s="1">
        <f>SUM(DATAGRAL2024[[#This Row],[GRAND PRIX]:[BRONCE CANNES]])</f>
        <v>1</v>
      </c>
      <c r="AA8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9" spans="1:27" s="1" customFormat="1" x14ac:dyDescent="0.3">
      <c r="A889" s="1" t="s">
        <v>3892</v>
      </c>
      <c r="B889" s="1" t="s">
        <v>1392</v>
      </c>
      <c r="C889" s="1" t="s">
        <v>1443</v>
      </c>
      <c r="D889" s="1" t="s">
        <v>2142</v>
      </c>
      <c r="E889" s="1" t="s">
        <v>1645</v>
      </c>
      <c r="F889" s="1" t="s">
        <v>1646</v>
      </c>
      <c r="G889" s="1" t="s">
        <v>1646</v>
      </c>
      <c r="H889" s="1" t="s">
        <v>2844</v>
      </c>
      <c r="I889" s="1" t="s">
        <v>175</v>
      </c>
      <c r="X889" s="1">
        <v>1</v>
      </c>
      <c r="Z889" s="1">
        <f>SUM(DATAGRAL2024[[#This Row],[GRAND PRIX]:[BRONCE CANNES]])</f>
        <v>1</v>
      </c>
      <c r="AA8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90" spans="1:27" s="1" customFormat="1" x14ac:dyDescent="0.3">
      <c r="A890" s="1" t="s">
        <v>3892</v>
      </c>
      <c r="B890" s="1" t="s">
        <v>1392</v>
      </c>
      <c r="C890" s="1" t="s">
        <v>1443</v>
      </c>
      <c r="D890" s="1" t="s">
        <v>2140</v>
      </c>
      <c r="E890" s="1" t="s">
        <v>1647</v>
      </c>
      <c r="F890" s="1" t="s">
        <v>1648</v>
      </c>
      <c r="G890" s="1" t="s">
        <v>1648</v>
      </c>
      <c r="H890" s="1" t="s">
        <v>2844</v>
      </c>
      <c r="I890" s="1" t="s">
        <v>146</v>
      </c>
      <c r="X890" s="1">
        <v>1</v>
      </c>
      <c r="Y890" s="1">
        <v>1</v>
      </c>
      <c r="Z890" s="1">
        <f>SUM(DATAGRAL2024[[#This Row],[GRAND PRIX]:[BRONCE CANNES]])</f>
        <v>2</v>
      </c>
      <c r="AA8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91" spans="1:27" s="1" customFormat="1" x14ac:dyDescent="0.3">
      <c r="A891" s="1" t="s">
        <v>3892</v>
      </c>
      <c r="B891" s="1" t="s">
        <v>1392</v>
      </c>
      <c r="C891" s="1" t="s">
        <v>1443</v>
      </c>
      <c r="D891" s="1" t="s">
        <v>2142</v>
      </c>
      <c r="E891" s="1" t="s">
        <v>1647</v>
      </c>
      <c r="F891" s="1" t="s">
        <v>1648</v>
      </c>
      <c r="G891" s="1" t="s">
        <v>1648</v>
      </c>
      <c r="H891" s="1" t="s">
        <v>2844</v>
      </c>
      <c r="I891" s="1" t="s">
        <v>175</v>
      </c>
      <c r="X891" s="1">
        <v>1</v>
      </c>
      <c r="Y891" s="1">
        <v>1</v>
      </c>
      <c r="Z891" s="1">
        <f>SUM(DATAGRAL2024[[#This Row],[GRAND PRIX]:[BRONCE CANNES]])</f>
        <v>2</v>
      </c>
      <c r="AA8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92" spans="1:27" s="1" customFormat="1" x14ac:dyDescent="0.3">
      <c r="A892" s="1" t="s">
        <v>3892</v>
      </c>
      <c r="B892" s="1" t="s">
        <v>1392</v>
      </c>
      <c r="C892" s="1" t="s">
        <v>1443</v>
      </c>
      <c r="D892" s="1" t="s">
        <v>2141</v>
      </c>
      <c r="E892" s="1" t="s">
        <v>1649</v>
      </c>
      <c r="F892" s="1" t="s">
        <v>1650</v>
      </c>
      <c r="G892" s="1" t="s">
        <v>1651</v>
      </c>
      <c r="H892" s="1" t="s">
        <v>2844</v>
      </c>
      <c r="I892" s="1" t="s">
        <v>127</v>
      </c>
      <c r="X892" s="1">
        <v>1</v>
      </c>
      <c r="Z892" s="1">
        <f>SUM(DATAGRAL2024[[#This Row],[GRAND PRIX]:[BRONCE CANNES]])</f>
        <v>1</v>
      </c>
      <c r="AA8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93" spans="1:27" s="1" customFormat="1" x14ac:dyDescent="0.3">
      <c r="A893" s="1" t="s">
        <v>3892</v>
      </c>
      <c r="B893" s="1" t="s">
        <v>1392</v>
      </c>
      <c r="C893" s="1" t="s">
        <v>1544</v>
      </c>
      <c r="D893" s="1" t="s">
        <v>2147</v>
      </c>
      <c r="E893" s="1" t="s">
        <v>1652</v>
      </c>
      <c r="F893" s="1" t="s">
        <v>1653</v>
      </c>
      <c r="G893" s="1" t="s">
        <v>1653</v>
      </c>
      <c r="H893" s="1" t="s">
        <v>2844</v>
      </c>
      <c r="I893" s="1" t="s">
        <v>175</v>
      </c>
      <c r="W893" s="1">
        <v>1</v>
      </c>
      <c r="Y893" s="1">
        <v>1</v>
      </c>
      <c r="Z893" s="1">
        <f>SUM(DATAGRAL2024[[#This Row],[GRAND PRIX]:[BRONCE CANNES]])</f>
        <v>2</v>
      </c>
      <c r="AA8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894" spans="1:27" s="1" customFormat="1" x14ac:dyDescent="0.3">
      <c r="A894" s="1" t="s">
        <v>3893</v>
      </c>
      <c r="B894" s="1" t="s">
        <v>1392</v>
      </c>
      <c r="C894" s="1" t="s">
        <v>1655</v>
      </c>
      <c r="D894" s="1" t="s">
        <v>1655</v>
      </c>
      <c r="E894" s="1" t="s">
        <v>1656</v>
      </c>
      <c r="F894" s="1" t="s">
        <v>1657</v>
      </c>
      <c r="G894" s="1" t="s">
        <v>1658</v>
      </c>
      <c r="H894" s="1" t="s">
        <v>2844</v>
      </c>
      <c r="I894" s="1" t="s">
        <v>175</v>
      </c>
      <c r="Y894" s="1">
        <v>1</v>
      </c>
      <c r="Z894" s="1">
        <f>SUM(DATAGRAL2024[[#This Row],[GRAND PRIX]:[BRONCE CANNES]])</f>
        <v>1</v>
      </c>
      <c r="AA8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95" spans="1:27" s="1" customFormat="1" x14ac:dyDescent="0.3">
      <c r="A895" s="1" t="s">
        <v>3893</v>
      </c>
      <c r="B895" s="1" t="s">
        <v>1392</v>
      </c>
      <c r="C895" s="1" t="s">
        <v>1659</v>
      </c>
      <c r="D895" s="1" t="s">
        <v>1659</v>
      </c>
      <c r="E895" s="1" t="s">
        <v>1660</v>
      </c>
      <c r="F895" s="1" t="s">
        <v>1661</v>
      </c>
      <c r="G895" s="1" t="s">
        <v>1661</v>
      </c>
      <c r="H895" s="1" t="s">
        <v>2844</v>
      </c>
      <c r="I895" s="1" t="s">
        <v>146</v>
      </c>
      <c r="X895" s="1">
        <v>1</v>
      </c>
      <c r="Y895" s="1">
        <v>1</v>
      </c>
      <c r="Z895" s="1">
        <f>SUM(DATAGRAL2024[[#This Row],[GRAND PRIX]:[BRONCE CANNES]])</f>
        <v>2</v>
      </c>
      <c r="AA8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96" spans="1:27" s="1" customFormat="1" x14ac:dyDescent="0.3">
      <c r="A896" s="1" t="s">
        <v>3893</v>
      </c>
      <c r="B896" s="1" t="s">
        <v>1392</v>
      </c>
      <c r="C896" s="1" t="s">
        <v>455</v>
      </c>
      <c r="D896" s="1" t="s">
        <v>455</v>
      </c>
      <c r="E896" s="1" t="s">
        <v>1516</v>
      </c>
      <c r="F896" s="1" t="s">
        <v>1517</v>
      </c>
      <c r="G896" s="1" t="s">
        <v>1518</v>
      </c>
      <c r="H896" s="1" t="s">
        <v>2844</v>
      </c>
      <c r="I896" s="1" t="s">
        <v>140</v>
      </c>
      <c r="W896" s="1">
        <v>1</v>
      </c>
      <c r="X896" s="1">
        <v>1</v>
      </c>
      <c r="Z896" s="1">
        <f>SUM(DATAGRAL2024[[#This Row],[GRAND PRIX]:[BRONCE CANNES]])</f>
        <v>2</v>
      </c>
      <c r="AA8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97" spans="1:27" s="1" customFormat="1" x14ac:dyDescent="0.3">
      <c r="A897" s="1" t="s">
        <v>3893</v>
      </c>
      <c r="B897" s="1" t="s">
        <v>1392</v>
      </c>
      <c r="C897" s="1" t="s">
        <v>1443</v>
      </c>
      <c r="D897" s="1" t="s">
        <v>2814</v>
      </c>
      <c r="E897" s="1" t="s">
        <v>1662</v>
      </c>
      <c r="F897" s="1" t="s">
        <v>1663</v>
      </c>
      <c r="G897" s="1" t="s">
        <v>1663</v>
      </c>
      <c r="H897" s="1" t="s">
        <v>2844</v>
      </c>
      <c r="I897" s="1" t="s">
        <v>11</v>
      </c>
      <c r="W897" s="1">
        <v>1</v>
      </c>
      <c r="Z897" s="1">
        <f>SUM(DATAGRAL2024[[#This Row],[GRAND PRIX]:[BRONCE CANNES]])</f>
        <v>1</v>
      </c>
      <c r="AA8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98" spans="1:27" s="1" customFormat="1" x14ac:dyDescent="0.3">
      <c r="A898" s="1" t="s">
        <v>3894</v>
      </c>
      <c r="B898" s="1" t="s">
        <v>1392</v>
      </c>
      <c r="C898" s="1" t="s">
        <v>1665</v>
      </c>
      <c r="D898" s="1" t="s">
        <v>1665</v>
      </c>
      <c r="E898" s="1" t="s">
        <v>1666</v>
      </c>
      <c r="F898" s="1" t="s">
        <v>1667</v>
      </c>
      <c r="G898" s="1" t="s">
        <v>1668</v>
      </c>
      <c r="H898" s="1" t="s">
        <v>2844</v>
      </c>
      <c r="I898" s="1" t="s">
        <v>146</v>
      </c>
      <c r="Y898" s="1">
        <v>1</v>
      </c>
      <c r="Z898" s="1">
        <f>SUM(DATAGRAL2024[[#This Row],[GRAND PRIX]:[BRONCE CANNES]])</f>
        <v>1</v>
      </c>
      <c r="AA8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99" spans="1:27" s="1" customFormat="1" x14ac:dyDescent="0.3">
      <c r="A899" s="1" t="s">
        <v>3894</v>
      </c>
      <c r="B899" s="1" t="s">
        <v>1392</v>
      </c>
      <c r="C899" s="1" t="s">
        <v>1562</v>
      </c>
      <c r="D899" s="1" t="s">
        <v>1562</v>
      </c>
      <c r="E899" s="1" t="s">
        <v>1669</v>
      </c>
      <c r="F899" s="1" t="s">
        <v>1670</v>
      </c>
      <c r="G899" s="1" t="s">
        <v>1671</v>
      </c>
      <c r="H899" s="1" t="s">
        <v>2844</v>
      </c>
      <c r="I899" s="1" t="s">
        <v>146</v>
      </c>
      <c r="T899" s="1">
        <v>1</v>
      </c>
      <c r="Z899" s="1">
        <f>SUM(DATAGRAL2024[[#This Row],[GRAND PRIX]:[BRONCE CANNES]])</f>
        <v>1</v>
      </c>
      <c r="AA8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900" spans="1:27" s="1" customFormat="1" x14ac:dyDescent="0.3">
      <c r="A900" s="1" t="s">
        <v>3894</v>
      </c>
      <c r="B900" s="1" t="s">
        <v>1392</v>
      </c>
      <c r="C900" s="1" t="s">
        <v>1562</v>
      </c>
      <c r="D900" s="1" t="s">
        <v>1562</v>
      </c>
      <c r="E900" s="1" t="s">
        <v>1672</v>
      </c>
      <c r="F900" s="1" t="s">
        <v>1673</v>
      </c>
      <c r="G900" s="1" t="s">
        <v>1673</v>
      </c>
      <c r="H900" s="1" t="s">
        <v>2844</v>
      </c>
      <c r="I900" s="1" t="s">
        <v>146</v>
      </c>
      <c r="Y900" s="1">
        <v>1</v>
      </c>
      <c r="Z900" s="1">
        <f>SUM(DATAGRAL2024[[#This Row],[GRAND PRIX]:[BRONCE CANNES]])</f>
        <v>1</v>
      </c>
      <c r="AA9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01" spans="1:27" s="1" customFormat="1" x14ac:dyDescent="0.3">
      <c r="A901" s="1" t="s">
        <v>3894</v>
      </c>
      <c r="B901" s="1" t="s">
        <v>1392</v>
      </c>
      <c r="C901" s="1" t="s">
        <v>1674</v>
      </c>
      <c r="D901" s="1" t="s">
        <v>1674</v>
      </c>
      <c r="E901" s="1" t="s">
        <v>1675</v>
      </c>
      <c r="F901" s="1" t="s">
        <v>1676</v>
      </c>
      <c r="G901" s="1" t="s">
        <v>1677</v>
      </c>
      <c r="H901" s="1" t="s">
        <v>2844</v>
      </c>
      <c r="I901" s="1" t="s">
        <v>210</v>
      </c>
      <c r="X901" s="1">
        <v>1</v>
      </c>
      <c r="Z901" s="1">
        <f>SUM(DATAGRAL2024[[#This Row],[GRAND PRIX]:[BRONCE CANNES]])</f>
        <v>1</v>
      </c>
      <c r="AA9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02" spans="1:27" s="1" customFormat="1" x14ac:dyDescent="0.3">
      <c r="A902" s="1" t="s">
        <v>3894</v>
      </c>
      <c r="B902" s="1" t="s">
        <v>1392</v>
      </c>
      <c r="C902" s="1" t="s">
        <v>2208</v>
      </c>
      <c r="D902" s="1" t="s">
        <v>2207</v>
      </c>
      <c r="E902" s="1" t="s">
        <v>1509</v>
      </c>
      <c r="F902" s="1" t="s">
        <v>1510</v>
      </c>
      <c r="G902" s="1" t="s">
        <v>1511</v>
      </c>
      <c r="H902" s="1" t="s">
        <v>2844</v>
      </c>
      <c r="I902" s="1" t="s">
        <v>175</v>
      </c>
      <c r="X902" s="1">
        <v>1</v>
      </c>
      <c r="Z902" s="1">
        <f>SUM(DATAGRAL2024[[#This Row],[GRAND PRIX]:[BRONCE CANNES]])</f>
        <v>1</v>
      </c>
      <c r="AA9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03" spans="1:27" s="1" customFormat="1" x14ac:dyDescent="0.3">
      <c r="A903" s="1" t="s">
        <v>3894</v>
      </c>
      <c r="B903" s="1" t="s">
        <v>1392</v>
      </c>
      <c r="C903" s="1" t="s">
        <v>1678</v>
      </c>
      <c r="D903" s="1" t="s">
        <v>1678</v>
      </c>
      <c r="E903" s="1" t="s">
        <v>1679</v>
      </c>
      <c r="F903" s="1" t="s">
        <v>1678</v>
      </c>
      <c r="G903" s="1" t="s">
        <v>1678</v>
      </c>
      <c r="H903" s="1" t="s">
        <v>2844</v>
      </c>
      <c r="I903" s="1" t="s">
        <v>175</v>
      </c>
      <c r="Y903" s="1">
        <v>1</v>
      </c>
      <c r="Z903" s="1">
        <f>SUM(DATAGRAL2024[[#This Row],[GRAND PRIX]:[BRONCE CANNES]])</f>
        <v>1</v>
      </c>
      <c r="AA9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04" spans="1:27" s="1" customFormat="1" x14ac:dyDescent="0.3">
      <c r="A904" s="1" t="s">
        <v>3894</v>
      </c>
      <c r="B904" s="1" t="s">
        <v>1392</v>
      </c>
      <c r="C904" s="1" t="s">
        <v>1512</v>
      </c>
      <c r="D904" s="1" t="s">
        <v>2114</v>
      </c>
      <c r="E904" s="1" t="s">
        <v>1680</v>
      </c>
      <c r="F904" s="1" t="s">
        <v>1631</v>
      </c>
      <c r="G904" s="1" t="s">
        <v>1681</v>
      </c>
      <c r="H904" s="1" t="s">
        <v>2844</v>
      </c>
      <c r="I904" s="1" t="s">
        <v>146</v>
      </c>
      <c r="X904" s="1">
        <v>1</v>
      </c>
      <c r="Z904" s="1">
        <f>SUM(DATAGRAL2024[[#This Row],[GRAND PRIX]:[BRONCE CANNES]])</f>
        <v>1</v>
      </c>
      <c r="AA9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05" spans="1:27" s="1" customFormat="1" x14ac:dyDescent="0.3">
      <c r="A905" s="1" t="s">
        <v>3894</v>
      </c>
      <c r="B905" s="1" t="s">
        <v>1392</v>
      </c>
      <c r="C905" s="1" t="s">
        <v>1539</v>
      </c>
      <c r="D905" s="1" t="s">
        <v>2131</v>
      </c>
      <c r="E905" s="1" t="s">
        <v>1682</v>
      </c>
      <c r="F905" s="1" t="s">
        <v>1683</v>
      </c>
      <c r="G905" s="1" t="s">
        <v>1684</v>
      </c>
      <c r="H905" s="1" t="s">
        <v>2844</v>
      </c>
      <c r="I905" s="1" t="s">
        <v>175</v>
      </c>
      <c r="W905" s="1">
        <v>1</v>
      </c>
      <c r="Z905" s="1">
        <f>SUM(DATAGRAL2024[[#This Row],[GRAND PRIX]:[BRONCE CANNES]])</f>
        <v>1</v>
      </c>
      <c r="AA9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06" spans="1:27" s="1" customFormat="1" x14ac:dyDescent="0.3">
      <c r="A906" s="1" t="s">
        <v>3894</v>
      </c>
      <c r="B906" s="1" t="s">
        <v>1392</v>
      </c>
      <c r="C906" s="1" t="s">
        <v>1685</v>
      </c>
      <c r="D906" s="1" t="s">
        <v>1685</v>
      </c>
      <c r="E906" s="1" t="s">
        <v>1686</v>
      </c>
      <c r="F906" s="1" t="s">
        <v>1685</v>
      </c>
      <c r="G906" s="1" t="s">
        <v>1687</v>
      </c>
      <c r="H906" s="1" t="s">
        <v>2844</v>
      </c>
      <c r="I906" s="1" t="s">
        <v>127</v>
      </c>
      <c r="W906" s="1">
        <v>1</v>
      </c>
      <c r="Z906" s="1">
        <f>SUM(DATAGRAL2024[[#This Row],[GRAND PRIX]:[BRONCE CANNES]])</f>
        <v>1</v>
      </c>
      <c r="AA9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07" spans="1:27" s="1" customFormat="1" x14ac:dyDescent="0.3">
      <c r="A907" s="1" t="s">
        <v>3894</v>
      </c>
      <c r="B907" s="1" t="s">
        <v>1392</v>
      </c>
      <c r="C907" s="1" t="s">
        <v>1688</v>
      </c>
      <c r="D907" s="1" t="s">
        <v>1688</v>
      </c>
      <c r="E907" s="1" t="s">
        <v>1689</v>
      </c>
      <c r="F907" s="1" t="s">
        <v>1690</v>
      </c>
      <c r="G907" s="1" t="s">
        <v>1691</v>
      </c>
      <c r="H907" s="1" t="s">
        <v>2844</v>
      </c>
      <c r="I907" s="1" t="s">
        <v>175</v>
      </c>
      <c r="Y907" s="1">
        <v>1</v>
      </c>
      <c r="Z907" s="1">
        <f>SUM(DATAGRAL2024[[#This Row],[GRAND PRIX]:[BRONCE CANNES]])</f>
        <v>1</v>
      </c>
      <c r="AA9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08" spans="1:27" s="1" customFormat="1" x14ac:dyDescent="0.3">
      <c r="A908" s="1" t="s">
        <v>3895</v>
      </c>
      <c r="B908" s="1" t="s">
        <v>1392</v>
      </c>
      <c r="C908" s="1" t="s">
        <v>1606</v>
      </c>
      <c r="D908" s="1" t="s">
        <v>1606</v>
      </c>
      <c r="E908" s="1" t="s">
        <v>1609</v>
      </c>
      <c r="F908" s="1" t="s">
        <v>1546</v>
      </c>
      <c r="G908" s="1" t="s">
        <v>1610</v>
      </c>
      <c r="H908" s="1" t="s">
        <v>2844</v>
      </c>
      <c r="I908" s="1" t="s">
        <v>146</v>
      </c>
      <c r="W908" s="1">
        <v>1</v>
      </c>
      <c r="X908" s="1">
        <v>1</v>
      </c>
      <c r="Z908" s="1">
        <f>SUM(DATAGRAL2024[[#This Row],[GRAND PRIX]:[BRONCE CANNES]])</f>
        <v>2</v>
      </c>
      <c r="AA9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909" spans="1:27" s="1" customFormat="1" x14ac:dyDescent="0.3">
      <c r="A909" s="1" t="s">
        <v>3895</v>
      </c>
      <c r="B909" s="1" t="s">
        <v>1392</v>
      </c>
      <c r="C909" s="1" t="s">
        <v>1562</v>
      </c>
      <c r="D909" s="1" t="s">
        <v>1562</v>
      </c>
      <c r="E909" s="1" t="s">
        <v>1693</v>
      </c>
      <c r="F909" s="1" t="s">
        <v>1694</v>
      </c>
      <c r="G909" s="1" t="s">
        <v>1695</v>
      </c>
      <c r="H909" s="1" t="s">
        <v>2844</v>
      </c>
      <c r="I909" s="1" t="s">
        <v>146</v>
      </c>
      <c r="Y909" s="1">
        <v>1</v>
      </c>
      <c r="Z909" s="1">
        <f>SUM(DATAGRAL2024[[#This Row],[GRAND PRIX]:[BRONCE CANNES]])</f>
        <v>1</v>
      </c>
      <c r="AA9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0" spans="1:27" s="1" customFormat="1" x14ac:dyDescent="0.3">
      <c r="A910" s="1" t="s">
        <v>3895</v>
      </c>
      <c r="B910" s="1" t="s">
        <v>1392</v>
      </c>
      <c r="C910" s="1" t="s">
        <v>1500</v>
      </c>
      <c r="D910" s="1" t="s">
        <v>1500</v>
      </c>
      <c r="E910" s="1" t="s">
        <v>1501</v>
      </c>
      <c r="F910" s="1" t="s">
        <v>1502</v>
      </c>
      <c r="G910" s="1" t="s">
        <v>1503</v>
      </c>
      <c r="H910" s="1" t="s">
        <v>2844</v>
      </c>
      <c r="I910" s="1" t="s">
        <v>175</v>
      </c>
      <c r="Y910" s="1">
        <v>1</v>
      </c>
      <c r="Z910" s="1">
        <f>SUM(DATAGRAL2024[[#This Row],[GRAND PRIX]:[BRONCE CANNES]])</f>
        <v>1</v>
      </c>
      <c r="AA9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1" spans="1:27" s="1" customFormat="1" x14ac:dyDescent="0.3">
      <c r="A911" s="1" t="s">
        <v>3895</v>
      </c>
      <c r="B911" s="1" t="s">
        <v>1392</v>
      </c>
      <c r="C911" s="1" t="s">
        <v>854</v>
      </c>
      <c r="D911" s="1" t="s">
        <v>2209</v>
      </c>
      <c r="E911" s="1" t="s">
        <v>1696</v>
      </c>
      <c r="F911" s="1" t="s">
        <v>1697</v>
      </c>
      <c r="G911" s="1" t="s">
        <v>1698</v>
      </c>
      <c r="H911" s="1" t="s">
        <v>2844</v>
      </c>
      <c r="I911" s="1" t="s">
        <v>175</v>
      </c>
      <c r="Y911" s="1">
        <v>1</v>
      </c>
      <c r="Z911" s="1">
        <f>SUM(DATAGRAL2024[[#This Row],[GRAND PRIX]:[BRONCE CANNES]])</f>
        <v>1</v>
      </c>
      <c r="AA9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2" spans="1:27" s="1" customFormat="1" x14ac:dyDescent="0.3">
      <c r="A912" s="1" t="s">
        <v>3895</v>
      </c>
      <c r="B912" s="1" t="s">
        <v>1392</v>
      </c>
      <c r="C912" s="1" t="s">
        <v>1523</v>
      </c>
      <c r="D912" s="1" t="s">
        <v>2106</v>
      </c>
      <c r="E912" s="1" t="s">
        <v>1699</v>
      </c>
      <c r="F912" s="1" t="s">
        <v>1700</v>
      </c>
      <c r="G912" s="1" t="s">
        <v>1701</v>
      </c>
      <c r="H912" s="1" t="s">
        <v>2844</v>
      </c>
      <c r="I912" s="1" t="s">
        <v>127</v>
      </c>
      <c r="W912" s="1">
        <v>1</v>
      </c>
      <c r="Y912" s="1">
        <v>1</v>
      </c>
      <c r="Z912" s="1">
        <f>SUM(DATAGRAL2024[[#This Row],[GRAND PRIX]:[BRONCE CANNES]])</f>
        <v>2</v>
      </c>
      <c r="AA9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13" spans="1:27" s="1" customFormat="1" x14ac:dyDescent="0.3">
      <c r="A913" s="1" t="s">
        <v>3895</v>
      </c>
      <c r="B913" s="1" t="s">
        <v>1392</v>
      </c>
      <c r="C913" s="1" t="s">
        <v>1702</v>
      </c>
      <c r="D913" s="1" t="s">
        <v>1702</v>
      </c>
      <c r="E913" s="1" t="s">
        <v>1703</v>
      </c>
      <c r="F913" s="1" t="s">
        <v>1704</v>
      </c>
      <c r="G913" s="1" t="s">
        <v>1704</v>
      </c>
      <c r="H913" s="1" t="s">
        <v>2844</v>
      </c>
      <c r="I913" s="1" t="s">
        <v>175</v>
      </c>
      <c r="X913" s="1">
        <v>1</v>
      </c>
      <c r="Y913" s="1">
        <v>1</v>
      </c>
      <c r="Z913" s="1">
        <f>SUM(DATAGRAL2024[[#This Row],[GRAND PRIX]:[BRONCE CANNES]])</f>
        <v>2</v>
      </c>
      <c r="AA9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914" spans="1:27" s="1" customFormat="1" x14ac:dyDescent="0.3">
      <c r="A914" s="1" t="s">
        <v>3895</v>
      </c>
      <c r="B914" s="1" t="s">
        <v>1392</v>
      </c>
      <c r="C914" s="1" t="s">
        <v>1512</v>
      </c>
      <c r="D914" s="1" t="s">
        <v>3887</v>
      </c>
      <c r="E914" s="1" t="s">
        <v>1705</v>
      </c>
      <c r="F914" s="1" t="s">
        <v>1648</v>
      </c>
      <c r="G914" s="1" t="s">
        <v>1648</v>
      </c>
      <c r="H914" s="1" t="s">
        <v>2844</v>
      </c>
      <c r="I914" s="1" t="s">
        <v>126</v>
      </c>
      <c r="Y914" s="1">
        <v>1</v>
      </c>
      <c r="Z914" s="1">
        <f>SUM(DATAGRAL2024[[#This Row],[GRAND PRIX]:[BRONCE CANNES]])</f>
        <v>1</v>
      </c>
      <c r="AA9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5" spans="1:27" s="1" customFormat="1" x14ac:dyDescent="0.3">
      <c r="A915" s="1" t="s">
        <v>3896</v>
      </c>
      <c r="B915" s="1" t="s">
        <v>1392</v>
      </c>
      <c r="C915" s="1" t="s">
        <v>1655</v>
      </c>
      <c r="D915" s="1" t="s">
        <v>1655</v>
      </c>
      <c r="E915" s="1" t="s">
        <v>1707</v>
      </c>
      <c r="F915" s="1" t="s">
        <v>1708</v>
      </c>
      <c r="G915" s="1" t="s">
        <v>1708</v>
      </c>
      <c r="H915" s="1" t="s">
        <v>2844</v>
      </c>
      <c r="I915" s="1" t="s">
        <v>175</v>
      </c>
      <c r="Y915" s="1">
        <v>1</v>
      </c>
      <c r="Z915" s="1">
        <f>SUM(DATAGRAL2024[[#This Row],[GRAND PRIX]:[BRONCE CANNES]])</f>
        <v>1</v>
      </c>
      <c r="AA9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6" spans="1:27" s="1" customFormat="1" x14ac:dyDescent="0.3">
      <c r="A916" s="1" t="s">
        <v>3896</v>
      </c>
      <c r="B916" s="1" t="s">
        <v>1392</v>
      </c>
      <c r="C916" s="1" t="s">
        <v>1709</v>
      </c>
      <c r="D916" s="1" t="s">
        <v>1709</v>
      </c>
      <c r="E916" s="1" t="s">
        <v>1710</v>
      </c>
      <c r="F916" s="1" t="s">
        <v>1711</v>
      </c>
      <c r="G916" s="1" t="s">
        <v>1711</v>
      </c>
      <c r="H916" s="1" t="s">
        <v>2844</v>
      </c>
      <c r="I916" s="1" t="s">
        <v>175</v>
      </c>
      <c r="W916" s="1">
        <v>1</v>
      </c>
      <c r="Y916" s="1">
        <v>1</v>
      </c>
      <c r="Z916" s="1">
        <f>SUM(DATAGRAL2024[[#This Row],[GRAND PRIX]:[BRONCE CANNES]])</f>
        <v>2</v>
      </c>
      <c r="AA9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17" spans="1:27" s="1" customFormat="1" x14ac:dyDescent="0.3">
      <c r="A917" s="1" t="s">
        <v>3896</v>
      </c>
      <c r="B917" s="1" t="s">
        <v>1392</v>
      </c>
      <c r="C917" s="1" t="s">
        <v>1712</v>
      </c>
      <c r="D917" s="1" t="s">
        <v>2714</v>
      </c>
      <c r="E917" s="1" t="s">
        <v>1713</v>
      </c>
      <c r="F917" s="1" t="s">
        <v>1714</v>
      </c>
      <c r="G917" s="1" t="s">
        <v>1714</v>
      </c>
      <c r="H917" s="1" t="s">
        <v>2844</v>
      </c>
      <c r="I917" s="1" t="s">
        <v>175</v>
      </c>
      <c r="X917" s="1">
        <v>1</v>
      </c>
      <c r="Z917" s="1">
        <f>SUM(DATAGRAL2024[[#This Row],[GRAND PRIX]:[BRONCE CANNES]])</f>
        <v>1</v>
      </c>
      <c r="AA9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18" spans="1:27" s="1" customFormat="1" x14ac:dyDescent="0.3">
      <c r="A918" s="1" t="s">
        <v>3896</v>
      </c>
      <c r="B918" s="1" t="s">
        <v>1392</v>
      </c>
      <c r="C918" s="1" t="s">
        <v>1505</v>
      </c>
      <c r="D918" s="1" t="s">
        <v>1505</v>
      </c>
      <c r="E918" s="1" t="s">
        <v>1623</v>
      </c>
      <c r="F918" s="1" t="s">
        <v>1624</v>
      </c>
      <c r="G918" s="1" t="s">
        <v>1624</v>
      </c>
      <c r="H918" s="1" t="s">
        <v>2844</v>
      </c>
      <c r="I918" s="1" t="s">
        <v>146</v>
      </c>
      <c r="X918" s="1">
        <v>1</v>
      </c>
      <c r="Z918" s="1">
        <f>SUM(DATAGRAL2024[[#This Row],[GRAND PRIX]:[BRONCE CANNES]])</f>
        <v>1</v>
      </c>
      <c r="AA9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19" spans="1:27" s="1" customFormat="1" x14ac:dyDescent="0.3">
      <c r="A919" s="1" t="s">
        <v>3896</v>
      </c>
      <c r="B919" s="1" t="s">
        <v>1392</v>
      </c>
      <c r="C919" s="1" t="s">
        <v>2208</v>
      </c>
      <c r="D919" s="1" t="s">
        <v>2207</v>
      </c>
      <c r="E919" s="1" t="s">
        <v>1600</v>
      </c>
      <c r="F919" s="1" t="s">
        <v>1601</v>
      </c>
      <c r="G919" s="1" t="s">
        <v>1602</v>
      </c>
      <c r="H919" s="1" t="s">
        <v>2844</v>
      </c>
      <c r="I919" s="1" t="s">
        <v>175</v>
      </c>
      <c r="W919" s="1">
        <v>1</v>
      </c>
      <c r="X919" s="1">
        <v>1</v>
      </c>
      <c r="Z919" s="1">
        <f>SUM(DATAGRAL2024[[#This Row],[GRAND PRIX]:[BRONCE CANNES]])</f>
        <v>2</v>
      </c>
      <c r="AA9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920" spans="1:27" s="1" customFormat="1" x14ac:dyDescent="0.3">
      <c r="A920" s="1" t="s">
        <v>3896</v>
      </c>
      <c r="B920" s="1" t="s">
        <v>1392</v>
      </c>
      <c r="C920" s="1" t="s">
        <v>1715</v>
      </c>
      <c r="D920" s="1" t="s">
        <v>1715</v>
      </c>
      <c r="E920" s="1" t="s">
        <v>1716</v>
      </c>
      <c r="F920" s="1" t="s">
        <v>1717</v>
      </c>
      <c r="G920" s="1" t="s">
        <v>1718</v>
      </c>
      <c r="H920" s="1" t="s">
        <v>2844</v>
      </c>
      <c r="I920" s="1" t="s">
        <v>146</v>
      </c>
      <c r="Y920" s="1">
        <v>1</v>
      </c>
      <c r="Z920" s="1">
        <f>SUM(DATAGRAL2024[[#This Row],[GRAND PRIX]:[BRONCE CANNES]])</f>
        <v>1</v>
      </c>
      <c r="AA9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1" spans="1:27" s="1" customFormat="1" x14ac:dyDescent="0.3">
      <c r="A921" s="1" t="s">
        <v>3896</v>
      </c>
      <c r="B921" s="1" t="s">
        <v>1392</v>
      </c>
      <c r="C921" s="1" t="s">
        <v>867</v>
      </c>
      <c r="D921" s="1" t="s">
        <v>2119</v>
      </c>
      <c r="E921" s="1" t="s">
        <v>1719</v>
      </c>
      <c r="F921" s="1" t="s">
        <v>1720</v>
      </c>
      <c r="G921" s="1" t="s">
        <v>1720</v>
      </c>
      <c r="H921" s="1" t="s">
        <v>2844</v>
      </c>
      <c r="I921" s="1" t="s">
        <v>146</v>
      </c>
      <c r="Y921" s="1">
        <v>1</v>
      </c>
      <c r="Z921" s="1">
        <f>SUM(DATAGRAL2024[[#This Row],[GRAND PRIX]:[BRONCE CANNES]])</f>
        <v>1</v>
      </c>
      <c r="AA9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2" spans="1:27" s="1" customFormat="1" x14ac:dyDescent="0.3">
      <c r="A922" s="1" t="s">
        <v>3896</v>
      </c>
      <c r="B922" s="1" t="s">
        <v>1392</v>
      </c>
      <c r="C922" s="1" t="s">
        <v>3897</v>
      </c>
      <c r="D922" s="1" t="s">
        <v>3897</v>
      </c>
      <c r="E922" s="1" t="s">
        <v>1722</v>
      </c>
      <c r="F922" s="1" t="s">
        <v>1723</v>
      </c>
      <c r="G922" s="1" t="s">
        <v>1723</v>
      </c>
      <c r="H922" s="1" t="s">
        <v>2844</v>
      </c>
      <c r="I922" s="1" t="s">
        <v>126</v>
      </c>
      <c r="Y922" s="1">
        <v>1</v>
      </c>
      <c r="Z922" s="1">
        <f>SUM(DATAGRAL2024[[#This Row],[GRAND PRIX]:[BRONCE CANNES]])</f>
        <v>1</v>
      </c>
      <c r="AA9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3" spans="1:27" s="1" customFormat="1" x14ac:dyDescent="0.3">
      <c r="A923" s="1" t="s">
        <v>3896</v>
      </c>
      <c r="B923" s="1" t="s">
        <v>1392</v>
      </c>
      <c r="C923" s="1" t="s">
        <v>1685</v>
      </c>
      <c r="D923" s="1" t="s">
        <v>1685</v>
      </c>
      <c r="E923" s="1" t="s">
        <v>1686</v>
      </c>
      <c r="F923" s="1" t="s">
        <v>1685</v>
      </c>
      <c r="G923" s="1" t="s">
        <v>1687</v>
      </c>
      <c r="H923" s="1" t="s">
        <v>2844</v>
      </c>
      <c r="I923" s="1" t="s">
        <v>127</v>
      </c>
      <c r="W923" s="1">
        <v>1</v>
      </c>
      <c r="Z923" s="1">
        <f>SUM(DATAGRAL2024[[#This Row],[GRAND PRIX]:[BRONCE CANNES]])</f>
        <v>1</v>
      </c>
      <c r="AA9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24" spans="1:27" s="1" customFormat="1" x14ac:dyDescent="0.3">
      <c r="A924" s="1" t="s">
        <v>3896</v>
      </c>
      <c r="B924" s="1" t="s">
        <v>1392</v>
      </c>
      <c r="C924" s="1" t="s">
        <v>1724</v>
      </c>
      <c r="D924" s="1" t="s">
        <v>1724</v>
      </c>
      <c r="E924" s="1" t="s">
        <v>1725</v>
      </c>
      <c r="F924" s="1" t="s">
        <v>1726</v>
      </c>
      <c r="G924" s="1" t="s">
        <v>1727</v>
      </c>
      <c r="H924" s="1" t="s">
        <v>2844</v>
      </c>
      <c r="I924" s="1" t="s">
        <v>126</v>
      </c>
      <c r="Y924" s="1">
        <v>1</v>
      </c>
      <c r="Z924" s="1">
        <f>SUM(DATAGRAL2024[[#This Row],[GRAND PRIX]:[BRONCE CANNES]])</f>
        <v>1</v>
      </c>
      <c r="AA9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5" spans="1:27" s="1" customFormat="1" x14ac:dyDescent="0.3">
      <c r="A925" s="1" t="s">
        <v>3896</v>
      </c>
      <c r="B925" s="1" t="s">
        <v>1392</v>
      </c>
      <c r="C925" s="1" t="s">
        <v>1728</v>
      </c>
      <c r="D925" s="1" t="s">
        <v>1728</v>
      </c>
      <c r="E925" s="1" t="s">
        <v>1729</v>
      </c>
      <c r="F925" s="1" t="s">
        <v>1730</v>
      </c>
      <c r="G925" s="1" t="s">
        <v>1731</v>
      </c>
      <c r="H925" s="1" t="s">
        <v>2844</v>
      </c>
      <c r="I925" s="1" t="s">
        <v>175</v>
      </c>
      <c r="X925" s="1">
        <v>1</v>
      </c>
      <c r="Z925" s="1">
        <f>SUM(DATAGRAL2024[[#This Row],[GRAND PRIX]:[BRONCE CANNES]])</f>
        <v>1</v>
      </c>
      <c r="AA9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26" spans="1:27" s="1" customFormat="1" x14ac:dyDescent="0.3">
      <c r="A926" s="1" t="s">
        <v>3896</v>
      </c>
      <c r="B926" s="1" t="s">
        <v>1392</v>
      </c>
      <c r="C926" s="1" t="s">
        <v>1544</v>
      </c>
      <c r="D926" s="1" t="s">
        <v>2147</v>
      </c>
      <c r="E926" s="1" t="s">
        <v>1732</v>
      </c>
      <c r="F926" s="1" t="s">
        <v>1733</v>
      </c>
      <c r="G926" s="1" t="s">
        <v>1733</v>
      </c>
      <c r="H926" s="1" t="s">
        <v>2844</v>
      </c>
      <c r="I926" s="1" t="s">
        <v>175</v>
      </c>
      <c r="X926" s="1">
        <v>1</v>
      </c>
      <c r="Z926" s="1">
        <f>SUM(DATAGRAL2024[[#This Row],[GRAND PRIX]:[BRONCE CANNES]])</f>
        <v>1</v>
      </c>
      <c r="AA9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27" spans="1:27" s="1" customFormat="1" x14ac:dyDescent="0.3">
      <c r="A927" s="1" t="s">
        <v>3898</v>
      </c>
      <c r="B927" s="1" t="s">
        <v>1392</v>
      </c>
      <c r="C927" s="1" t="s">
        <v>1655</v>
      </c>
      <c r="D927" s="1" t="s">
        <v>1655</v>
      </c>
      <c r="E927" s="1" t="s">
        <v>1707</v>
      </c>
      <c r="F927" s="1" t="s">
        <v>1708</v>
      </c>
      <c r="G927" s="1" t="s">
        <v>1708</v>
      </c>
      <c r="H927" s="1" t="s">
        <v>2844</v>
      </c>
      <c r="I927" s="1" t="s">
        <v>175</v>
      </c>
      <c r="Y927" s="1">
        <v>1</v>
      </c>
      <c r="Z927" s="1">
        <f>SUM(DATAGRAL2024[[#This Row],[GRAND PRIX]:[BRONCE CANNES]])</f>
        <v>1</v>
      </c>
      <c r="AA9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8" spans="1:27" s="1" customFormat="1" x14ac:dyDescent="0.3">
      <c r="A928" s="1" t="s">
        <v>3898</v>
      </c>
      <c r="B928" s="1" t="s">
        <v>1392</v>
      </c>
      <c r="C928" s="1" t="s">
        <v>1709</v>
      </c>
      <c r="D928" s="1" t="s">
        <v>1709</v>
      </c>
      <c r="E928" s="1" t="s">
        <v>1710</v>
      </c>
      <c r="F928" s="1" t="s">
        <v>1711</v>
      </c>
      <c r="G928" s="1" t="s">
        <v>1711</v>
      </c>
      <c r="H928" s="1" t="s">
        <v>2844</v>
      </c>
      <c r="I928" s="1" t="s">
        <v>175</v>
      </c>
      <c r="W928" s="1">
        <v>1</v>
      </c>
      <c r="Y928" s="1">
        <v>1</v>
      </c>
      <c r="Z928" s="1">
        <f>SUM(DATAGRAL2024[[#This Row],[GRAND PRIX]:[BRONCE CANNES]])</f>
        <v>2</v>
      </c>
      <c r="AA9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29" spans="1:27" s="1" customFormat="1" x14ac:dyDescent="0.3">
      <c r="A929" s="1" t="s">
        <v>3898</v>
      </c>
      <c r="B929" s="1" t="s">
        <v>1392</v>
      </c>
      <c r="C929" s="1" t="s">
        <v>1712</v>
      </c>
      <c r="D929" s="1" t="s">
        <v>2714</v>
      </c>
      <c r="E929" s="1" t="s">
        <v>1713</v>
      </c>
      <c r="F929" s="1" t="s">
        <v>1714</v>
      </c>
      <c r="G929" s="1" t="s">
        <v>1714</v>
      </c>
      <c r="H929" s="1" t="s">
        <v>2844</v>
      </c>
      <c r="I929" s="1" t="s">
        <v>175</v>
      </c>
      <c r="X929" s="1">
        <v>1</v>
      </c>
      <c r="Z929" s="1">
        <f>SUM(DATAGRAL2024[[#This Row],[GRAND PRIX]:[BRONCE CANNES]])</f>
        <v>1</v>
      </c>
      <c r="AA9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30" spans="1:27" s="1" customFormat="1" x14ac:dyDescent="0.3">
      <c r="A930" s="1" t="s">
        <v>3898</v>
      </c>
      <c r="B930" s="1" t="s">
        <v>1392</v>
      </c>
      <c r="C930" s="1" t="s">
        <v>1505</v>
      </c>
      <c r="D930" s="1" t="s">
        <v>1505</v>
      </c>
      <c r="E930" s="1" t="s">
        <v>1623</v>
      </c>
      <c r="F930" s="1" t="s">
        <v>1624</v>
      </c>
      <c r="G930" s="1" t="s">
        <v>1624</v>
      </c>
      <c r="H930" s="1" t="s">
        <v>2844</v>
      </c>
      <c r="I930" s="1" t="s">
        <v>146</v>
      </c>
      <c r="X930" s="1">
        <v>1</v>
      </c>
      <c r="Z930" s="1">
        <f>SUM(DATAGRAL2024[[#This Row],[GRAND PRIX]:[BRONCE CANNES]])</f>
        <v>1</v>
      </c>
      <c r="AA9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31" spans="1:27" s="1" customFormat="1" x14ac:dyDescent="0.3">
      <c r="A931" s="1" t="s">
        <v>3898</v>
      </c>
      <c r="B931" s="1" t="s">
        <v>1392</v>
      </c>
      <c r="C931" s="1" t="s">
        <v>2208</v>
      </c>
      <c r="D931" s="1" t="s">
        <v>2207</v>
      </c>
      <c r="E931" s="1" t="s">
        <v>1600</v>
      </c>
      <c r="F931" s="1" t="s">
        <v>1601</v>
      </c>
      <c r="G931" s="1" t="s">
        <v>1602</v>
      </c>
      <c r="H931" s="1" t="s">
        <v>2844</v>
      </c>
      <c r="I931" s="1" t="s">
        <v>175</v>
      </c>
      <c r="W931" s="1">
        <v>1</v>
      </c>
      <c r="Z931" s="1">
        <f>SUM(DATAGRAL2024[[#This Row],[GRAND PRIX]:[BRONCE CANNES]])</f>
        <v>1</v>
      </c>
      <c r="AA9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32" spans="1:27" s="1" customFormat="1" x14ac:dyDescent="0.3">
      <c r="A932" s="1" t="s">
        <v>3898</v>
      </c>
      <c r="B932" s="1" t="s">
        <v>1392</v>
      </c>
      <c r="C932" s="1" t="s">
        <v>1715</v>
      </c>
      <c r="D932" s="1" t="s">
        <v>1715</v>
      </c>
      <c r="E932" s="1" t="s">
        <v>1716</v>
      </c>
      <c r="F932" s="1" t="s">
        <v>1717</v>
      </c>
      <c r="G932" s="1" t="s">
        <v>1718</v>
      </c>
      <c r="H932" s="1" t="s">
        <v>2844</v>
      </c>
      <c r="I932" s="1" t="s">
        <v>146</v>
      </c>
      <c r="Y932" s="1">
        <v>1</v>
      </c>
      <c r="Z932" s="1">
        <f>SUM(DATAGRAL2024[[#This Row],[GRAND PRIX]:[BRONCE CANNES]])</f>
        <v>1</v>
      </c>
      <c r="AA9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3" spans="1:27" s="1" customFormat="1" x14ac:dyDescent="0.3">
      <c r="A933" s="1" t="s">
        <v>3898</v>
      </c>
      <c r="B933" s="1" t="s">
        <v>1392</v>
      </c>
      <c r="C933" s="1" t="s">
        <v>867</v>
      </c>
      <c r="D933" s="1" t="s">
        <v>2119</v>
      </c>
      <c r="E933" s="1" t="s">
        <v>1719</v>
      </c>
      <c r="F933" s="1" t="s">
        <v>1720</v>
      </c>
      <c r="G933" s="1" t="s">
        <v>1720</v>
      </c>
      <c r="H933" s="1" t="s">
        <v>2844</v>
      </c>
      <c r="I933" s="1" t="s">
        <v>146</v>
      </c>
      <c r="Y933" s="1">
        <v>1</v>
      </c>
      <c r="Z933" s="1">
        <f>SUM(DATAGRAL2024[[#This Row],[GRAND PRIX]:[BRONCE CANNES]])</f>
        <v>1</v>
      </c>
      <c r="AA9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4" spans="1:27" s="1" customFormat="1" x14ac:dyDescent="0.3">
      <c r="A934" s="1" t="s">
        <v>3898</v>
      </c>
      <c r="B934" s="1" t="s">
        <v>1392</v>
      </c>
      <c r="C934" s="1" t="s">
        <v>3897</v>
      </c>
      <c r="D934" s="1" t="s">
        <v>3897</v>
      </c>
      <c r="E934" s="1" t="s">
        <v>1722</v>
      </c>
      <c r="F934" s="1" t="s">
        <v>1723</v>
      </c>
      <c r="G934" s="1" t="s">
        <v>1723</v>
      </c>
      <c r="H934" s="1" t="s">
        <v>2844</v>
      </c>
      <c r="I934" s="1" t="s">
        <v>126</v>
      </c>
      <c r="Y934" s="1">
        <v>1</v>
      </c>
      <c r="Z934" s="1">
        <f>SUM(DATAGRAL2024[[#This Row],[GRAND PRIX]:[BRONCE CANNES]])</f>
        <v>1</v>
      </c>
      <c r="AA9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5" spans="1:27" s="1" customFormat="1" x14ac:dyDescent="0.3">
      <c r="A935" s="1" t="s">
        <v>3898</v>
      </c>
      <c r="B935" s="1" t="s">
        <v>1392</v>
      </c>
      <c r="C935" s="1" t="s">
        <v>1685</v>
      </c>
      <c r="D935" s="1" t="s">
        <v>1685</v>
      </c>
      <c r="E935" s="1" t="s">
        <v>1686</v>
      </c>
      <c r="F935" s="1" t="s">
        <v>1685</v>
      </c>
      <c r="G935" s="1" t="s">
        <v>1687</v>
      </c>
      <c r="H935" s="1" t="s">
        <v>2844</v>
      </c>
      <c r="I935" s="1" t="s">
        <v>127</v>
      </c>
      <c r="W935" s="1">
        <v>1</v>
      </c>
      <c r="Z935" s="1">
        <f>SUM(DATAGRAL2024[[#This Row],[GRAND PRIX]:[BRONCE CANNES]])</f>
        <v>1</v>
      </c>
      <c r="AA9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36" spans="1:27" s="1" customFormat="1" x14ac:dyDescent="0.3">
      <c r="A936" s="1" t="s">
        <v>3898</v>
      </c>
      <c r="B936" s="1" t="s">
        <v>1392</v>
      </c>
      <c r="C936" s="1" t="s">
        <v>1724</v>
      </c>
      <c r="D936" s="1" t="s">
        <v>1724</v>
      </c>
      <c r="E936" s="1" t="s">
        <v>1725</v>
      </c>
      <c r="F936" s="1" t="s">
        <v>1726</v>
      </c>
      <c r="G936" s="1" t="s">
        <v>1727</v>
      </c>
      <c r="H936" s="1" t="s">
        <v>2844</v>
      </c>
      <c r="I936" s="1" t="s">
        <v>126</v>
      </c>
      <c r="Y936" s="1">
        <v>1</v>
      </c>
      <c r="Z936" s="1">
        <f>SUM(DATAGRAL2024[[#This Row],[GRAND PRIX]:[BRONCE CANNES]])</f>
        <v>1</v>
      </c>
      <c r="AA9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7" spans="1:27" s="1" customFormat="1" x14ac:dyDescent="0.3">
      <c r="A937" s="1" t="s">
        <v>3898</v>
      </c>
      <c r="B937" s="1" t="s">
        <v>1392</v>
      </c>
      <c r="C937" s="1" t="s">
        <v>1728</v>
      </c>
      <c r="D937" s="1" t="s">
        <v>1728</v>
      </c>
      <c r="E937" s="1" t="s">
        <v>1729</v>
      </c>
      <c r="F937" s="1" t="s">
        <v>1730</v>
      </c>
      <c r="G937" s="1" t="s">
        <v>1731</v>
      </c>
      <c r="H937" s="1" t="s">
        <v>2844</v>
      </c>
      <c r="I937" s="1" t="s">
        <v>175</v>
      </c>
      <c r="X937" s="1">
        <v>1</v>
      </c>
      <c r="Z937" s="1">
        <f>SUM(DATAGRAL2024[[#This Row],[GRAND PRIX]:[BRONCE CANNES]])</f>
        <v>1</v>
      </c>
      <c r="AA9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38" spans="1:27" s="1" customFormat="1" x14ac:dyDescent="0.3">
      <c r="A938" s="1" t="s">
        <v>3898</v>
      </c>
      <c r="B938" s="1" t="s">
        <v>1392</v>
      </c>
      <c r="C938" s="1" t="s">
        <v>1544</v>
      </c>
      <c r="D938" s="1" t="s">
        <v>2147</v>
      </c>
      <c r="E938" s="1" t="s">
        <v>1732</v>
      </c>
      <c r="F938" s="1" t="s">
        <v>1733</v>
      </c>
      <c r="G938" s="1" t="s">
        <v>1733</v>
      </c>
      <c r="H938" s="1" t="s">
        <v>2844</v>
      </c>
      <c r="I938" s="1" t="s">
        <v>175</v>
      </c>
      <c r="X938" s="1">
        <v>1</v>
      </c>
      <c r="Z938" s="1">
        <f>SUM(DATAGRAL2024[[#This Row],[GRAND PRIX]:[BRONCE CANNES]])</f>
        <v>1</v>
      </c>
      <c r="AA9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39" spans="1:27" s="1" customFormat="1" x14ac:dyDescent="0.3">
      <c r="A939" s="1" t="s">
        <v>3899</v>
      </c>
      <c r="B939" s="1" t="s">
        <v>1392</v>
      </c>
      <c r="C939" s="1" t="s">
        <v>1665</v>
      </c>
      <c r="D939" s="1" t="s">
        <v>1665</v>
      </c>
      <c r="E939" s="1" t="s">
        <v>1666</v>
      </c>
      <c r="F939" s="1" t="s">
        <v>1667</v>
      </c>
      <c r="G939" s="1" t="s">
        <v>1668</v>
      </c>
      <c r="H939" s="1" t="s">
        <v>2844</v>
      </c>
      <c r="I939" s="1" t="s">
        <v>146</v>
      </c>
      <c r="Y939" s="1">
        <v>1</v>
      </c>
      <c r="Z939" s="1">
        <f>SUM(DATAGRAL2024[[#This Row],[GRAND PRIX]:[BRONCE CANNES]])</f>
        <v>1</v>
      </c>
      <c r="AA9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0" spans="1:27" s="1" customFormat="1" x14ac:dyDescent="0.3">
      <c r="A940" s="1" t="s">
        <v>3899</v>
      </c>
      <c r="B940" s="1" t="s">
        <v>1392</v>
      </c>
      <c r="C940" s="1" t="s">
        <v>1500</v>
      </c>
      <c r="D940" s="1" t="s">
        <v>1500</v>
      </c>
      <c r="E940" s="1" t="s">
        <v>1736</v>
      </c>
      <c r="F940" s="1" t="s">
        <v>1502</v>
      </c>
      <c r="G940" s="1" t="s">
        <v>1503</v>
      </c>
      <c r="H940" s="1" t="s">
        <v>2844</v>
      </c>
      <c r="I940" s="1" t="s">
        <v>175</v>
      </c>
      <c r="Y940" s="1">
        <v>1</v>
      </c>
      <c r="Z940" s="1">
        <f>SUM(DATAGRAL2024[[#This Row],[GRAND PRIX]:[BRONCE CANNES]])</f>
        <v>1</v>
      </c>
      <c r="AA9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1" spans="1:27" s="1" customFormat="1" x14ac:dyDescent="0.3">
      <c r="A941" s="1" t="s">
        <v>3899</v>
      </c>
      <c r="B941" s="1" t="s">
        <v>1392</v>
      </c>
      <c r="C941" s="1" t="s">
        <v>854</v>
      </c>
      <c r="D941" s="1" t="s">
        <v>2209</v>
      </c>
      <c r="E941" s="1" t="s">
        <v>1696</v>
      </c>
      <c r="F941" s="1" t="s">
        <v>1697</v>
      </c>
      <c r="G941" s="1" t="s">
        <v>1698</v>
      </c>
      <c r="H941" s="1" t="s">
        <v>2844</v>
      </c>
      <c r="I941" s="1" t="s">
        <v>175</v>
      </c>
      <c r="Y941" s="1">
        <v>1</v>
      </c>
      <c r="Z941" s="1">
        <f>SUM(DATAGRAL2024[[#This Row],[GRAND PRIX]:[BRONCE CANNES]])</f>
        <v>1</v>
      </c>
      <c r="AA9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2" spans="1:27" s="1" customFormat="1" x14ac:dyDescent="0.3">
      <c r="A942" s="1" t="s">
        <v>3899</v>
      </c>
      <c r="B942" s="1" t="s">
        <v>1392</v>
      </c>
      <c r="C942" s="1" t="s">
        <v>1709</v>
      </c>
      <c r="D942" s="1" t="s">
        <v>1709</v>
      </c>
      <c r="E942" s="1" t="s">
        <v>1710</v>
      </c>
      <c r="F942" s="1" t="s">
        <v>1711</v>
      </c>
      <c r="G942" s="1" t="s">
        <v>1711</v>
      </c>
      <c r="H942" s="1" t="s">
        <v>2844</v>
      </c>
      <c r="I942" s="1" t="s">
        <v>175</v>
      </c>
      <c r="T942" s="1">
        <v>1</v>
      </c>
      <c r="W942" s="1">
        <v>1</v>
      </c>
      <c r="Z942" s="1">
        <f>SUM(DATAGRAL2024[[#This Row],[GRAND PRIX]:[BRONCE CANNES]])</f>
        <v>2</v>
      </c>
      <c r="AA9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943" spans="1:27" s="1" customFormat="1" x14ac:dyDescent="0.3">
      <c r="A943" s="1" t="s">
        <v>3899</v>
      </c>
      <c r="B943" s="1" t="s">
        <v>1392</v>
      </c>
      <c r="C943" s="1" t="s">
        <v>1523</v>
      </c>
      <c r="D943" s="1" t="s">
        <v>2106</v>
      </c>
      <c r="E943" s="1" t="s">
        <v>1614</v>
      </c>
      <c r="F943" s="1" t="s">
        <v>1615</v>
      </c>
      <c r="G943" s="1" t="s">
        <v>1616</v>
      </c>
      <c r="H943" s="1" t="s">
        <v>2844</v>
      </c>
      <c r="I943" s="1" t="s">
        <v>127</v>
      </c>
      <c r="Y943" s="1">
        <v>1</v>
      </c>
      <c r="Z943" s="1">
        <f>SUM(DATAGRAL2024[[#This Row],[GRAND PRIX]:[BRONCE CANNES]])</f>
        <v>1</v>
      </c>
      <c r="AA9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4" spans="1:27" s="1" customFormat="1" x14ac:dyDescent="0.3">
      <c r="A944" s="1" t="s">
        <v>3899</v>
      </c>
      <c r="B944" s="1" t="s">
        <v>1392</v>
      </c>
      <c r="C944" s="1" t="s">
        <v>2208</v>
      </c>
      <c r="D944" s="1" t="s">
        <v>2207</v>
      </c>
      <c r="E944" s="1" t="s">
        <v>1737</v>
      </c>
      <c r="F944" s="1" t="s">
        <v>1601</v>
      </c>
      <c r="G944" s="1" t="s">
        <v>1602</v>
      </c>
      <c r="H944" s="1" t="s">
        <v>2844</v>
      </c>
      <c r="I944" s="1" t="s">
        <v>175</v>
      </c>
      <c r="Y944" s="1">
        <v>1</v>
      </c>
      <c r="Z944" s="1">
        <f>SUM(DATAGRAL2024[[#This Row],[GRAND PRIX]:[BRONCE CANNES]])</f>
        <v>1</v>
      </c>
      <c r="AA9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5" spans="1:27" s="1" customFormat="1" x14ac:dyDescent="0.3">
      <c r="A945" s="1" t="s">
        <v>3899</v>
      </c>
      <c r="B945" s="1" t="s">
        <v>1392</v>
      </c>
      <c r="C945" s="1" t="s">
        <v>1738</v>
      </c>
      <c r="D945" s="1" t="s">
        <v>1738</v>
      </c>
      <c r="E945" s="1" t="s">
        <v>1739</v>
      </c>
      <c r="F945" s="1" t="s">
        <v>1740</v>
      </c>
      <c r="G945" s="1" t="s">
        <v>1740</v>
      </c>
      <c r="H945" s="1" t="s">
        <v>2844</v>
      </c>
      <c r="I945" s="1" t="s">
        <v>11</v>
      </c>
      <c r="Y945" s="1">
        <v>1</v>
      </c>
      <c r="Z945" s="1">
        <f>SUM(DATAGRAL2024[[#This Row],[GRAND PRIX]:[BRONCE CANNES]])</f>
        <v>1</v>
      </c>
      <c r="AA9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6" spans="1:27" s="1" customFormat="1" x14ac:dyDescent="0.3">
      <c r="A946" s="1" t="s">
        <v>3899</v>
      </c>
      <c r="B946" s="1" t="s">
        <v>1392</v>
      </c>
      <c r="C946" s="1" t="s">
        <v>2778</v>
      </c>
      <c r="D946" s="1" t="s">
        <v>3888</v>
      </c>
      <c r="E946" s="1" t="s">
        <v>1741</v>
      </c>
      <c r="F946" s="1" t="s">
        <v>1742</v>
      </c>
      <c r="G946" s="1" t="s">
        <v>1743</v>
      </c>
      <c r="H946" s="1" t="s">
        <v>2844</v>
      </c>
      <c r="I946" s="1" t="s">
        <v>175</v>
      </c>
      <c r="X946" s="1">
        <v>1</v>
      </c>
      <c r="Z946" s="1">
        <f>SUM(DATAGRAL2024[[#This Row],[GRAND PRIX]:[BRONCE CANNES]])</f>
        <v>1</v>
      </c>
      <c r="AA9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47" spans="1:27" s="1" customFormat="1" x14ac:dyDescent="0.3">
      <c r="A947" s="1" t="s">
        <v>3899</v>
      </c>
      <c r="B947" s="1" t="s">
        <v>1392</v>
      </c>
      <c r="C947" s="1" t="s">
        <v>1539</v>
      </c>
      <c r="D947" s="1" t="s">
        <v>2131</v>
      </c>
      <c r="E947" s="1" t="s">
        <v>1744</v>
      </c>
      <c r="F947" s="1" t="s">
        <v>1745</v>
      </c>
      <c r="G947" s="1" t="s">
        <v>1746</v>
      </c>
      <c r="H947" s="1" t="s">
        <v>2844</v>
      </c>
      <c r="I947" s="1" t="s">
        <v>175</v>
      </c>
      <c r="Y947" s="1">
        <v>1</v>
      </c>
      <c r="Z947" s="1">
        <f>SUM(DATAGRAL2024[[#This Row],[GRAND PRIX]:[BRONCE CANNES]])</f>
        <v>1</v>
      </c>
      <c r="AA9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8" spans="1:27" s="1" customFormat="1" x14ac:dyDescent="0.3">
      <c r="A948" s="1" t="s">
        <v>3899</v>
      </c>
      <c r="B948" s="1" t="s">
        <v>1392</v>
      </c>
      <c r="C948" s="1" t="s">
        <v>1724</v>
      </c>
      <c r="D948" s="1" t="s">
        <v>1724</v>
      </c>
      <c r="E948" s="1" t="s">
        <v>1725</v>
      </c>
      <c r="F948" s="1" t="s">
        <v>1726</v>
      </c>
      <c r="G948" s="1" t="s">
        <v>1727</v>
      </c>
      <c r="H948" s="1" t="s">
        <v>2844</v>
      </c>
      <c r="I948" s="1" t="s">
        <v>126</v>
      </c>
      <c r="X948" s="1">
        <v>2</v>
      </c>
      <c r="Z948" s="1">
        <f>SUM(DATAGRAL2024[[#This Row],[GRAND PRIX]:[BRONCE CANNES]])</f>
        <v>2</v>
      </c>
      <c r="AA9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949" spans="1:27" s="1" customFormat="1" x14ac:dyDescent="0.3">
      <c r="A949" s="1" t="s">
        <v>3899</v>
      </c>
      <c r="B949" s="1" t="s">
        <v>1392</v>
      </c>
      <c r="C949" s="1" t="s">
        <v>1747</v>
      </c>
      <c r="D949" s="1" t="s">
        <v>1747</v>
      </c>
      <c r="E949" s="1" t="s">
        <v>1748</v>
      </c>
      <c r="F949" s="1" t="s">
        <v>1749</v>
      </c>
      <c r="G949" s="1" t="s">
        <v>1750</v>
      </c>
      <c r="H949" s="1" t="s">
        <v>2844</v>
      </c>
      <c r="I949" s="1" t="s">
        <v>146</v>
      </c>
      <c r="Y949" s="1">
        <v>1</v>
      </c>
      <c r="Z949" s="1">
        <f>SUM(DATAGRAL2024[[#This Row],[GRAND PRIX]:[BRONCE CANNES]])</f>
        <v>1</v>
      </c>
      <c r="AA9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0" spans="1:27" s="1" customFormat="1" x14ac:dyDescent="0.3">
      <c r="A950" s="1" t="s">
        <v>3899</v>
      </c>
      <c r="B950" s="1" t="s">
        <v>1392</v>
      </c>
      <c r="C950" s="1" t="s">
        <v>2211</v>
      </c>
      <c r="D950" s="1" t="s">
        <v>2212</v>
      </c>
      <c r="E950" s="1" t="s">
        <v>1751</v>
      </c>
      <c r="F950" s="1" t="s">
        <v>1594</v>
      </c>
      <c r="G950" s="1" t="s">
        <v>1752</v>
      </c>
      <c r="H950" s="1" t="s">
        <v>2844</v>
      </c>
      <c r="I950" s="1" t="s">
        <v>175</v>
      </c>
      <c r="Y950" s="1">
        <v>1</v>
      </c>
      <c r="Z950" s="1">
        <f>SUM(DATAGRAL2024[[#This Row],[GRAND PRIX]:[BRONCE CANNES]])</f>
        <v>1</v>
      </c>
      <c r="AA9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1" spans="1:27" s="1" customFormat="1" x14ac:dyDescent="0.3">
      <c r="A951" s="1" t="s">
        <v>3899</v>
      </c>
      <c r="B951" s="1" t="s">
        <v>1392</v>
      </c>
      <c r="C951" s="1" t="s">
        <v>2211</v>
      </c>
      <c r="D951" s="1" t="s">
        <v>2212</v>
      </c>
      <c r="E951" s="1" t="s">
        <v>1753</v>
      </c>
      <c r="F951" s="1" t="s">
        <v>1594</v>
      </c>
      <c r="G951" s="1" t="s">
        <v>1754</v>
      </c>
      <c r="H951" s="1" t="s">
        <v>2844</v>
      </c>
      <c r="I951" s="1" t="s">
        <v>175</v>
      </c>
      <c r="Y951" s="1">
        <v>1</v>
      </c>
      <c r="Z951" s="1">
        <f>SUM(DATAGRAL2024[[#This Row],[GRAND PRIX]:[BRONCE CANNES]])</f>
        <v>1</v>
      </c>
      <c r="AA9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2" spans="1:27" s="1" customFormat="1" x14ac:dyDescent="0.3">
      <c r="A952" s="1" t="s">
        <v>3899</v>
      </c>
      <c r="B952" s="1" t="s">
        <v>1392</v>
      </c>
      <c r="C952" s="1" t="s">
        <v>1443</v>
      </c>
      <c r="D952" s="1" t="s">
        <v>2814</v>
      </c>
      <c r="E952" s="1" t="s">
        <v>1662</v>
      </c>
      <c r="F952" s="1" t="s">
        <v>1663</v>
      </c>
      <c r="G952" s="1" t="s">
        <v>1663</v>
      </c>
      <c r="H952" s="1" t="s">
        <v>2844</v>
      </c>
      <c r="I952" s="1" t="s">
        <v>11</v>
      </c>
      <c r="X952" s="1">
        <v>1</v>
      </c>
      <c r="Z952" s="1">
        <f>SUM(DATAGRAL2024[[#This Row],[GRAND PRIX]:[BRONCE CANNES]])</f>
        <v>1</v>
      </c>
      <c r="AA9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53" spans="1:27" s="1" customFormat="1" x14ac:dyDescent="0.3">
      <c r="A953" s="1" t="s">
        <v>3900</v>
      </c>
      <c r="B953" s="1" t="s">
        <v>1392</v>
      </c>
      <c r="C953" s="1" t="s">
        <v>1594</v>
      </c>
      <c r="D953" s="1" t="s">
        <v>1594</v>
      </c>
      <c r="E953" s="1" t="s">
        <v>1756</v>
      </c>
      <c r="F953" s="1" t="s">
        <v>1594</v>
      </c>
      <c r="G953" s="1" t="s">
        <v>1757</v>
      </c>
      <c r="H953" s="1" t="s">
        <v>2844</v>
      </c>
      <c r="I953" s="1" t="s">
        <v>175</v>
      </c>
      <c r="X953" s="1">
        <v>2</v>
      </c>
      <c r="Z953" s="1">
        <f>SUM(DATAGRAL2024[[#This Row],[GRAND PRIX]:[BRONCE CANNES]])</f>
        <v>2</v>
      </c>
      <c r="AA9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954" spans="1:27" s="1" customFormat="1" x14ac:dyDescent="0.3">
      <c r="A954" s="1" t="s">
        <v>3900</v>
      </c>
      <c r="B954" s="1" t="s">
        <v>1392</v>
      </c>
      <c r="C954" s="1" t="s">
        <v>1594</v>
      </c>
      <c r="D954" s="1" t="s">
        <v>1594</v>
      </c>
      <c r="E954" s="1" t="s">
        <v>1758</v>
      </c>
      <c r="F954" s="1" t="s">
        <v>1594</v>
      </c>
      <c r="G954" s="1" t="s">
        <v>1757</v>
      </c>
      <c r="H954" s="1" t="s">
        <v>2844</v>
      </c>
      <c r="I954" s="1" t="s">
        <v>175</v>
      </c>
      <c r="Y954" s="1">
        <v>1</v>
      </c>
      <c r="Z954" s="1">
        <f>SUM(DATAGRAL2024[[#This Row],[GRAND PRIX]:[BRONCE CANNES]])</f>
        <v>1</v>
      </c>
      <c r="AA9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5" spans="1:27" s="1" customFormat="1" x14ac:dyDescent="0.3">
      <c r="A955" s="1" t="s">
        <v>3900</v>
      </c>
      <c r="B955" s="1" t="s">
        <v>1392</v>
      </c>
      <c r="C955" s="1" t="s">
        <v>1594</v>
      </c>
      <c r="D955" s="1" t="s">
        <v>1594</v>
      </c>
      <c r="E955" s="1" t="s">
        <v>1759</v>
      </c>
      <c r="F955" s="1" t="s">
        <v>1594</v>
      </c>
      <c r="G955" s="1" t="s">
        <v>1757</v>
      </c>
      <c r="H955" s="1" t="s">
        <v>2844</v>
      </c>
      <c r="I955" s="1" t="s">
        <v>175</v>
      </c>
      <c r="X955" s="1">
        <v>1</v>
      </c>
      <c r="Z955" s="1">
        <f>SUM(DATAGRAL2024[[#This Row],[GRAND PRIX]:[BRONCE CANNES]])</f>
        <v>1</v>
      </c>
      <c r="AA9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56" spans="1:27" s="1" customFormat="1" x14ac:dyDescent="0.3">
      <c r="A956" s="1" t="s">
        <v>3900</v>
      </c>
      <c r="B956" s="1" t="s">
        <v>1392</v>
      </c>
      <c r="C956" s="1" t="s">
        <v>1523</v>
      </c>
      <c r="D956" s="1" t="s">
        <v>2108</v>
      </c>
      <c r="E956" s="1" t="s">
        <v>1760</v>
      </c>
      <c r="F956" s="1" t="s">
        <v>1761</v>
      </c>
      <c r="G956" s="1" t="s">
        <v>1761</v>
      </c>
      <c r="H956" s="1" t="s">
        <v>2844</v>
      </c>
      <c r="I956" s="1" t="s">
        <v>126</v>
      </c>
      <c r="Y956" s="1">
        <v>1</v>
      </c>
      <c r="Z956" s="1">
        <f>SUM(DATAGRAL2024[[#This Row],[GRAND PRIX]:[BRONCE CANNES]])</f>
        <v>1</v>
      </c>
      <c r="AA9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7" spans="1:27" s="1" customFormat="1" x14ac:dyDescent="0.3">
      <c r="A957" s="1" t="s">
        <v>3900</v>
      </c>
      <c r="B957" s="1" t="s">
        <v>1392</v>
      </c>
      <c r="C957" s="1" t="s">
        <v>1762</v>
      </c>
      <c r="D957" s="1" t="s">
        <v>1762</v>
      </c>
      <c r="E957" s="1" t="s">
        <v>1763</v>
      </c>
      <c r="F957" s="1" t="s">
        <v>1764</v>
      </c>
      <c r="G957" s="1" t="s">
        <v>1765</v>
      </c>
      <c r="H957" s="1" t="s">
        <v>2844</v>
      </c>
      <c r="I957" s="1" t="s">
        <v>175</v>
      </c>
      <c r="Y957" s="1">
        <v>2</v>
      </c>
      <c r="Z957" s="1">
        <f>SUM(DATAGRAL2024[[#This Row],[GRAND PRIX]:[BRONCE CANNES]])</f>
        <v>2</v>
      </c>
      <c r="AA9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958" spans="1:27" s="1" customFormat="1" x14ac:dyDescent="0.3">
      <c r="A958" s="1" t="s">
        <v>3900</v>
      </c>
      <c r="B958" s="1" t="s">
        <v>1392</v>
      </c>
      <c r="C958" s="1" t="s">
        <v>1766</v>
      </c>
      <c r="D958" s="1" t="s">
        <v>1766</v>
      </c>
      <c r="E958" s="1" t="s">
        <v>1767</v>
      </c>
      <c r="F958" s="1" t="s">
        <v>1768</v>
      </c>
      <c r="G958" s="1" t="s">
        <v>1769</v>
      </c>
      <c r="H958" s="1" t="s">
        <v>2844</v>
      </c>
      <c r="I958" s="1" t="s">
        <v>175</v>
      </c>
      <c r="Y958" s="1">
        <v>1</v>
      </c>
      <c r="Z958" s="1">
        <f>SUM(DATAGRAL2024[[#This Row],[GRAND PRIX]:[BRONCE CANNES]])</f>
        <v>1</v>
      </c>
      <c r="AA9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9" spans="1:27" s="1" customFormat="1" x14ac:dyDescent="0.3">
      <c r="A959" s="1" t="s">
        <v>3900</v>
      </c>
      <c r="B959" s="1" t="s">
        <v>1392</v>
      </c>
      <c r="C959" s="1" t="s">
        <v>1770</v>
      </c>
      <c r="D959" s="1" t="s">
        <v>1770</v>
      </c>
      <c r="E959" s="1" t="s">
        <v>1771</v>
      </c>
      <c r="F959" s="1" t="s">
        <v>1772</v>
      </c>
      <c r="G959" s="1" t="s">
        <v>1773</v>
      </c>
      <c r="H959" s="1" t="s">
        <v>2844</v>
      </c>
      <c r="I959" s="1" t="s">
        <v>127</v>
      </c>
      <c r="X959" s="1">
        <v>1</v>
      </c>
      <c r="Z959" s="1">
        <f>SUM(DATAGRAL2024[[#This Row],[GRAND PRIX]:[BRONCE CANNES]])</f>
        <v>1</v>
      </c>
      <c r="AA9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60" spans="1:27" s="1" customFormat="1" x14ac:dyDescent="0.3">
      <c r="A960" s="1" t="s">
        <v>3900</v>
      </c>
      <c r="B960" s="1" t="s">
        <v>1392</v>
      </c>
      <c r="C960" s="1" t="s">
        <v>1770</v>
      </c>
      <c r="D960" s="1" t="s">
        <v>1770</v>
      </c>
      <c r="E960" s="1" t="s">
        <v>1774</v>
      </c>
      <c r="F960" s="1" t="s">
        <v>1775</v>
      </c>
      <c r="G960" s="1" t="s">
        <v>1776</v>
      </c>
      <c r="H960" s="1" t="s">
        <v>2844</v>
      </c>
      <c r="I960" s="1" t="s">
        <v>127</v>
      </c>
      <c r="Y960" s="1">
        <v>1</v>
      </c>
      <c r="Z960" s="1">
        <f>SUM(DATAGRAL2024[[#This Row],[GRAND PRIX]:[BRONCE CANNES]])</f>
        <v>1</v>
      </c>
      <c r="AA9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61" spans="1:27" s="1" customFormat="1" x14ac:dyDescent="0.3">
      <c r="A961" s="1" t="s">
        <v>3900</v>
      </c>
      <c r="B961" s="1" t="s">
        <v>1392</v>
      </c>
      <c r="C961" s="1" t="s">
        <v>1777</v>
      </c>
      <c r="D961" s="1" t="s">
        <v>1777</v>
      </c>
      <c r="E961" s="1" t="s">
        <v>1778</v>
      </c>
      <c r="F961" s="1" t="s">
        <v>1779</v>
      </c>
      <c r="G961" s="1" t="s">
        <v>1780</v>
      </c>
      <c r="H961" s="1" t="s">
        <v>2844</v>
      </c>
      <c r="I961" s="1" t="s">
        <v>175</v>
      </c>
      <c r="X961" s="1">
        <v>1</v>
      </c>
      <c r="Z961" s="1">
        <f>SUM(DATAGRAL2024[[#This Row],[GRAND PRIX]:[BRONCE CANNES]])</f>
        <v>1</v>
      </c>
      <c r="AA9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62" spans="1:27" s="1" customFormat="1" x14ac:dyDescent="0.3">
      <c r="A962" s="1" t="s">
        <v>3900</v>
      </c>
      <c r="B962" s="1" t="s">
        <v>1392</v>
      </c>
      <c r="C962" s="1" t="s">
        <v>1685</v>
      </c>
      <c r="D962" s="1" t="s">
        <v>1685</v>
      </c>
      <c r="E962" s="1" t="s">
        <v>1686</v>
      </c>
      <c r="F962" s="1" t="s">
        <v>1685</v>
      </c>
      <c r="G962" s="1" t="s">
        <v>1687</v>
      </c>
      <c r="H962" s="1" t="s">
        <v>2844</v>
      </c>
      <c r="I962" s="1" t="s">
        <v>127</v>
      </c>
      <c r="W962" s="1">
        <v>1</v>
      </c>
      <c r="Z962" s="1">
        <f>SUM(DATAGRAL2024[[#This Row],[GRAND PRIX]:[BRONCE CANNES]])</f>
        <v>1</v>
      </c>
      <c r="AA9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63" spans="1:27" s="1" customFormat="1" x14ac:dyDescent="0.3">
      <c r="A963" s="1" t="s">
        <v>3900</v>
      </c>
      <c r="B963" s="1" t="s">
        <v>1392</v>
      </c>
      <c r="C963" s="1" t="s">
        <v>1781</v>
      </c>
      <c r="D963" s="1" t="s">
        <v>1781</v>
      </c>
      <c r="E963" s="1" t="s">
        <v>1782</v>
      </c>
      <c r="F963" s="1" t="s">
        <v>1594</v>
      </c>
      <c r="G963" s="1" t="s">
        <v>1783</v>
      </c>
      <c r="H963" s="1" t="s">
        <v>2844</v>
      </c>
      <c r="I963" s="1" t="s">
        <v>175</v>
      </c>
      <c r="X963" s="1">
        <v>1</v>
      </c>
      <c r="Z963" s="1">
        <f>SUM(DATAGRAL2024[[#This Row],[GRAND PRIX]:[BRONCE CANNES]])</f>
        <v>1</v>
      </c>
      <c r="AA9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64" spans="1:27" s="1" customFormat="1" x14ac:dyDescent="0.3">
      <c r="A964" s="1" t="s">
        <v>3900</v>
      </c>
      <c r="B964" s="1" t="s">
        <v>1392</v>
      </c>
      <c r="C964" s="1" t="s">
        <v>1688</v>
      </c>
      <c r="D964" s="1" t="s">
        <v>1688</v>
      </c>
      <c r="E964" s="1" t="s">
        <v>1784</v>
      </c>
      <c r="F964" s="1" t="s">
        <v>1785</v>
      </c>
      <c r="G964" s="1" t="s">
        <v>1786</v>
      </c>
      <c r="H964" s="1" t="s">
        <v>2844</v>
      </c>
      <c r="I964" s="1" t="s">
        <v>175</v>
      </c>
      <c r="Y964" s="1">
        <v>1</v>
      </c>
      <c r="Z964" s="1">
        <f>SUM(DATAGRAL2024[[#This Row],[GRAND PRIX]:[BRONCE CANNES]])</f>
        <v>1</v>
      </c>
      <c r="AA9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65" spans="1:27" s="1" customFormat="1" x14ac:dyDescent="0.3">
      <c r="A965" s="1" t="s">
        <v>3900</v>
      </c>
      <c r="B965" s="1" t="s">
        <v>1392</v>
      </c>
      <c r="C965" s="1" t="s">
        <v>2211</v>
      </c>
      <c r="D965" s="1" t="s">
        <v>2212</v>
      </c>
      <c r="E965" s="1" t="s">
        <v>1751</v>
      </c>
      <c r="F965" s="1" t="s">
        <v>1594</v>
      </c>
      <c r="G965" s="1" t="s">
        <v>1752</v>
      </c>
      <c r="H965" s="1" t="s">
        <v>2844</v>
      </c>
      <c r="I965" s="1" t="s">
        <v>175</v>
      </c>
      <c r="X965" s="1">
        <v>1</v>
      </c>
      <c r="Z965" s="1">
        <f>SUM(DATAGRAL2024[[#This Row],[GRAND PRIX]:[BRONCE CANNES]])</f>
        <v>1</v>
      </c>
      <c r="AA9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66" spans="1:27" s="1" customFormat="1" x14ac:dyDescent="0.3">
      <c r="A966" s="1" t="s">
        <v>3900</v>
      </c>
      <c r="B966" s="1" t="s">
        <v>1392</v>
      </c>
      <c r="C966" s="1" t="s">
        <v>2211</v>
      </c>
      <c r="D966" s="1" t="s">
        <v>2212</v>
      </c>
      <c r="E966" s="1" t="s">
        <v>1753</v>
      </c>
      <c r="F966" s="1" t="s">
        <v>1594</v>
      </c>
      <c r="G966" s="1" t="s">
        <v>1754</v>
      </c>
      <c r="H966" s="1" t="s">
        <v>2844</v>
      </c>
      <c r="I966" s="1" t="s">
        <v>175</v>
      </c>
      <c r="Y966" s="1">
        <v>2</v>
      </c>
      <c r="Z966" s="1">
        <f>SUM(DATAGRAL2024[[#This Row],[GRAND PRIX]:[BRONCE CANNES]])</f>
        <v>2</v>
      </c>
      <c r="AA9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967" spans="1:27" s="1" customFormat="1" x14ac:dyDescent="0.3">
      <c r="A967" s="1" t="s">
        <v>3900</v>
      </c>
      <c r="B967" s="1" t="s">
        <v>1392</v>
      </c>
      <c r="C967" s="1" t="s">
        <v>2211</v>
      </c>
      <c r="D967" s="1" t="s">
        <v>2212</v>
      </c>
      <c r="E967" s="1" t="s">
        <v>1787</v>
      </c>
      <c r="F967" s="1" t="s">
        <v>1594</v>
      </c>
      <c r="G967" s="1" t="s">
        <v>1757</v>
      </c>
      <c r="H967" s="1" t="s">
        <v>2844</v>
      </c>
      <c r="I967" s="1" t="s">
        <v>175</v>
      </c>
      <c r="Y967" s="1">
        <v>1</v>
      </c>
      <c r="Z967" s="1">
        <f>SUM(DATAGRAL2024[[#This Row],[GRAND PRIX]:[BRONCE CANNES]])</f>
        <v>1</v>
      </c>
      <c r="AA9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68" spans="1:27" s="1" customFormat="1" x14ac:dyDescent="0.3">
      <c r="A968" s="1" t="s">
        <v>3900</v>
      </c>
      <c r="B968" s="1" t="s">
        <v>1392</v>
      </c>
      <c r="C968" s="1" t="s">
        <v>1788</v>
      </c>
      <c r="D968" s="1" t="s">
        <v>2138</v>
      </c>
      <c r="E968" s="1" t="s">
        <v>1789</v>
      </c>
      <c r="F968" s="1" t="s">
        <v>1790</v>
      </c>
      <c r="G968" s="1" t="s">
        <v>1790</v>
      </c>
      <c r="H968" s="1" t="s">
        <v>2844</v>
      </c>
      <c r="I968" s="1" t="s">
        <v>146</v>
      </c>
      <c r="W968" s="1">
        <v>1</v>
      </c>
      <c r="Y968" s="1">
        <v>1</v>
      </c>
      <c r="Z968" s="1">
        <f>SUM(DATAGRAL2024[[#This Row],[GRAND PRIX]:[BRONCE CANNES]])</f>
        <v>2</v>
      </c>
      <c r="AA9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69" spans="1:27" s="1" customFormat="1" x14ac:dyDescent="0.3">
      <c r="A969" s="1" t="s">
        <v>3900</v>
      </c>
      <c r="B969" s="1" t="s">
        <v>1392</v>
      </c>
      <c r="C969" s="1" t="s">
        <v>1788</v>
      </c>
      <c r="D969" s="1" t="s">
        <v>2139</v>
      </c>
      <c r="E969" s="1" t="s">
        <v>1789</v>
      </c>
      <c r="F969" s="1" t="s">
        <v>1790</v>
      </c>
      <c r="G969" s="1" t="s">
        <v>1790</v>
      </c>
      <c r="H969" s="1" t="s">
        <v>2844</v>
      </c>
      <c r="I969" s="1" t="s">
        <v>175</v>
      </c>
      <c r="W969" s="1">
        <v>1</v>
      </c>
      <c r="Y969" s="1">
        <v>1</v>
      </c>
      <c r="Z969" s="1">
        <f>SUM(DATAGRAL2024[[#This Row],[GRAND PRIX]:[BRONCE CANNES]])</f>
        <v>2</v>
      </c>
      <c r="AA9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70" spans="1:27" s="1" customFormat="1" x14ac:dyDescent="0.3">
      <c r="A970" s="1" t="s">
        <v>3901</v>
      </c>
      <c r="B970" s="1" t="s">
        <v>1392</v>
      </c>
      <c r="C970" s="1" t="s">
        <v>1594</v>
      </c>
      <c r="D970" s="1" t="s">
        <v>1594</v>
      </c>
      <c r="E970" s="1" t="s">
        <v>1756</v>
      </c>
      <c r="F970" s="1" t="s">
        <v>1594</v>
      </c>
      <c r="G970" s="1" t="s">
        <v>1757</v>
      </c>
      <c r="H970" s="1" t="s">
        <v>2844</v>
      </c>
      <c r="I970" s="1" t="s">
        <v>175</v>
      </c>
      <c r="X970" s="1">
        <v>1</v>
      </c>
      <c r="Z970" s="1">
        <f>SUM(DATAGRAL2024[[#This Row],[GRAND PRIX]:[BRONCE CANNES]])</f>
        <v>1</v>
      </c>
      <c r="AA9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1" spans="1:27" s="1" customFormat="1" x14ac:dyDescent="0.3">
      <c r="A971" s="1" t="s">
        <v>3901</v>
      </c>
      <c r="B971" s="1" t="s">
        <v>1392</v>
      </c>
      <c r="C971" s="1" t="s">
        <v>1594</v>
      </c>
      <c r="D971" s="1" t="s">
        <v>1594</v>
      </c>
      <c r="E971" s="1" t="s">
        <v>1759</v>
      </c>
      <c r="F971" s="1" t="s">
        <v>1594</v>
      </c>
      <c r="G971" s="1" t="s">
        <v>1757</v>
      </c>
      <c r="H971" s="1" t="s">
        <v>2844</v>
      </c>
      <c r="I971" s="1" t="s">
        <v>175</v>
      </c>
      <c r="W971" s="1">
        <v>1</v>
      </c>
      <c r="Z971" s="1">
        <f>SUM(DATAGRAL2024[[#This Row],[GRAND PRIX]:[BRONCE CANNES]])</f>
        <v>1</v>
      </c>
      <c r="AA9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72" spans="1:27" s="1" customFormat="1" x14ac:dyDescent="0.3">
      <c r="A972" s="1" t="s">
        <v>3901</v>
      </c>
      <c r="B972" s="1" t="s">
        <v>1392</v>
      </c>
      <c r="C972" s="1" t="s">
        <v>1594</v>
      </c>
      <c r="D972" s="1" t="s">
        <v>1594</v>
      </c>
      <c r="E972" s="1" t="s">
        <v>1792</v>
      </c>
      <c r="F972" s="1" t="s">
        <v>1594</v>
      </c>
      <c r="G972" s="1" t="s">
        <v>1793</v>
      </c>
      <c r="H972" s="1" t="s">
        <v>2844</v>
      </c>
      <c r="I972" s="1" t="s">
        <v>175</v>
      </c>
      <c r="X972" s="1">
        <v>1</v>
      </c>
      <c r="Z972" s="1">
        <f>SUM(DATAGRAL2024[[#This Row],[GRAND PRIX]:[BRONCE CANNES]])</f>
        <v>1</v>
      </c>
      <c r="AA9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3" spans="1:27" s="1" customFormat="1" x14ac:dyDescent="0.3">
      <c r="A973" s="1" t="s">
        <v>3901</v>
      </c>
      <c r="B973" s="1" t="s">
        <v>1392</v>
      </c>
      <c r="C973" s="1" t="s">
        <v>1594</v>
      </c>
      <c r="D973" s="1" t="s">
        <v>1594</v>
      </c>
      <c r="E973" s="1" t="s">
        <v>1794</v>
      </c>
      <c r="F973" s="1" t="s">
        <v>1594</v>
      </c>
      <c r="G973" s="1" t="s">
        <v>1795</v>
      </c>
      <c r="H973" s="1" t="s">
        <v>2844</v>
      </c>
      <c r="I973" s="1" t="s">
        <v>175</v>
      </c>
      <c r="X973" s="1">
        <v>1</v>
      </c>
      <c r="Z973" s="1">
        <f>SUM(DATAGRAL2024[[#This Row],[GRAND PRIX]:[BRONCE CANNES]])</f>
        <v>1</v>
      </c>
      <c r="AA9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4" spans="1:27" s="1" customFormat="1" x14ac:dyDescent="0.3">
      <c r="A974" s="1" t="s">
        <v>3901</v>
      </c>
      <c r="B974" s="1" t="s">
        <v>1392</v>
      </c>
      <c r="C974" s="1" t="s">
        <v>1796</v>
      </c>
      <c r="D974" s="1" t="s">
        <v>1796</v>
      </c>
      <c r="E974" s="1" t="s">
        <v>1797</v>
      </c>
      <c r="F974" s="1" t="s">
        <v>1798</v>
      </c>
      <c r="G974" s="1" t="s">
        <v>1799</v>
      </c>
      <c r="H974" s="1" t="s">
        <v>2844</v>
      </c>
      <c r="I974" s="1" t="s">
        <v>175</v>
      </c>
      <c r="Y974" s="1">
        <v>1</v>
      </c>
      <c r="Z974" s="1">
        <f>SUM(DATAGRAL2024[[#This Row],[GRAND PRIX]:[BRONCE CANNES]])</f>
        <v>1</v>
      </c>
      <c r="AA9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75" spans="1:27" s="1" customFormat="1" x14ac:dyDescent="0.3">
      <c r="A975" s="1" t="s">
        <v>3901</v>
      </c>
      <c r="B975" s="1" t="s">
        <v>1392</v>
      </c>
      <c r="C975" s="1" t="s">
        <v>854</v>
      </c>
      <c r="D975" s="1" t="s">
        <v>2209</v>
      </c>
      <c r="E975" s="1" t="s">
        <v>1800</v>
      </c>
      <c r="F975" s="1" t="s">
        <v>1552</v>
      </c>
      <c r="G975" s="1" t="s">
        <v>1552</v>
      </c>
      <c r="H975" s="1" t="s">
        <v>2844</v>
      </c>
      <c r="I975" s="1" t="s">
        <v>175</v>
      </c>
      <c r="X975" s="1">
        <v>1</v>
      </c>
      <c r="Z975" s="1">
        <f>SUM(DATAGRAL2024[[#This Row],[GRAND PRIX]:[BRONCE CANNES]])</f>
        <v>1</v>
      </c>
      <c r="AA9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6" spans="1:27" s="1" customFormat="1" x14ac:dyDescent="0.3">
      <c r="A976" s="1" t="s">
        <v>3901</v>
      </c>
      <c r="B976" s="1" t="s">
        <v>1392</v>
      </c>
      <c r="C976" s="1" t="s">
        <v>854</v>
      </c>
      <c r="D976" s="1" t="s">
        <v>2209</v>
      </c>
      <c r="E976" s="1" t="s">
        <v>1778</v>
      </c>
      <c r="F976" s="1" t="s">
        <v>1779</v>
      </c>
      <c r="G976" s="1" t="s">
        <v>1801</v>
      </c>
      <c r="H976" s="1" t="s">
        <v>2844</v>
      </c>
      <c r="I976" s="1" t="s">
        <v>175</v>
      </c>
      <c r="Y976" s="1">
        <v>1</v>
      </c>
      <c r="Z976" s="1">
        <f>SUM(DATAGRAL2024[[#This Row],[GRAND PRIX]:[BRONCE CANNES]])</f>
        <v>1</v>
      </c>
      <c r="AA9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77" spans="1:27" s="1" customFormat="1" x14ac:dyDescent="0.3">
      <c r="A977" s="1" t="s">
        <v>3901</v>
      </c>
      <c r="B977" s="1" t="s">
        <v>1392</v>
      </c>
      <c r="C977" s="1" t="s">
        <v>1709</v>
      </c>
      <c r="D977" s="1" t="s">
        <v>1709</v>
      </c>
      <c r="E977" s="1" t="s">
        <v>1710</v>
      </c>
      <c r="F977" s="1" t="s">
        <v>1711</v>
      </c>
      <c r="G977" s="1" t="s">
        <v>1711</v>
      </c>
      <c r="H977" s="1" t="s">
        <v>2844</v>
      </c>
      <c r="I977" s="1" t="s">
        <v>175</v>
      </c>
      <c r="X977" s="1">
        <v>1</v>
      </c>
      <c r="Z977" s="1">
        <f>SUM(DATAGRAL2024[[#This Row],[GRAND PRIX]:[BRONCE CANNES]])</f>
        <v>1</v>
      </c>
      <c r="AA9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8" spans="1:27" s="1" customFormat="1" x14ac:dyDescent="0.3">
      <c r="A978" s="1" t="s">
        <v>3901</v>
      </c>
      <c r="B978" s="1" t="s">
        <v>1392</v>
      </c>
      <c r="C978" s="1" t="s">
        <v>1762</v>
      </c>
      <c r="D978" s="1" t="s">
        <v>1762</v>
      </c>
      <c r="E978" s="1" t="s">
        <v>1763</v>
      </c>
      <c r="F978" s="1" t="s">
        <v>1764</v>
      </c>
      <c r="G978" s="1" t="s">
        <v>1765</v>
      </c>
      <c r="H978" s="1" t="s">
        <v>2844</v>
      </c>
      <c r="I978" s="1" t="s">
        <v>175</v>
      </c>
      <c r="X978" s="1">
        <v>1</v>
      </c>
      <c r="Z978" s="1">
        <f>SUM(DATAGRAL2024[[#This Row],[GRAND PRIX]:[BRONCE CANNES]])</f>
        <v>1</v>
      </c>
      <c r="AA9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9" spans="1:27" s="1" customFormat="1" x14ac:dyDescent="0.3">
      <c r="A979" s="1" t="s">
        <v>3901</v>
      </c>
      <c r="B979" s="1" t="s">
        <v>1392</v>
      </c>
      <c r="C979" s="1" t="s">
        <v>2208</v>
      </c>
      <c r="D979" s="1" t="s">
        <v>2207</v>
      </c>
      <c r="E979" s="1" t="s">
        <v>1802</v>
      </c>
      <c r="F979" s="1" t="s">
        <v>1803</v>
      </c>
      <c r="G979" s="1" t="s">
        <v>1803</v>
      </c>
      <c r="H979" s="1" t="s">
        <v>2844</v>
      </c>
      <c r="I979" s="1" t="s">
        <v>175</v>
      </c>
      <c r="Y979" s="1">
        <v>1</v>
      </c>
      <c r="Z979" s="1">
        <f>SUM(DATAGRAL2024[[#This Row],[GRAND PRIX]:[BRONCE CANNES]])</f>
        <v>1</v>
      </c>
      <c r="AA9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0" spans="1:27" s="1" customFormat="1" x14ac:dyDescent="0.3">
      <c r="A980" s="1" t="s">
        <v>3901</v>
      </c>
      <c r="B980" s="1" t="s">
        <v>1392</v>
      </c>
      <c r="C980" s="1" t="s">
        <v>1804</v>
      </c>
      <c r="D980" s="1" t="s">
        <v>2740</v>
      </c>
      <c r="E980" s="1" t="s">
        <v>1805</v>
      </c>
      <c r="F980" s="1" t="s">
        <v>1806</v>
      </c>
      <c r="G980" s="1" t="s">
        <v>1806</v>
      </c>
      <c r="H980" s="1" t="s">
        <v>2844</v>
      </c>
      <c r="I980" s="1" t="s">
        <v>11</v>
      </c>
      <c r="Y980" s="1">
        <v>1</v>
      </c>
      <c r="Z980" s="1">
        <f>SUM(DATAGRAL2024[[#This Row],[GRAND PRIX]:[BRONCE CANNES]])</f>
        <v>1</v>
      </c>
      <c r="AA9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1" spans="1:27" s="1" customFormat="1" x14ac:dyDescent="0.3">
      <c r="A981" s="1" t="s">
        <v>3901</v>
      </c>
      <c r="B981" s="1" t="s">
        <v>1392</v>
      </c>
      <c r="C981" s="1" t="s">
        <v>867</v>
      </c>
      <c r="D981" s="1" t="s">
        <v>2120</v>
      </c>
      <c r="E981" s="1" t="s">
        <v>1807</v>
      </c>
      <c r="F981" s="1" t="s">
        <v>1808</v>
      </c>
      <c r="G981" s="1" t="s">
        <v>1809</v>
      </c>
      <c r="H981" s="1" t="s">
        <v>2844</v>
      </c>
      <c r="I981" s="1" t="s">
        <v>126</v>
      </c>
      <c r="X981" s="1">
        <v>1</v>
      </c>
      <c r="Z981" s="1">
        <f>SUM(DATAGRAL2024[[#This Row],[GRAND PRIX]:[BRONCE CANNES]])</f>
        <v>1</v>
      </c>
      <c r="AA9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82" spans="1:27" s="1" customFormat="1" x14ac:dyDescent="0.3">
      <c r="A982" s="1" t="s">
        <v>3901</v>
      </c>
      <c r="B982" s="1" t="s">
        <v>1392</v>
      </c>
      <c r="C982" s="1" t="s">
        <v>1810</v>
      </c>
      <c r="D982" s="1" t="s">
        <v>1810</v>
      </c>
      <c r="E982" s="1" t="s">
        <v>1811</v>
      </c>
      <c r="F982" s="1" t="s">
        <v>1812</v>
      </c>
      <c r="G982" s="1" t="s">
        <v>1812</v>
      </c>
      <c r="H982" s="1" t="s">
        <v>2844</v>
      </c>
      <c r="I982" s="1" t="s">
        <v>175</v>
      </c>
      <c r="Y982" s="1">
        <v>1</v>
      </c>
      <c r="Z982" s="1">
        <f>SUM(DATAGRAL2024[[#This Row],[GRAND PRIX]:[BRONCE CANNES]])</f>
        <v>1</v>
      </c>
      <c r="AA9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3" spans="1:27" s="1" customFormat="1" x14ac:dyDescent="0.3">
      <c r="A983" s="1" t="s">
        <v>3901</v>
      </c>
      <c r="B983" s="1" t="s">
        <v>1392</v>
      </c>
      <c r="C983" s="1" t="s">
        <v>1813</v>
      </c>
      <c r="D983" s="1" t="s">
        <v>1813</v>
      </c>
      <c r="E983" s="1" t="s">
        <v>1814</v>
      </c>
      <c r="F983" s="1" t="s">
        <v>1815</v>
      </c>
      <c r="G983" s="1" t="s">
        <v>1815</v>
      </c>
      <c r="H983" s="1" t="s">
        <v>2844</v>
      </c>
      <c r="I983" s="1" t="s">
        <v>175</v>
      </c>
      <c r="Y983" s="1">
        <v>1</v>
      </c>
      <c r="Z983" s="1">
        <f>SUM(DATAGRAL2024[[#This Row],[GRAND PRIX]:[BRONCE CANNES]])</f>
        <v>1</v>
      </c>
      <c r="AA9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4" spans="1:27" s="1" customFormat="1" x14ac:dyDescent="0.3">
      <c r="A984" s="1" t="s">
        <v>3901</v>
      </c>
      <c r="B984" s="1" t="s">
        <v>1392</v>
      </c>
      <c r="C984" s="1" t="s">
        <v>1770</v>
      </c>
      <c r="D984" s="1" t="s">
        <v>1770</v>
      </c>
      <c r="E984" s="1" t="s">
        <v>1771</v>
      </c>
      <c r="F984" s="1" t="s">
        <v>1772</v>
      </c>
      <c r="G984" s="1" t="s">
        <v>1773</v>
      </c>
      <c r="H984" s="1" t="s">
        <v>2844</v>
      </c>
      <c r="I984" s="1" t="s">
        <v>127</v>
      </c>
      <c r="Y984" s="1">
        <v>1</v>
      </c>
      <c r="Z984" s="1">
        <f>SUM(DATAGRAL2024[[#This Row],[GRAND PRIX]:[BRONCE CANNES]])</f>
        <v>1</v>
      </c>
      <c r="AA9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5" spans="1:27" s="1" customFormat="1" x14ac:dyDescent="0.3">
      <c r="A985" s="1" t="s">
        <v>3901</v>
      </c>
      <c r="B985" s="1" t="s">
        <v>1392</v>
      </c>
      <c r="C985" s="1" t="s">
        <v>1770</v>
      </c>
      <c r="D985" s="1" t="s">
        <v>1770</v>
      </c>
      <c r="E985" s="1" t="s">
        <v>1774</v>
      </c>
      <c r="F985" s="1" t="s">
        <v>1775</v>
      </c>
      <c r="G985" s="1" t="s">
        <v>1776</v>
      </c>
      <c r="H985" s="1" t="s">
        <v>2844</v>
      </c>
      <c r="I985" s="1" t="s">
        <v>127</v>
      </c>
      <c r="W985" s="1">
        <v>1</v>
      </c>
      <c r="Z985" s="1">
        <f>SUM(DATAGRAL2024[[#This Row],[GRAND PRIX]:[BRONCE CANNES]])</f>
        <v>1</v>
      </c>
      <c r="AA9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86" spans="1:27" s="1" customFormat="1" x14ac:dyDescent="0.3">
      <c r="A986" s="1" t="s">
        <v>3901</v>
      </c>
      <c r="B986" s="1" t="s">
        <v>1392</v>
      </c>
      <c r="C986" s="1" t="s">
        <v>3897</v>
      </c>
      <c r="D986" s="1" t="s">
        <v>3897</v>
      </c>
      <c r="E986" s="1" t="s">
        <v>1816</v>
      </c>
      <c r="F986" s="1" t="s">
        <v>1723</v>
      </c>
      <c r="G986" s="1" t="s">
        <v>1723</v>
      </c>
      <c r="H986" s="1" t="s">
        <v>2844</v>
      </c>
      <c r="I986" s="1" t="s">
        <v>126</v>
      </c>
      <c r="Y986" s="1">
        <v>1</v>
      </c>
      <c r="Z986" s="1">
        <f>SUM(DATAGRAL2024[[#This Row],[GRAND PRIX]:[BRONCE CANNES]])</f>
        <v>1</v>
      </c>
      <c r="AA9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7" spans="1:27" s="1" customFormat="1" x14ac:dyDescent="0.3">
      <c r="A987" s="1" t="s">
        <v>3901</v>
      </c>
      <c r="B987" s="1" t="s">
        <v>1392</v>
      </c>
      <c r="C987" s="1" t="s">
        <v>1539</v>
      </c>
      <c r="D987" s="1" t="s">
        <v>2131</v>
      </c>
      <c r="E987" s="1" t="s">
        <v>1817</v>
      </c>
      <c r="F987" s="1" t="s">
        <v>1818</v>
      </c>
      <c r="G987" s="1" t="s">
        <v>1818</v>
      </c>
      <c r="H987" s="1" t="s">
        <v>2844</v>
      </c>
      <c r="I987" s="1" t="s">
        <v>175</v>
      </c>
      <c r="X987" s="1">
        <v>1</v>
      </c>
      <c r="Z987" s="1">
        <f>SUM(DATAGRAL2024[[#This Row],[GRAND PRIX]:[BRONCE CANNES]])</f>
        <v>1</v>
      </c>
      <c r="AA9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88" spans="1:27" s="1" customFormat="1" x14ac:dyDescent="0.3">
      <c r="A988" s="1" t="s">
        <v>3901</v>
      </c>
      <c r="B988" s="1" t="s">
        <v>1392</v>
      </c>
      <c r="C988" s="1" t="s">
        <v>1539</v>
      </c>
      <c r="D988" s="1" t="s">
        <v>2131</v>
      </c>
      <c r="E988" s="1" t="s">
        <v>1744</v>
      </c>
      <c r="F988" s="1" t="s">
        <v>1745</v>
      </c>
      <c r="G988" s="1" t="s">
        <v>1746</v>
      </c>
      <c r="H988" s="1" t="s">
        <v>2844</v>
      </c>
      <c r="I988" s="1" t="s">
        <v>175</v>
      </c>
      <c r="Y988" s="1">
        <v>1</v>
      </c>
      <c r="Z988" s="1">
        <f>SUM(DATAGRAL2024[[#This Row],[GRAND PRIX]:[BRONCE CANNES]])</f>
        <v>1</v>
      </c>
      <c r="AA9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9" spans="1:27" s="1" customFormat="1" x14ac:dyDescent="0.3">
      <c r="A989" s="1" t="s">
        <v>3901</v>
      </c>
      <c r="B989" s="1" t="s">
        <v>1392</v>
      </c>
      <c r="C989" s="1" t="s">
        <v>2211</v>
      </c>
      <c r="D989" s="1" t="s">
        <v>2212</v>
      </c>
      <c r="E989" s="1" t="s">
        <v>1753</v>
      </c>
      <c r="F989" s="1" t="s">
        <v>1594</v>
      </c>
      <c r="G989" s="1" t="s">
        <v>1754</v>
      </c>
      <c r="H989" s="1" t="s">
        <v>2844</v>
      </c>
      <c r="I989" s="1" t="s">
        <v>175</v>
      </c>
      <c r="W989" s="1">
        <v>1</v>
      </c>
      <c r="Z989" s="1">
        <f>SUM(DATAGRAL2024[[#This Row],[GRAND PRIX]:[BRONCE CANNES]])</f>
        <v>1</v>
      </c>
      <c r="AA9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90" spans="1:27" s="1" customFormat="1" x14ac:dyDescent="0.3">
      <c r="A990" s="1" t="s">
        <v>3901</v>
      </c>
      <c r="B990" s="1" t="s">
        <v>1392</v>
      </c>
      <c r="C990" s="1" t="s">
        <v>2211</v>
      </c>
      <c r="D990" s="1" t="s">
        <v>2786</v>
      </c>
      <c r="E990" s="1" t="s">
        <v>1819</v>
      </c>
      <c r="F990" s="1" t="s">
        <v>1594</v>
      </c>
      <c r="G990" s="1" t="s">
        <v>1757</v>
      </c>
      <c r="H990" s="1" t="s">
        <v>2844</v>
      </c>
      <c r="I990" s="1" t="s">
        <v>11</v>
      </c>
      <c r="Y990" s="1">
        <v>1</v>
      </c>
      <c r="Z990" s="1">
        <f>SUM(DATAGRAL2024[[#This Row],[GRAND PRIX]:[BRONCE CANNES]])</f>
        <v>1</v>
      </c>
      <c r="AA9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1" spans="1:27" s="1" customFormat="1" x14ac:dyDescent="0.3">
      <c r="A991" s="1" t="s">
        <v>3901</v>
      </c>
      <c r="B991" s="1" t="s">
        <v>1392</v>
      </c>
      <c r="C991" s="1" t="s">
        <v>2211</v>
      </c>
      <c r="D991" s="1" t="s">
        <v>2212</v>
      </c>
      <c r="E991" s="1" t="s">
        <v>1819</v>
      </c>
      <c r="F991" s="1" t="s">
        <v>1594</v>
      </c>
      <c r="G991" s="1" t="s">
        <v>1757</v>
      </c>
      <c r="H991" s="1" t="s">
        <v>2844</v>
      </c>
      <c r="I991" s="1" t="s">
        <v>175</v>
      </c>
      <c r="Y991" s="1">
        <v>1</v>
      </c>
      <c r="Z991" s="1">
        <f>SUM(DATAGRAL2024[[#This Row],[GRAND PRIX]:[BRONCE CANNES]])</f>
        <v>1</v>
      </c>
      <c r="AA9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2" spans="1:27" s="1" customFormat="1" x14ac:dyDescent="0.3">
      <c r="A992" s="1" t="s">
        <v>3901</v>
      </c>
      <c r="B992" s="1" t="s">
        <v>1392</v>
      </c>
      <c r="C992" s="1" t="s">
        <v>1443</v>
      </c>
      <c r="D992" s="1" t="s">
        <v>2814</v>
      </c>
      <c r="E992" s="1" t="s">
        <v>1662</v>
      </c>
      <c r="F992" s="1" t="s">
        <v>1663</v>
      </c>
      <c r="G992" s="1" t="s">
        <v>1663</v>
      </c>
      <c r="H992" s="1" t="s">
        <v>2844</v>
      </c>
      <c r="I992" s="1" t="s">
        <v>11</v>
      </c>
      <c r="W992" s="1">
        <v>1</v>
      </c>
      <c r="Y992" s="1">
        <v>1</v>
      </c>
      <c r="Z992" s="1">
        <f>SUM(DATAGRAL2024[[#This Row],[GRAND PRIX]:[BRONCE CANNES]])</f>
        <v>2</v>
      </c>
      <c r="AA9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93" spans="1:27" s="1" customFormat="1" x14ac:dyDescent="0.3">
      <c r="A993" s="1" t="s">
        <v>3902</v>
      </c>
      <c r="B993" s="1" t="s">
        <v>1392</v>
      </c>
      <c r="C993" s="1" t="s">
        <v>1562</v>
      </c>
      <c r="D993" s="1" t="s">
        <v>1562</v>
      </c>
      <c r="E993" s="1" t="s">
        <v>1821</v>
      </c>
      <c r="F993" s="1" t="s">
        <v>1822</v>
      </c>
      <c r="G993" s="1" t="s">
        <v>1823</v>
      </c>
      <c r="H993" s="1" t="s">
        <v>2844</v>
      </c>
      <c r="I993" s="1" t="s">
        <v>146</v>
      </c>
      <c r="Y993" s="1">
        <v>1</v>
      </c>
      <c r="Z993" s="1">
        <f>SUM(DATAGRAL2024[[#This Row],[GRAND PRIX]:[BRONCE CANNES]])</f>
        <v>1</v>
      </c>
      <c r="AA9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4" spans="1:27" s="1" customFormat="1" x14ac:dyDescent="0.3">
      <c r="A994" s="1" t="s">
        <v>3902</v>
      </c>
      <c r="B994" s="1" t="s">
        <v>1392</v>
      </c>
      <c r="C994" s="1" t="s">
        <v>1824</v>
      </c>
      <c r="D994" s="1" t="s">
        <v>1824</v>
      </c>
      <c r="E994" s="1" t="s">
        <v>1825</v>
      </c>
      <c r="F994" s="1" t="s">
        <v>1826</v>
      </c>
      <c r="G994" s="1" t="s">
        <v>1827</v>
      </c>
      <c r="H994" s="1" t="s">
        <v>2844</v>
      </c>
      <c r="I994" s="1" t="s">
        <v>189</v>
      </c>
      <c r="Y994" s="1">
        <v>1</v>
      </c>
      <c r="Z994" s="1">
        <f>SUM(DATAGRAL2024[[#This Row],[GRAND PRIX]:[BRONCE CANNES]])</f>
        <v>1</v>
      </c>
      <c r="AA9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5" spans="1:27" s="1" customFormat="1" x14ac:dyDescent="0.3">
      <c r="A995" s="1" t="s">
        <v>3903</v>
      </c>
      <c r="B995" s="1" t="s">
        <v>1392</v>
      </c>
      <c r="C995" s="1" t="s">
        <v>3904</v>
      </c>
      <c r="D995" s="1" t="s">
        <v>3905</v>
      </c>
      <c r="E995" s="1" t="s">
        <v>1830</v>
      </c>
      <c r="F995" s="1" t="s">
        <v>1831</v>
      </c>
      <c r="G995" s="1" t="s">
        <v>1831</v>
      </c>
      <c r="H995" s="1" t="s">
        <v>2844</v>
      </c>
      <c r="I995" s="1" t="s">
        <v>200</v>
      </c>
      <c r="Y995" s="1">
        <v>1</v>
      </c>
      <c r="Z995" s="1">
        <f>SUM(DATAGRAL2024[[#This Row],[GRAND PRIX]:[BRONCE CANNES]])</f>
        <v>1</v>
      </c>
      <c r="AA9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6" spans="1:27" s="1" customFormat="1" x14ac:dyDescent="0.3">
      <c r="A996" s="1" t="s">
        <v>3903</v>
      </c>
      <c r="B996" s="1" t="s">
        <v>1392</v>
      </c>
      <c r="C996" s="1" t="s">
        <v>3904</v>
      </c>
      <c r="D996" s="1" t="s">
        <v>3906</v>
      </c>
      <c r="E996" s="1" t="s">
        <v>1830</v>
      </c>
      <c r="F996" s="1" t="s">
        <v>1831</v>
      </c>
      <c r="G996" s="1" t="s">
        <v>1831</v>
      </c>
      <c r="H996" s="1" t="s">
        <v>2844</v>
      </c>
      <c r="I996" s="1" t="s">
        <v>948</v>
      </c>
      <c r="Y996" s="1">
        <v>1</v>
      </c>
      <c r="Z996" s="1">
        <f>SUM(DATAGRAL2024[[#This Row],[GRAND PRIX]:[BRONCE CANNES]])</f>
        <v>1</v>
      </c>
      <c r="AA9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7" spans="1:27" s="1" customFormat="1" x14ac:dyDescent="0.3">
      <c r="A997" s="1" t="s">
        <v>3903</v>
      </c>
      <c r="B997" s="1" t="s">
        <v>1392</v>
      </c>
      <c r="C997" s="1" t="s">
        <v>3904</v>
      </c>
      <c r="D997" s="1" t="s">
        <v>3907</v>
      </c>
      <c r="E997" s="1" t="s">
        <v>1830</v>
      </c>
      <c r="F997" s="1" t="s">
        <v>1831</v>
      </c>
      <c r="G997" s="1" t="s">
        <v>1831</v>
      </c>
      <c r="H997" s="1" t="s">
        <v>2844</v>
      </c>
      <c r="I997" s="1" t="s">
        <v>127</v>
      </c>
      <c r="Y997" s="1">
        <v>1</v>
      </c>
      <c r="Z997" s="1">
        <f>SUM(DATAGRAL2024[[#This Row],[GRAND PRIX]:[BRONCE CANNES]])</f>
        <v>1</v>
      </c>
      <c r="AA9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8" spans="1:27" s="1" customFormat="1" x14ac:dyDescent="0.3">
      <c r="A998" s="1" t="s">
        <v>3903</v>
      </c>
      <c r="B998" s="1" t="s">
        <v>1392</v>
      </c>
      <c r="C998" s="1" t="s">
        <v>3908</v>
      </c>
      <c r="D998" s="1" t="s">
        <v>3908</v>
      </c>
      <c r="E998" s="1" t="s">
        <v>1833</v>
      </c>
      <c r="F998" s="1" t="s">
        <v>1834</v>
      </c>
      <c r="G998" s="1" t="s">
        <v>1834</v>
      </c>
      <c r="H998" s="1" t="s">
        <v>2844</v>
      </c>
      <c r="I998" s="1" t="s">
        <v>175</v>
      </c>
      <c r="Y998" s="1">
        <v>1</v>
      </c>
      <c r="Z998" s="1">
        <f>SUM(DATAGRAL2024[[#This Row],[GRAND PRIX]:[BRONCE CANNES]])</f>
        <v>1</v>
      </c>
      <c r="AA9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9" spans="1:27" s="1" customFormat="1" x14ac:dyDescent="0.3">
      <c r="A999" s="1" t="s">
        <v>3903</v>
      </c>
      <c r="B999" s="1" t="s">
        <v>1392</v>
      </c>
      <c r="C999" s="1" t="s">
        <v>3909</v>
      </c>
      <c r="D999" s="1" t="s">
        <v>3909</v>
      </c>
      <c r="E999" s="1" t="s">
        <v>1789</v>
      </c>
      <c r="F999" s="1" t="s">
        <v>1790</v>
      </c>
      <c r="G999" s="1" t="s">
        <v>1790</v>
      </c>
      <c r="H999" s="1" t="s">
        <v>2844</v>
      </c>
      <c r="I999" s="1" t="s">
        <v>175</v>
      </c>
      <c r="Y999" s="1">
        <v>1</v>
      </c>
      <c r="Z999" s="1">
        <f>SUM(DATAGRAL2024[[#This Row],[GRAND PRIX]:[BRONCE CANNES]])</f>
        <v>1</v>
      </c>
      <c r="AA9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0" spans="1:27" s="1" customFormat="1" x14ac:dyDescent="0.3">
      <c r="A1000" s="1" t="s">
        <v>3903</v>
      </c>
      <c r="B1000" s="1" t="s">
        <v>1392</v>
      </c>
      <c r="C1000" s="1" t="s">
        <v>3909</v>
      </c>
      <c r="D1000" s="1" t="s">
        <v>3910</v>
      </c>
      <c r="E1000" s="1" t="s">
        <v>37</v>
      </c>
      <c r="F1000" s="1" t="s">
        <v>1836</v>
      </c>
      <c r="G1000" s="1" t="s">
        <v>1836</v>
      </c>
      <c r="H1000" s="1" t="s">
        <v>2844</v>
      </c>
      <c r="I1000" s="1" t="s">
        <v>11</v>
      </c>
      <c r="X1000" s="1">
        <v>1</v>
      </c>
      <c r="Z1000" s="1">
        <f>SUM(DATAGRAL2024[[#This Row],[GRAND PRIX]:[BRONCE CANNES]])</f>
        <v>1</v>
      </c>
      <c r="AA10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01" spans="1:27" s="1" customFormat="1" x14ac:dyDescent="0.3">
      <c r="A1001" s="1" t="s">
        <v>3903</v>
      </c>
      <c r="B1001" s="1" t="s">
        <v>1392</v>
      </c>
      <c r="C1001" s="1" t="s">
        <v>3909</v>
      </c>
      <c r="D1001" s="1" t="s">
        <v>3909</v>
      </c>
      <c r="E1001" s="1" t="s">
        <v>1833</v>
      </c>
      <c r="F1001" s="1" t="s">
        <v>1834</v>
      </c>
      <c r="G1001" s="1" t="s">
        <v>1834</v>
      </c>
      <c r="H1001" s="1" t="s">
        <v>2844</v>
      </c>
      <c r="I1001" s="1" t="s">
        <v>175</v>
      </c>
      <c r="Y1001" s="1">
        <v>1</v>
      </c>
      <c r="Z1001" s="1">
        <f>SUM(DATAGRAL2024[[#This Row],[GRAND PRIX]:[BRONCE CANNES]])</f>
        <v>1</v>
      </c>
      <c r="AA10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2" spans="1:27" s="1" customFormat="1" x14ac:dyDescent="0.3">
      <c r="A1002" s="1" t="s">
        <v>3903</v>
      </c>
      <c r="B1002" s="1" t="s">
        <v>1392</v>
      </c>
      <c r="C1002" s="1" t="s">
        <v>3911</v>
      </c>
      <c r="D1002" s="1" t="s">
        <v>3911</v>
      </c>
      <c r="E1002" s="1" t="s">
        <v>1833</v>
      </c>
      <c r="F1002" s="1" t="s">
        <v>1834</v>
      </c>
      <c r="G1002" s="1" t="s">
        <v>1834</v>
      </c>
      <c r="H1002" s="1" t="s">
        <v>2844</v>
      </c>
      <c r="I1002" s="1" t="s">
        <v>175</v>
      </c>
      <c r="X1002" s="1">
        <v>1</v>
      </c>
      <c r="Z1002" s="1">
        <f>SUM(DATAGRAL2024[[#This Row],[GRAND PRIX]:[BRONCE CANNES]])</f>
        <v>1</v>
      </c>
      <c r="AA10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03" spans="1:27" s="1" customFormat="1" x14ac:dyDescent="0.3">
      <c r="A1003" s="1" t="s">
        <v>3903</v>
      </c>
      <c r="B1003" s="1" t="s">
        <v>1392</v>
      </c>
      <c r="C1003" s="1" t="s">
        <v>3912</v>
      </c>
      <c r="D1003" s="1" t="s">
        <v>3912</v>
      </c>
      <c r="E1003" s="1" t="s">
        <v>1839</v>
      </c>
      <c r="F1003" s="1" t="s">
        <v>1840</v>
      </c>
      <c r="G1003" s="1" t="s">
        <v>1841</v>
      </c>
      <c r="H1003" s="1" t="s">
        <v>2844</v>
      </c>
      <c r="I1003" s="1" t="s">
        <v>175</v>
      </c>
      <c r="X1003" s="1">
        <v>1</v>
      </c>
      <c r="Z1003" s="1">
        <f>SUM(DATAGRAL2024[[#This Row],[GRAND PRIX]:[BRONCE CANNES]])</f>
        <v>1</v>
      </c>
      <c r="AA10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04" spans="1:27" s="1" customFormat="1" x14ac:dyDescent="0.3">
      <c r="A1004" s="1" t="s">
        <v>3903</v>
      </c>
      <c r="B1004" s="1" t="s">
        <v>1392</v>
      </c>
      <c r="C1004" s="1" t="s">
        <v>3913</v>
      </c>
      <c r="D1004" s="1" t="s">
        <v>3914</v>
      </c>
      <c r="E1004" s="1" t="s">
        <v>1843</v>
      </c>
      <c r="F1004" s="1" t="s">
        <v>1844</v>
      </c>
      <c r="G1004" s="1" t="s">
        <v>1845</v>
      </c>
      <c r="H1004" s="1" t="s">
        <v>2844</v>
      </c>
      <c r="I1004" s="1" t="s">
        <v>11</v>
      </c>
      <c r="Y1004" s="1">
        <v>1</v>
      </c>
      <c r="Z1004" s="1">
        <f>SUM(DATAGRAL2024[[#This Row],[GRAND PRIX]:[BRONCE CANNES]])</f>
        <v>1</v>
      </c>
      <c r="AA10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5" spans="1:27" s="1" customFormat="1" x14ac:dyDescent="0.3">
      <c r="A1005" s="1" t="s">
        <v>3903</v>
      </c>
      <c r="B1005" s="1" t="s">
        <v>1392</v>
      </c>
      <c r="C1005" s="1" t="s">
        <v>3913</v>
      </c>
      <c r="D1005" s="1" t="s">
        <v>3915</v>
      </c>
      <c r="E1005" s="1" t="s">
        <v>1843</v>
      </c>
      <c r="F1005" s="1" t="s">
        <v>1844</v>
      </c>
      <c r="G1005" s="1" t="s">
        <v>1845</v>
      </c>
      <c r="H1005" s="1" t="s">
        <v>2844</v>
      </c>
      <c r="I1005" s="1" t="s">
        <v>175</v>
      </c>
      <c r="Y1005" s="1">
        <v>1</v>
      </c>
      <c r="Z1005" s="1">
        <f>SUM(DATAGRAL2024[[#This Row],[GRAND PRIX]:[BRONCE CANNES]])</f>
        <v>1</v>
      </c>
      <c r="AA10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6" spans="1:27" s="1" customFormat="1" x14ac:dyDescent="0.3">
      <c r="A1006" s="1" t="s">
        <v>3903</v>
      </c>
      <c r="B1006" s="1" t="s">
        <v>1392</v>
      </c>
      <c r="C1006" s="1" t="s">
        <v>1846</v>
      </c>
      <c r="D1006" s="1" t="s">
        <v>2132</v>
      </c>
      <c r="E1006" s="1" t="s">
        <v>1744</v>
      </c>
      <c r="F1006" s="1" t="s">
        <v>1745</v>
      </c>
      <c r="G1006" s="1" t="s">
        <v>1746</v>
      </c>
      <c r="H1006" s="1" t="s">
        <v>2844</v>
      </c>
      <c r="I1006" s="1" t="s">
        <v>175</v>
      </c>
      <c r="W1006" s="1">
        <v>1</v>
      </c>
      <c r="Z1006" s="1">
        <f>SUM(DATAGRAL2024[[#This Row],[GRAND PRIX]:[BRONCE CANNES]])</f>
        <v>1</v>
      </c>
      <c r="AA10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07" spans="1:27" s="1" customFormat="1" x14ac:dyDescent="0.3">
      <c r="A1007" s="1" t="s">
        <v>3903</v>
      </c>
      <c r="B1007" s="1" t="s">
        <v>1392</v>
      </c>
      <c r="C1007" s="1" t="s">
        <v>1846</v>
      </c>
      <c r="D1007" s="1" t="s">
        <v>2133</v>
      </c>
      <c r="E1007" s="1" t="s">
        <v>1847</v>
      </c>
      <c r="F1007" s="1" t="s">
        <v>1848</v>
      </c>
      <c r="G1007" s="1" t="s">
        <v>1849</v>
      </c>
      <c r="H1007" s="1" t="s">
        <v>2844</v>
      </c>
      <c r="I1007" s="1" t="s">
        <v>146</v>
      </c>
      <c r="Y1007" s="1">
        <v>1</v>
      </c>
      <c r="Z1007" s="1">
        <f>SUM(DATAGRAL2024[[#This Row],[GRAND PRIX]:[BRONCE CANNES]])</f>
        <v>1</v>
      </c>
      <c r="AA10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8" spans="1:27" s="1" customFormat="1" x14ac:dyDescent="0.3">
      <c r="A1008" s="1" t="s">
        <v>3903</v>
      </c>
      <c r="B1008" s="1" t="s">
        <v>1392</v>
      </c>
      <c r="C1008" s="1" t="s">
        <v>3916</v>
      </c>
      <c r="D1008" s="1" t="s">
        <v>3916</v>
      </c>
      <c r="E1008" s="1" t="s">
        <v>1744</v>
      </c>
      <c r="F1008" s="1" t="s">
        <v>1745</v>
      </c>
      <c r="G1008" s="1" t="s">
        <v>1746</v>
      </c>
      <c r="H1008" s="1" t="s">
        <v>2844</v>
      </c>
      <c r="I1008" s="1" t="s">
        <v>175</v>
      </c>
      <c r="X1008" s="1">
        <v>1</v>
      </c>
      <c r="Z1008" s="1">
        <f>SUM(DATAGRAL2024[[#This Row],[GRAND PRIX]:[BRONCE CANNES]])</f>
        <v>1</v>
      </c>
      <c r="AA10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09" spans="1:27" s="1" customFormat="1" x14ac:dyDescent="0.3">
      <c r="A1009" s="1" t="s">
        <v>3903</v>
      </c>
      <c r="B1009" s="1" t="s">
        <v>1392</v>
      </c>
      <c r="C1009" s="1" t="s">
        <v>3917</v>
      </c>
      <c r="D1009" s="1" t="s">
        <v>3917</v>
      </c>
      <c r="E1009" s="1" t="s">
        <v>1578</v>
      </c>
      <c r="F1009" s="1" t="s">
        <v>1579</v>
      </c>
      <c r="G1009" s="1" t="s">
        <v>1580</v>
      </c>
      <c r="H1009" s="1" t="s">
        <v>2844</v>
      </c>
      <c r="I1009" s="1" t="s">
        <v>127</v>
      </c>
      <c r="X1009" s="1">
        <v>1</v>
      </c>
      <c r="Z1009" s="1">
        <f>SUM(DATAGRAL2024[[#This Row],[GRAND PRIX]:[BRONCE CANNES]])</f>
        <v>1</v>
      </c>
      <c r="AA10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10" spans="1:27" s="1" customFormat="1" x14ac:dyDescent="0.3">
      <c r="A1010" s="1" t="s">
        <v>3918</v>
      </c>
      <c r="B1010" s="1" t="s">
        <v>1392</v>
      </c>
      <c r="C1010" s="1" t="s">
        <v>1606</v>
      </c>
      <c r="D1010" s="1" t="s">
        <v>1606</v>
      </c>
      <c r="E1010" s="1" t="s">
        <v>1607</v>
      </c>
      <c r="F1010" s="1" t="s">
        <v>1608</v>
      </c>
      <c r="G1010" s="1" t="s">
        <v>1608</v>
      </c>
      <c r="H1010" s="1" t="s">
        <v>2844</v>
      </c>
      <c r="I1010" s="1" t="s">
        <v>146</v>
      </c>
      <c r="X1010" s="1">
        <v>1</v>
      </c>
      <c r="Z1010" s="1">
        <f>SUM(DATAGRAL2024[[#This Row],[GRAND PRIX]:[BRONCE CANNES]])</f>
        <v>1</v>
      </c>
      <c r="AA10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11" spans="1:27" s="1" customFormat="1" x14ac:dyDescent="0.3">
      <c r="A1011" s="1" t="s">
        <v>3918</v>
      </c>
      <c r="B1011" s="1" t="s">
        <v>1392</v>
      </c>
      <c r="C1011" s="1" t="s">
        <v>1562</v>
      </c>
      <c r="D1011" s="1" t="s">
        <v>1562</v>
      </c>
      <c r="E1011" s="1" t="s">
        <v>1853</v>
      </c>
      <c r="F1011" s="1" t="s">
        <v>1854</v>
      </c>
      <c r="G1011" s="1" t="s">
        <v>1718</v>
      </c>
      <c r="H1011" s="1" t="s">
        <v>2844</v>
      </c>
      <c r="I1011" s="1" t="s">
        <v>146</v>
      </c>
      <c r="Y1011" s="1">
        <v>1</v>
      </c>
      <c r="Z1011" s="1">
        <f>SUM(DATAGRAL2024[[#This Row],[GRAND PRIX]:[BRONCE CANNES]])</f>
        <v>1</v>
      </c>
      <c r="AA10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2" spans="1:27" s="1" customFormat="1" x14ac:dyDescent="0.3">
      <c r="A1012" s="1" t="s">
        <v>3918</v>
      </c>
      <c r="B1012" s="1" t="s">
        <v>1392</v>
      </c>
      <c r="C1012" s="1" t="s">
        <v>1594</v>
      </c>
      <c r="D1012" s="1" t="s">
        <v>1594</v>
      </c>
      <c r="E1012" s="1" t="s">
        <v>1855</v>
      </c>
      <c r="F1012" s="1" t="s">
        <v>1594</v>
      </c>
      <c r="G1012" s="1" t="s">
        <v>1856</v>
      </c>
      <c r="H1012" s="1" t="s">
        <v>2844</v>
      </c>
      <c r="I1012" s="1" t="s">
        <v>175</v>
      </c>
      <c r="X1012" s="1">
        <v>1</v>
      </c>
      <c r="Z1012" s="1">
        <f>SUM(DATAGRAL2024[[#This Row],[GRAND PRIX]:[BRONCE CANNES]])</f>
        <v>1</v>
      </c>
      <c r="AA10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13" spans="1:27" s="1" customFormat="1" x14ac:dyDescent="0.3">
      <c r="A1013" s="1" t="s">
        <v>3918</v>
      </c>
      <c r="B1013" s="1" t="s">
        <v>1392</v>
      </c>
      <c r="C1013" s="1" t="s">
        <v>1500</v>
      </c>
      <c r="D1013" s="1" t="s">
        <v>1500</v>
      </c>
      <c r="E1013" s="1" t="s">
        <v>1501</v>
      </c>
      <c r="F1013" s="1" t="s">
        <v>1502</v>
      </c>
      <c r="G1013" s="1" t="s">
        <v>1503</v>
      </c>
      <c r="H1013" s="1" t="s">
        <v>2844</v>
      </c>
      <c r="I1013" s="1" t="s">
        <v>175</v>
      </c>
      <c r="Y1013" s="1">
        <v>1</v>
      </c>
      <c r="Z1013" s="1">
        <f>SUM(DATAGRAL2024[[#This Row],[GRAND PRIX]:[BRONCE CANNES]])</f>
        <v>1</v>
      </c>
      <c r="AA10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4" spans="1:27" s="1" customFormat="1" x14ac:dyDescent="0.3">
      <c r="A1014" s="1" t="s">
        <v>3918</v>
      </c>
      <c r="B1014" s="1" t="s">
        <v>1392</v>
      </c>
      <c r="C1014" s="1" t="s">
        <v>2905</v>
      </c>
      <c r="D1014" s="1" t="s">
        <v>2905</v>
      </c>
      <c r="E1014" s="1" t="s">
        <v>1575</v>
      </c>
      <c r="F1014" s="1" t="s">
        <v>3531</v>
      </c>
      <c r="G1014" s="1" t="s">
        <v>1576</v>
      </c>
      <c r="H1014" s="1" t="s">
        <v>2844</v>
      </c>
      <c r="I1014" s="1" t="s">
        <v>200</v>
      </c>
      <c r="Y1014" s="1">
        <v>1</v>
      </c>
      <c r="Z1014" s="1">
        <f>SUM(DATAGRAL2024[[#This Row],[GRAND PRIX]:[BRONCE CANNES]])</f>
        <v>1</v>
      </c>
      <c r="AA10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5" spans="1:27" s="1" customFormat="1" x14ac:dyDescent="0.3">
      <c r="A1015" s="1" t="s">
        <v>3918</v>
      </c>
      <c r="B1015" s="1" t="s">
        <v>1392</v>
      </c>
      <c r="C1015" s="1" t="s">
        <v>1577</v>
      </c>
      <c r="D1015" s="1" t="s">
        <v>1577</v>
      </c>
      <c r="E1015" s="1" t="s">
        <v>1578</v>
      </c>
      <c r="F1015" s="1" t="s">
        <v>1579</v>
      </c>
      <c r="G1015" s="1" t="s">
        <v>1580</v>
      </c>
      <c r="H1015" s="1" t="s">
        <v>2844</v>
      </c>
      <c r="I1015" s="1" t="s">
        <v>127</v>
      </c>
      <c r="Y1015" s="1">
        <v>1</v>
      </c>
      <c r="Z1015" s="1">
        <f>SUM(DATAGRAL2024[[#This Row],[GRAND PRIX]:[BRONCE CANNES]])</f>
        <v>1</v>
      </c>
      <c r="AA10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6" spans="1:27" s="1" customFormat="1" x14ac:dyDescent="0.3">
      <c r="A1016" s="1" t="s">
        <v>3918</v>
      </c>
      <c r="B1016" s="1" t="s">
        <v>1392</v>
      </c>
      <c r="C1016" s="1" t="s">
        <v>1581</v>
      </c>
      <c r="D1016" s="1" t="s">
        <v>1581</v>
      </c>
      <c r="E1016" s="1" t="s">
        <v>1582</v>
      </c>
      <c r="F1016" s="1" t="s">
        <v>1583</v>
      </c>
      <c r="G1016" s="1" t="s">
        <v>1583</v>
      </c>
      <c r="H1016" s="1" t="s">
        <v>2844</v>
      </c>
      <c r="I1016" s="1" t="s">
        <v>210</v>
      </c>
      <c r="W1016" s="1">
        <v>1</v>
      </c>
      <c r="Z1016" s="1">
        <f>SUM(DATAGRAL2024[[#This Row],[GRAND PRIX]:[BRONCE CANNES]])</f>
        <v>1</v>
      </c>
      <c r="AA10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17" spans="1:27" s="1" customFormat="1" x14ac:dyDescent="0.3">
      <c r="A1017" s="1" t="s">
        <v>3918</v>
      </c>
      <c r="B1017" s="1" t="s">
        <v>1392</v>
      </c>
      <c r="C1017" s="1" t="s">
        <v>1523</v>
      </c>
      <c r="D1017" s="1" t="s">
        <v>2106</v>
      </c>
      <c r="E1017" s="1" t="s">
        <v>1617</v>
      </c>
      <c r="F1017" s="1" t="s">
        <v>1618</v>
      </c>
      <c r="G1017" s="1" t="s">
        <v>1619</v>
      </c>
      <c r="H1017" s="1" t="s">
        <v>2844</v>
      </c>
      <c r="I1017" s="1" t="s">
        <v>127</v>
      </c>
      <c r="Y1017" s="1">
        <v>1</v>
      </c>
      <c r="Z1017" s="1">
        <f>SUM(DATAGRAL2024[[#This Row],[GRAND PRIX]:[BRONCE CANNES]])</f>
        <v>1</v>
      </c>
      <c r="AA10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8" spans="1:27" s="1" customFormat="1" x14ac:dyDescent="0.3">
      <c r="A1018" s="1" t="s">
        <v>3918</v>
      </c>
      <c r="B1018" s="1" t="s">
        <v>1392</v>
      </c>
      <c r="C1018" s="1" t="s">
        <v>1523</v>
      </c>
      <c r="D1018" s="1" t="s">
        <v>2109</v>
      </c>
      <c r="E1018" s="1" t="s">
        <v>1857</v>
      </c>
      <c r="F1018" s="1" t="s">
        <v>1678</v>
      </c>
      <c r="G1018" s="1" t="s">
        <v>1858</v>
      </c>
      <c r="H1018" s="1" t="s">
        <v>2844</v>
      </c>
      <c r="I1018" s="1" t="s">
        <v>175</v>
      </c>
      <c r="X1018" s="1">
        <v>1</v>
      </c>
      <c r="Y1018" s="1">
        <v>1</v>
      </c>
      <c r="Z1018" s="1">
        <f>SUM(DATAGRAL2024[[#This Row],[GRAND PRIX]:[BRONCE CANNES]])</f>
        <v>2</v>
      </c>
      <c r="AA10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019" spans="1:27" s="1" customFormat="1" x14ac:dyDescent="0.3">
      <c r="A1019" s="1" t="s">
        <v>3918</v>
      </c>
      <c r="B1019" s="1" t="s">
        <v>1392</v>
      </c>
      <c r="C1019" s="1" t="s">
        <v>1523</v>
      </c>
      <c r="D1019" s="1" t="s">
        <v>2109</v>
      </c>
      <c r="E1019" s="1" t="s">
        <v>1859</v>
      </c>
      <c r="F1019" s="1" t="s">
        <v>1860</v>
      </c>
      <c r="G1019" s="1" t="s">
        <v>1860</v>
      </c>
      <c r="H1019" s="1" t="s">
        <v>2844</v>
      </c>
      <c r="I1019" s="1" t="s">
        <v>175</v>
      </c>
      <c r="Y1019" s="1">
        <v>1</v>
      </c>
      <c r="Z1019" s="1">
        <f>SUM(DATAGRAL2024[[#This Row],[GRAND PRIX]:[BRONCE CANNES]])</f>
        <v>1</v>
      </c>
      <c r="AA10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0" spans="1:27" s="1" customFormat="1" x14ac:dyDescent="0.3">
      <c r="A1020" s="1" t="s">
        <v>3918</v>
      </c>
      <c r="B1020" s="1" t="s">
        <v>1392</v>
      </c>
      <c r="C1020" s="1" t="s">
        <v>1861</v>
      </c>
      <c r="D1020" s="1" t="s">
        <v>1861</v>
      </c>
      <c r="E1020" s="1" t="s">
        <v>1862</v>
      </c>
      <c r="F1020" s="1" t="s">
        <v>1863</v>
      </c>
      <c r="G1020" s="1" t="s">
        <v>1862</v>
      </c>
      <c r="H1020" s="1" t="s">
        <v>2844</v>
      </c>
      <c r="I1020" s="1" t="s">
        <v>175</v>
      </c>
      <c r="Y1020" s="1">
        <v>1</v>
      </c>
      <c r="Z1020" s="1">
        <f>SUM(DATAGRAL2024[[#This Row],[GRAND PRIX]:[BRONCE CANNES]])</f>
        <v>1</v>
      </c>
      <c r="AA10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1" spans="1:27" s="1" customFormat="1" x14ac:dyDescent="0.3">
      <c r="A1021" s="1" t="s">
        <v>3918</v>
      </c>
      <c r="B1021" s="1" t="s">
        <v>1392</v>
      </c>
      <c r="C1021" s="1" t="s">
        <v>1712</v>
      </c>
      <c r="D1021" s="1" t="s">
        <v>2714</v>
      </c>
      <c r="E1021" s="1" t="s">
        <v>1713</v>
      </c>
      <c r="F1021" s="1" t="s">
        <v>1714</v>
      </c>
      <c r="G1021" s="1" t="s">
        <v>1714</v>
      </c>
      <c r="H1021" s="1" t="s">
        <v>2844</v>
      </c>
      <c r="I1021" s="1" t="s">
        <v>175</v>
      </c>
      <c r="Y1021" s="1">
        <v>1</v>
      </c>
      <c r="Z1021" s="1">
        <f>SUM(DATAGRAL2024[[#This Row],[GRAND PRIX]:[BRONCE CANNES]])</f>
        <v>1</v>
      </c>
      <c r="AA10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2" spans="1:27" s="1" customFormat="1" x14ac:dyDescent="0.3">
      <c r="A1022" s="1" t="s">
        <v>3918</v>
      </c>
      <c r="B1022" s="1" t="s">
        <v>1392</v>
      </c>
      <c r="C1022" s="1" t="s">
        <v>1864</v>
      </c>
      <c r="D1022" s="1" t="s">
        <v>1864</v>
      </c>
      <c r="E1022" s="1" t="s">
        <v>1865</v>
      </c>
      <c r="F1022" s="1" t="s">
        <v>1866</v>
      </c>
      <c r="G1022" s="1" t="s">
        <v>1867</v>
      </c>
      <c r="H1022" s="1" t="s">
        <v>2844</v>
      </c>
      <c r="I1022" s="1" t="s">
        <v>175</v>
      </c>
      <c r="Y1022" s="1">
        <v>1</v>
      </c>
      <c r="Z1022" s="1">
        <f>SUM(DATAGRAL2024[[#This Row],[GRAND PRIX]:[BRONCE CANNES]])</f>
        <v>1</v>
      </c>
      <c r="AA10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3" spans="1:27" s="1" customFormat="1" x14ac:dyDescent="0.3">
      <c r="A1023" s="1" t="s">
        <v>3918</v>
      </c>
      <c r="B1023" s="1" t="s">
        <v>1392</v>
      </c>
      <c r="C1023" s="1" t="s">
        <v>1505</v>
      </c>
      <c r="D1023" s="1" t="s">
        <v>1505</v>
      </c>
      <c r="E1023" s="1" t="s">
        <v>1625</v>
      </c>
      <c r="F1023" s="1" t="s">
        <v>1626</v>
      </c>
      <c r="G1023" s="1" t="s">
        <v>1627</v>
      </c>
      <c r="H1023" s="1" t="s">
        <v>2844</v>
      </c>
      <c r="I1023" s="1" t="s">
        <v>146</v>
      </c>
      <c r="W1023" s="1">
        <v>1</v>
      </c>
      <c r="Z1023" s="1">
        <f>SUM(DATAGRAL2024[[#This Row],[GRAND PRIX]:[BRONCE CANNES]])</f>
        <v>1</v>
      </c>
      <c r="AA10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24" spans="1:27" s="1" customFormat="1" x14ac:dyDescent="0.3">
      <c r="A1024" s="1" t="s">
        <v>3918</v>
      </c>
      <c r="B1024" s="1" t="s">
        <v>1392</v>
      </c>
      <c r="C1024" s="1" t="s">
        <v>2208</v>
      </c>
      <c r="D1024" s="1" t="s">
        <v>2207</v>
      </c>
      <c r="E1024" s="1" t="s">
        <v>1802</v>
      </c>
      <c r="F1024" s="1" t="s">
        <v>1803</v>
      </c>
      <c r="G1024" s="1" t="s">
        <v>1803</v>
      </c>
      <c r="H1024" s="1" t="s">
        <v>2844</v>
      </c>
      <c r="I1024" s="1" t="s">
        <v>175</v>
      </c>
      <c r="W1024" s="1">
        <v>1</v>
      </c>
      <c r="X1024" s="1">
        <v>1</v>
      </c>
      <c r="Z1024" s="1">
        <f>SUM(DATAGRAL2024[[#This Row],[GRAND PRIX]:[BRONCE CANNES]])</f>
        <v>2</v>
      </c>
      <c r="AA10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25" spans="1:27" s="1" customFormat="1" x14ac:dyDescent="0.3">
      <c r="A1025" s="1" t="s">
        <v>3918</v>
      </c>
      <c r="B1025" s="1" t="s">
        <v>1392</v>
      </c>
      <c r="C1025" s="1" t="s">
        <v>2208</v>
      </c>
      <c r="D1025" s="1" t="s">
        <v>2207</v>
      </c>
      <c r="E1025" s="1" t="s">
        <v>1737</v>
      </c>
      <c r="F1025" s="1" t="s">
        <v>1601</v>
      </c>
      <c r="G1025" s="1" t="s">
        <v>1602</v>
      </c>
      <c r="H1025" s="1" t="s">
        <v>2844</v>
      </c>
      <c r="I1025" s="1" t="s">
        <v>175</v>
      </c>
      <c r="X1025" s="1">
        <v>1</v>
      </c>
      <c r="Z1025" s="1">
        <f>SUM(DATAGRAL2024[[#This Row],[GRAND PRIX]:[BRONCE CANNES]])</f>
        <v>1</v>
      </c>
      <c r="AA10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26" spans="1:27" s="1" customFormat="1" x14ac:dyDescent="0.3">
      <c r="A1026" s="1" t="s">
        <v>3918</v>
      </c>
      <c r="B1026" s="1" t="s">
        <v>1392</v>
      </c>
      <c r="C1026" s="1" t="s">
        <v>1512</v>
      </c>
      <c r="D1026" s="1" t="s">
        <v>2114</v>
      </c>
      <c r="E1026" s="1" t="s">
        <v>1630</v>
      </c>
      <c r="F1026" s="1" t="s">
        <v>1631</v>
      </c>
      <c r="G1026" s="1" t="s">
        <v>1632</v>
      </c>
      <c r="H1026" s="1" t="s">
        <v>2844</v>
      </c>
      <c r="I1026" s="1" t="s">
        <v>146</v>
      </c>
      <c r="Y1026" s="1">
        <v>1</v>
      </c>
      <c r="Z1026" s="1">
        <f>SUM(DATAGRAL2024[[#This Row],[GRAND PRIX]:[BRONCE CANNES]])</f>
        <v>1</v>
      </c>
      <c r="AA10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7" spans="1:27" s="1" customFormat="1" x14ac:dyDescent="0.3">
      <c r="A1027" s="1" t="s">
        <v>3918</v>
      </c>
      <c r="B1027" s="1" t="s">
        <v>1392</v>
      </c>
      <c r="C1027" s="1" t="s">
        <v>1512</v>
      </c>
      <c r="D1027" s="1" t="s">
        <v>2113</v>
      </c>
      <c r="E1027" s="1" t="s">
        <v>1868</v>
      </c>
      <c r="F1027" s="1" t="s">
        <v>1657</v>
      </c>
      <c r="G1027" s="1" t="s">
        <v>1658</v>
      </c>
      <c r="H1027" s="1" t="s">
        <v>2844</v>
      </c>
      <c r="I1027" s="1" t="s">
        <v>175</v>
      </c>
      <c r="Y1027" s="1">
        <v>1</v>
      </c>
      <c r="Z1027" s="1">
        <f>SUM(DATAGRAL2024[[#This Row],[GRAND PRIX]:[BRONCE CANNES]])</f>
        <v>1</v>
      </c>
      <c r="AA10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8" spans="1:27" s="1" customFormat="1" x14ac:dyDescent="0.3">
      <c r="A1028" s="1" t="s">
        <v>3918</v>
      </c>
      <c r="B1028" s="1" t="s">
        <v>1392</v>
      </c>
      <c r="C1028" s="1" t="s">
        <v>1512</v>
      </c>
      <c r="D1028" s="1" t="s">
        <v>2113</v>
      </c>
      <c r="E1028" s="1" t="s">
        <v>1869</v>
      </c>
      <c r="F1028" s="1" t="s">
        <v>1653</v>
      </c>
      <c r="G1028" s="1" t="s">
        <v>1653</v>
      </c>
      <c r="H1028" s="1" t="s">
        <v>2844</v>
      </c>
      <c r="I1028" s="1" t="s">
        <v>175</v>
      </c>
      <c r="Y1028" s="1">
        <v>1</v>
      </c>
      <c r="Z1028" s="1">
        <f>SUM(DATAGRAL2024[[#This Row],[GRAND PRIX]:[BRONCE CANNES]])</f>
        <v>1</v>
      </c>
      <c r="AA10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9" spans="1:27" s="1" customFormat="1" x14ac:dyDescent="0.3">
      <c r="A1029" s="1" t="s">
        <v>3918</v>
      </c>
      <c r="B1029" s="1" t="s">
        <v>1392</v>
      </c>
      <c r="C1029" s="1" t="s">
        <v>1512</v>
      </c>
      <c r="D1029" s="1" t="s">
        <v>2114</v>
      </c>
      <c r="E1029" s="1" t="s">
        <v>1870</v>
      </c>
      <c r="F1029" s="1" t="s">
        <v>1871</v>
      </c>
      <c r="G1029" s="1" t="s">
        <v>1872</v>
      </c>
      <c r="H1029" s="1" t="s">
        <v>2844</v>
      </c>
      <c r="I1029" s="1" t="s">
        <v>146</v>
      </c>
      <c r="Y1029" s="1">
        <v>1</v>
      </c>
      <c r="Z1029" s="1">
        <f>SUM(DATAGRAL2024[[#This Row],[GRAND PRIX]:[BRONCE CANNES]])</f>
        <v>1</v>
      </c>
      <c r="AA10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30" spans="1:27" s="1" customFormat="1" x14ac:dyDescent="0.3">
      <c r="A1030" s="1" t="s">
        <v>3918</v>
      </c>
      <c r="B1030" s="1" t="s">
        <v>1392</v>
      </c>
      <c r="C1030" s="1" t="s">
        <v>1512</v>
      </c>
      <c r="D1030" s="1" t="s">
        <v>2114</v>
      </c>
      <c r="E1030" s="1" t="s">
        <v>1873</v>
      </c>
      <c r="F1030" s="1" t="s">
        <v>1631</v>
      </c>
      <c r="G1030" s="1" t="s">
        <v>1632</v>
      </c>
      <c r="H1030" s="1" t="s">
        <v>2844</v>
      </c>
      <c r="I1030" s="1" t="s">
        <v>146</v>
      </c>
      <c r="X1030" s="1">
        <v>1</v>
      </c>
      <c r="Z1030" s="1">
        <f>SUM(DATAGRAL2024[[#This Row],[GRAND PRIX]:[BRONCE CANNES]])</f>
        <v>1</v>
      </c>
      <c r="AA10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31" spans="1:27" s="1" customFormat="1" x14ac:dyDescent="0.3">
      <c r="A1031" s="1" t="s">
        <v>3918</v>
      </c>
      <c r="B1031" s="1" t="s">
        <v>1392</v>
      </c>
      <c r="C1031" s="1" t="s">
        <v>1512</v>
      </c>
      <c r="D1031" s="1" t="s">
        <v>2113</v>
      </c>
      <c r="E1031" s="1" t="s">
        <v>1874</v>
      </c>
      <c r="F1031" s="1" t="s">
        <v>1514</v>
      </c>
      <c r="G1031" s="1" t="s">
        <v>1875</v>
      </c>
      <c r="H1031" s="1" t="s">
        <v>2844</v>
      </c>
      <c r="I1031" s="1" t="s">
        <v>175</v>
      </c>
      <c r="W1031" s="1">
        <v>1</v>
      </c>
      <c r="Z1031" s="1">
        <f>SUM(DATAGRAL2024[[#This Row],[GRAND PRIX]:[BRONCE CANNES]])</f>
        <v>1</v>
      </c>
      <c r="AA10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2" spans="1:27" s="1" customFormat="1" x14ac:dyDescent="0.3">
      <c r="A1032" s="1" t="s">
        <v>3918</v>
      </c>
      <c r="B1032" s="1" t="s">
        <v>1392</v>
      </c>
      <c r="C1032" s="1" t="s">
        <v>1512</v>
      </c>
      <c r="D1032" s="1" t="s">
        <v>2113</v>
      </c>
      <c r="E1032" s="1" t="s">
        <v>1513</v>
      </c>
      <c r="F1032" s="1" t="s">
        <v>1514</v>
      </c>
      <c r="G1032" s="1" t="s">
        <v>1515</v>
      </c>
      <c r="H1032" s="1" t="s">
        <v>2844</v>
      </c>
      <c r="I1032" s="1" t="s">
        <v>175</v>
      </c>
      <c r="Y1032" s="1">
        <v>1</v>
      </c>
      <c r="Z1032" s="1">
        <f>SUM(DATAGRAL2024[[#This Row],[GRAND PRIX]:[BRONCE CANNES]])</f>
        <v>1</v>
      </c>
      <c r="AA10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33" spans="1:27" s="1" customFormat="1" x14ac:dyDescent="0.3">
      <c r="A1033" s="1" t="s">
        <v>3918</v>
      </c>
      <c r="B1033" s="1" t="s">
        <v>1392</v>
      </c>
      <c r="C1033" s="1" t="s">
        <v>1876</v>
      </c>
      <c r="D1033" s="1" t="s">
        <v>2122</v>
      </c>
      <c r="E1033" s="1" t="s">
        <v>1877</v>
      </c>
      <c r="F1033" s="1" t="s">
        <v>1878</v>
      </c>
      <c r="G1033" s="1" t="s">
        <v>1879</v>
      </c>
      <c r="H1033" s="1" t="s">
        <v>2844</v>
      </c>
      <c r="I1033" s="1" t="s">
        <v>175</v>
      </c>
      <c r="X1033" s="1">
        <v>1</v>
      </c>
      <c r="Z1033" s="1">
        <f>SUM(DATAGRAL2024[[#This Row],[GRAND PRIX]:[BRONCE CANNES]])</f>
        <v>1</v>
      </c>
      <c r="AA10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34" spans="1:27" s="1" customFormat="1" x14ac:dyDescent="0.3">
      <c r="A1034" s="1" t="s">
        <v>3918</v>
      </c>
      <c r="B1034" s="1" t="s">
        <v>1392</v>
      </c>
      <c r="C1034" s="1" t="s">
        <v>1659</v>
      </c>
      <c r="D1034" s="1" t="s">
        <v>1659</v>
      </c>
      <c r="E1034" s="1" t="s">
        <v>1880</v>
      </c>
      <c r="F1034" s="1" t="s">
        <v>1881</v>
      </c>
      <c r="G1034" s="1" t="s">
        <v>1881</v>
      </c>
      <c r="H1034" s="1" t="s">
        <v>2844</v>
      </c>
      <c r="I1034" s="1" t="s">
        <v>146</v>
      </c>
      <c r="X1034" s="1">
        <v>1</v>
      </c>
      <c r="Z1034" s="1">
        <f>SUM(DATAGRAL2024[[#This Row],[GRAND PRIX]:[BRONCE CANNES]])</f>
        <v>1</v>
      </c>
      <c r="AA10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35" spans="1:27" s="1" customFormat="1" x14ac:dyDescent="0.3">
      <c r="A1035" s="1" t="s">
        <v>3918</v>
      </c>
      <c r="B1035" s="1" t="s">
        <v>1392</v>
      </c>
      <c r="C1035" s="1" t="s">
        <v>1633</v>
      </c>
      <c r="D1035" s="1" t="s">
        <v>2126</v>
      </c>
      <c r="E1035" s="1" t="s">
        <v>1634</v>
      </c>
      <c r="F1035" s="1" t="s">
        <v>1635</v>
      </c>
      <c r="G1035" s="1" t="s">
        <v>1635</v>
      </c>
      <c r="H1035" s="1" t="s">
        <v>2844</v>
      </c>
      <c r="I1035" s="1" t="s">
        <v>126</v>
      </c>
      <c r="W1035" s="1">
        <v>1</v>
      </c>
      <c r="Z1035" s="1">
        <f>SUM(DATAGRAL2024[[#This Row],[GRAND PRIX]:[BRONCE CANNES]])</f>
        <v>1</v>
      </c>
      <c r="AA10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6" spans="1:27" s="1" customFormat="1" x14ac:dyDescent="0.3">
      <c r="A1036" s="1" t="s">
        <v>3918</v>
      </c>
      <c r="B1036" s="1" t="s">
        <v>1392</v>
      </c>
      <c r="C1036" s="1" t="s">
        <v>1633</v>
      </c>
      <c r="D1036" s="1" t="s">
        <v>2127</v>
      </c>
      <c r="E1036" s="1" t="s">
        <v>1634</v>
      </c>
      <c r="F1036" s="1" t="s">
        <v>1635</v>
      </c>
      <c r="G1036" s="1" t="s">
        <v>1635</v>
      </c>
      <c r="H1036" s="1" t="s">
        <v>2844</v>
      </c>
      <c r="I1036" s="1" t="s">
        <v>146</v>
      </c>
      <c r="W1036" s="1">
        <v>1</v>
      </c>
      <c r="Z1036" s="1">
        <f>SUM(DATAGRAL2024[[#This Row],[GRAND PRIX]:[BRONCE CANNES]])</f>
        <v>1</v>
      </c>
      <c r="AA10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7" spans="1:27" s="1" customFormat="1" x14ac:dyDescent="0.3">
      <c r="A1037" s="1" t="s">
        <v>3918</v>
      </c>
      <c r="B1037" s="1" t="s">
        <v>1392</v>
      </c>
      <c r="C1037" s="1" t="s">
        <v>1633</v>
      </c>
      <c r="D1037" s="1" t="s">
        <v>2128</v>
      </c>
      <c r="E1037" s="1" t="s">
        <v>1634</v>
      </c>
      <c r="F1037" s="1" t="s">
        <v>1635</v>
      </c>
      <c r="G1037" s="1" t="s">
        <v>1635</v>
      </c>
      <c r="H1037" s="1" t="s">
        <v>2844</v>
      </c>
      <c r="I1037" s="1" t="s">
        <v>140</v>
      </c>
      <c r="W1037" s="1">
        <v>1</v>
      </c>
      <c r="Z1037" s="1">
        <f>SUM(DATAGRAL2024[[#This Row],[GRAND PRIX]:[BRONCE CANNES]])</f>
        <v>1</v>
      </c>
      <c r="AA10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8" spans="1:27" s="1" customFormat="1" x14ac:dyDescent="0.3">
      <c r="A1038" s="1" t="s">
        <v>3918</v>
      </c>
      <c r="B1038" s="1" t="s">
        <v>1392</v>
      </c>
      <c r="C1038" s="1" t="s">
        <v>1539</v>
      </c>
      <c r="D1038" s="1" t="s">
        <v>1882</v>
      </c>
      <c r="E1038" s="1" t="s">
        <v>1883</v>
      </c>
      <c r="F1038" s="1" t="s">
        <v>1884</v>
      </c>
      <c r="G1038" s="1" t="s">
        <v>1883</v>
      </c>
      <c r="H1038" s="1" t="s">
        <v>2844</v>
      </c>
      <c r="I1038" s="1" t="s">
        <v>200</v>
      </c>
      <c r="Y1038" s="1">
        <v>1</v>
      </c>
      <c r="Z1038" s="1">
        <f>SUM(DATAGRAL2024[[#This Row],[GRAND PRIX]:[BRONCE CANNES]])</f>
        <v>1</v>
      </c>
      <c r="AA10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39" spans="1:27" s="1" customFormat="1" x14ac:dyDescent="0.3">
      <c r="A1039" s="1" t="s">
        <v>3918</v>
      </c>
      <c r="B1039" s="1" t="s">
        <v>1392</v>
      </c>
      <c r="C1039" s="1" t="s">
        <v>2211</v>
      </c>
      <c r="D1039" s="1" t="s">
        <v>2212</v>
      </c>
      <c r="E1039" s="1" t="s">
        <v>1885</v>
      </c>
      <c r="F1039" s="1" t="s">
        <v>1594</v>
      </c>
      <c r="G1039" s="1" t="s">
        <v>1757</v>
      </c>
      <c r="H1039" s="1" t="s">
        <v>2844</v>
      </c>
      <c r="I1039" s="1" t="s">
        <v>175</v>
      </c>
      <c r="X1039" s="1">
        <v>1</v>
      </c>
      <c r="Z1039" s="1">
        <f>SUM(DATAGRAL2024[[#This Row],[GRAND PRIX]:[BRONCE CANNES]])</f>
        <v>1</v>
      </c>
      <c r="AA10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40" spans="1:27" s="1" customFormat="1" x14ac:dyDescent="0.3">
      <c r="A1040" s="1" t="s">
        <v>3918</v>
      </c>
      <c r="B1040" s="1" t="s">
        <v>1392</v>
      </c>
      <c r="C1040" s="1" t="s">
        <v>1886</v>
      </c>
      <c r="D1040" s="1" t="s">
        <v>1886</v>
      </c>
      <c r="E1040" s="1" t="s">
        <v>1887</v>
      </c>
      <c r="F1040" s="1" t="s">
        <v>1888</v>
      </c>
      <c r="G1040" s="1" t="s">
        <v>1888</v>
      </c>
      <c r="H1040" s="1" t="s">
        <v>2844</v>
      </c>
      <c r="I1040" s="1" t="s">
        <v>175</v>
      </c>
      <c r="W1040" s="1">
        <v>1</v>
      </c>
      <c r="Z1040" s="1">
        <f>SUM(DATAGRAL2024[[#This Row],[GRAND PRIX]:[BRONCE CANNES]])</f>
        <v>1</v>
      </c>
      <c r="AA10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41" spans="1:27" s="1" customFormat="1" x14ac:dyDescent="0.3">
      <c r="A1041" s="1" t="s">
        <v>3918</v>
      </c>
      <c r="B1041" s="1" t="s">
        <v>1392</v>
      </c>
      <c r="C1041" s="1" t="s">
        <v>1443</v>
      </c>
      <c r="D1041" s="1" t="s">
        <v>2142</v>
      </c>
      <c r="E1041" s="1" t="s">
        <v>1889</v>
      </c>
      <c r="F1041" s="1" t="s">
        <v>1890</v>
      </c>
      <c r="G1041" s="1" t="s">
        <v>1890</v>
      </c>
      <c r="H1041" s="1" t="s">
        <v>2844</v>
      </c>
      <c r="I1041" s="1" t="s">
        <v>175</v>
      </c>
      <c r="X1041" s="1">
        <v>1</v>
      </c>
      <c r="Z1041" s="1">
        <f>SUM(DATAGRAL2024[[#This Row],[GRAND PRIX]:[BRONCE CANNES]])</f>
        <v>1</v>
      </c>
      <c r="AA10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42" spans="1:27" s="1" customFormat="1" x14ac:dyDescent="0.3">
      <c r="A1042" s="1" t="s">
        <v>3918</v>
      </c>
      <c r="B1042" s="1" t="s">
        <v>1392</v>
      </c>
      <c r="C1042" s="1" t="s">
        <v>1443</v>
      </c>
      <c r="D1042" s="1" t="s">
        <v>2142</v>
      </c>
      <c r="E1042" s="1" t="s">
        <v>1891</v>
      </c>
      <c r="F1042" s="1" t="s">
        <v>1892</v>
      </c>
      <c r="G1042" s="1" t="s">
        <v>1892</v>
      </c>
      <c r="H1042" s="1" t="s">
        <v>2844</v>
      </c>
      <c r="I1042" s="1" t="s">
        <v>175</v>
      </c>
      <c r="Y1042" s="1">
        <v>1</v>
      </c>
      <c r="Z1042" s="1">
        <f>SUM(DATAGRAL2024[[#This Row],[GRAND PRIX]:[BRONCE CANNES]])</f>
        <v>1</v>
      </c>
      <c r="AA10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3" spans="1:27" s="1" customFormat="1" x14ac:dyDescent="0.3">
      <c r="A1043" s="1" t="s">
        <v>3918</v>
      </c>
      <c r="B1043" s="1" t="s">
        <v>1392</v>
      </c>
      <c r="C1043" s="1" t="s">
        <v>1893</v>
      </c>
      <c r="D1043" s="1" t="s">
        <v>1893</v>
      </c>
      <c r="E1043" s="1" t="s">
        <v>1894</v>
      </c>
      <c r="F1043" s="1" t="s">
        <v>1895</v>
      </c>
      <c r="G1043" s="1" t="s">
        <v>1895</v>
      </c>
      <c r="H1043" s="1" t="s">
        <v>2844</v>
      </c>
      <c r="I1043" s="1" t="s">
        <v>175</v>
      </c>
      <c r="T1043" s="1">
        <v>1</v>
      </c>
      <c r="Z1043" s="1">
        <f>SUM(DATAGRAL2024[[#This Row],[GRAND PRIX]:[BRONCE CANNES]])</f>
        <v>1</v>
      </c>
      <c r="AA10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044" spans="1:27" s="1" customFormat="1" x14ac:dyDescent="0.3">
      <c r="A1044" s="1" t="s">
        <v>3918</v>
      </c>
      <c r="B1044" s="1" t="s">
        <v>1392</v>
      </c>
      <c r="C1044" s="1" t="s">
        <v>1544</v>
      </c>
      <c r="D1044" s="1" t="s">
        <v>2147</v>
      </c>
      <c r="E1044" s="1" t="s">
        <v>1652</v>
      </c>
      <c r="F1044" s="1" t="s">
        <v>1653</v>
      </c>
      <c r="G1044" s="1" t="s">
        <v>1653</v>
      </c>
      <c r="H1044" s="1" t="s">
        <v>2844</v>
      </c>
      <c r="I1044" s="1" t="s">
        <v>175</v>
      </c>
      <c r="W1044" s="1">
        <v>1</v>
      </c>
      <c r="X1044" s="1">
        <v>1</v>
      </c>
      <c r="Z1044" s="1">
        <f>SUM(DATAGRAL2024[[#This Row],[GRAND PRIX]:[BRONCE CANNES]])</f>
        <v>2</v>
      </c>
      <c r="AA10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45" spans="1:27" s="1" customFormat="1" x14ac:dyDescent="0.3">
      <c r="A1045" s="1" t="s">
        <v>3919</v>
      </c>
      <c r="B1045" s="1" t="s">
        <v>1392</v>
      </c>
      <c r="C1045" s="1" t="s">
        <v>1665</v>
      </c>
      <c r="D1045" s="1" t="s">
        <v>1665</v>
      </c>
      <c r="E1045" s="1" t="s">
        <v>1666</v>
      </c>
      <c r="F1045" s="1" t="s">
        <v>1667</v>
      </c>
      <c r="G1045" s="1" t="s">
        <v>1668</v>
      </c>
      <c r="H1045" s="1" t="s">
        <v>2844</v>
      </c>
      <c r="I1045" s="1" t="s">
        <v>146</v>
      </c>
      <c r="Y1045" s="1">
        <v>1</v>
      </c>
      <c r="Z1045" s="1">
        <f>SUM(DATAGRAL2024[[#This Row],[GRAND PRIX]:[BRONCE CANNES]])</f>
        <v>1</v>
      </c>
      <c r="AA10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6" spans="1:27" s="1" customFormat="1" x14ac:dyDescent="0.3">
      <c r="A1046" s="1" t="s">
        <v>3919</v>
      </c>
      <c r="B1046" s="1" t="s">
        <v>1392</v>
      </c>
      <c r="C1046" s="1" t="s">
        <v>1562</v>
      </c>
      <c r="D1046" s="1" t="s">
        <v>1562</v>
      </c>
      <c r="E1046" s="1" t="s">
        <v>1563</v>
      </c>
      <c r="F1046" s="1" t="s">
        <v>1564</v>
      </c>
      <c r="G1046" s="1" t="s">
        <v>1563</v>
      </c>
      <c r="H1046" s="1" t="s">
        <v>2844</v>
      </c>
      <c r="I1046" s="1" t="s">
        <v>146</v>
      </c>
      <c r="Y1046" s="1">
        <v>1</v>
      </c>
      <c r="Z1046" s="1">
        <f>SUM(DATAGRAL2024[[#This Row],[GRAND PRIX]:[BRONCE CANNES]])</f>
        <v>1</v>
      </c>
      <c r="AA10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7" spans="1:27" s="1" customFormat="1" x14ac:dyDescent="0.3">
      <c r="A1047" s="1" t="s">
        <v>3919</v>
      </c>
      <c r="B1047" s="1" t="s">
        <v>1392</v>
      </c>
      <c r="C1047" s="1" t="s">
        <v>1594</v>
      </c>
      <c r="D1047" s="1" t="s">
        <v>1594</v>
      </c>
      <c r="E1047" s="1" t="s">
        <v>1792</v>
      </c>
      <c r="F1047" s="1" t="s">
        <v>1594</v>
      </c>
      <c r="G1047" s="1" t="s">
        <v>1793</v>
      </c>
      <c r="H1047" s="1" t="s">
        <v>2844</v>
      </c>
      <c r="I1047" s="1" t="s">
        <v>175</v>
      </c>
      <c r="Y1047" s="1">
        <v>1</v>
      </c>
      <c r="Z1047" s="1">
        <f>SUM(DATAGRAL2024[[#This Row],[GRAND PRIX]:[BRONCE CANNES]])</f>
        <v>1</v>
      </c>
      <c r="AA10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8" spans="1:27" s="1" customFormat="1" x14ac:dyDescent="0.3">
      <c r="A1048" s="1" t="s">
        <v>3919</v>
      </c>
      <c r="B1048" s="1" t="s">
        <v>1392</v>
      </c>
      <c r="C1048" s="1" t="s">
        <v>1500</v>
      </c>
      <c r="D1048" s="1" t="s">
        <v>1500</v>
      </c>
      <c r="E1048" s="1" t="s">
        <v>1839</v>
      </c>
      <c r="F1048" s="1" t="s">
        <v>1840</v>
      </c>
      <c r="G1048" s="1" t="s">
        <v>1841</v>
      </c>
      <c r="H1048" s="1" t="s">
        <v>2844</v>
      </c>
      <c r="I1048" s="1" t="s">
        <v>175</v>
      </c>
      <c r="X1048" s="1">
        <v>1</v>
      </c>
      <c r="Z1048" s="1">
        <f>SUM(DATAGRAL2024[[#This Row],[GRAND PRIX]:[BRONCE CANNES]])</f>
        <v>1</v>
      </c>
      <c r="AA10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49" spans="1:27" s="1" customFormat="1" x14ac:dyDescent="0.3">
      <c r="A1049" s="1" t="s">
        <v>3919</v>
      </c>
      <c r="B1049" s="1" t="s">
        <v>1392</v>
      </c>
      <c r="C1049" s="1" t="s">
        <v>1770</v>
      </c>
      <c r="D1049" s="1" t="s">
        <v>1770</v>
      </c>
      <c r="E1049" s="1" t="s">
        <v>1771</v>
      </c>
      <c r="F1049" s="1" t="s">
        <v>1772</v>
      </c>
      <c r="G1049" s="1" t="s">
        <v>1773</v>
      </c>
      <c r="H1049" s="1" t="s">
        <v>2844</v>
      </c>
      <c r="I1049" s="1" t="s">
        <v>127</v>
      </c>
      <c r="Y1049" s="1">
        <v>1</v>
      </c>
      <c r="Z1049" s="1">
        <f>SUM(DATAGRAL2024[[#This Row],[GRAND PRIX]:[BRONCE CANNES]])</f>
        <v>1</v>
      </c>
      <c r="AA10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0" spans="1:27" s="1" customFormat="1" x14ac:dyDescent="0.3">
      <c r="A1050" s="1" t="s">
        <v>3919</v>
      </c>
      <c r="B1050" s="1" t="s">
        <v>1392</v>
      </c>
      <c r="C1050" s="1" t="s">
        <v>449</v>
      </c>
      <c r="D1050" s="1" t="s">
        <v>2718</v>
      </c>
      <c r="E1050" s="1" t="s">
        <v>1588</v>
      </c>
      <c r="F1050" s="1" t="s">
        <v>1589</v>
      </c>
      <c r="G1050" s="1" t="s">
        <v>1590</v>
      </c>
      <c r="H1050" s="1" t="s">
        <v>2844</v>
      </c>
      <c r="I1050" s="1" t="s">
        <v>175</v>
      </c>
      <c r="X1050" s="1">
        <v>1</v>
      </c>
      <c r="Z1050" s="1">
        <f>SUM(DATAGRAL2024[[#This Row],[GRAND PRIX]:[BRONCE CANNES]])</f>
        <v>1</v>
      </c>
      <c r="AA10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51" spans="1:27" s="1" customFormat="1" x14ac:dyDescent="0.3">
      <c r="A1051" s="1" t="s">
        <v>3919</v>
      </c>
      <c r="B1051" s="1" t="s">
        <v>1392</v>
      </c>
      <c r="C1051" s="1" t="s">
        <v>1539</v>
      </c>
      <c r="D1051" s="1" t="s">
        <v>2131</v>
      </c>
      <c r="E1051" s="1" t="s">
        <v>1897</v>
      </c>
      <c r="F1051" s="1" t="s">
        <v>1648</v>
      </c>
      <c r="G1051" s="1" t="s">
        <v>1648</v>
      </c>
      <c r="H1051" s="1" t="s">
        <v>2844</v>
      </c>
      <c r="I1051" s="1" t="s">
        <v>175</v>
      </c>
      <c r="W1051" s="1">
        <v>1</v>
      </c>
      <c r="Z1051" s="1">
        <f>SUM(DATAGRAL2024[[#This Row],[GRAND PRIX]:[BRONCE CANNES]])</f>
        <v>1</v>
      </c>
      <c r="AA10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52" spans="1:27" s="1" customFormat="1" x14ac:dyDescent="0.3">
      <c r="A1052" s="1" t="s">
        <v>3919</v>
      </c>
      <c r="B1052" s="1" t="s">
        <v>1392</v>
      </c>
      <c r="C1052" s="1" t="s">
        <v>1539</v>
      </c>
      <c r="D1052" s="1" t="s">
        <v>2131</v>
      </c>
      <c r="E1052" s="1" t="s">
        <v>1898</v>
      </c>
      <c r="F1052" s="1" t="s">
        <v>1899</v>
      </c>
      <c r="G1052" s="1" t="s">
        <v>1899</v>
      </c>
      <c r="H1052" s="1" t="s">
        <v>2844</v>
      </c>
      <c r="I1052" s="1" t="s">
        <v>175</v>
      </c>
      <c r="Y1052" s="1">
        <v>1</v>
      </c>
      <c r="Z1052" s="1">
        <f>SUM(DATAGRAL2024[[#This Row],[GRAND PRIX]:[BRONCE CANNES]])</f>
        <v>1</v>
      </c>
      <c r="AA10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3" spans="1:27" s="1" customFormat="1" x14ac:dyDescent="0.3">
      <c r="A1053" s="1" t="s">
        <v>3919</v>
      </c>
      <c r="B1053" s="1" t="s">
        <v>1392</v>
      </c>
      <c r="C1053" s="1" t="s">
        <v>1443</v>
      </c>
      <c r="D1053" s="1" t="s">
        <v>2140</v>
      </c>
      <c r="E1053" s="1" t="s">
        <v>1647</v>
      </c>
      <c r="F1053" s="1" t="s">
        <v>1648</v>
      </c>
      <c r="G1053" s="1" t="s">
        <v>1648</v>
      </c>
      <c r="H1053" s="1" t="s">
        <v>2844</v>
      </c>
      <c r="I1053" s="1" t="s">
        <v>146</v>
      </c>
      <c r="W1053" s="1">
        <v>1</v>
      </c>
      <c r="Z1053" s="1">
        <f>SUM(DATAGRAL2024[[#This Row],[GRAND PRIX]:[BRONCE CANNES]])</f>
        <v>1</v>
      </c>
      <c r="AA10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54" spans="1:27" s="1" customFormat="1" x14ac:dyDescent="0.3">
      <c r="A1054" s="1" t="s">
        <v>3919</v>
      </c>
      <c r="B1054" s="1" t="s">
        <v>1392</v>
      </c>
      <c r="C1054" s="1" t="s">
        <v>1443</v>
      </c>
      <c r="D1054" s="1" t="s">
        <v>2142</v>
      </c>
      <c r="E1054" s="1" t="s">
        <v>1647</v>
      </c>
      <c r="F1054" s="1" t="s">
        <v>1648</v>
      </c>
      <c r="G1054" s="1" t="s">
        <v>1648</v>
      </c>
      <c r="H1054" s="1" t="s">
        <v>2844</v>
      </c>
      <c r="I1054" s="1" t="s">
        <v>175</v>
      </c>
      <c r="W1054" s="1">
        <v>1</v>
      </c>
      <c r="Z1054" s="1">
        <f>SUM(DATAGRAL2024[[#This Row],[GRAND PRIX]:[BRONCE CANNES]])</f>
        <v>1</v>
      </c>
      <c r="AA10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55" spans="1:27" s="1" customFormat="1" x14ac:dyDescent="0.3">
      <c r="A1055" s="1" t="s">
        <v>3920</v>
      </c>
      <c r="B1055" s="1" t="s">
        <v>1392</v>
      </c>
      <c r="C1055" s="1" t="s">
        <v>1861</v>
      </c>
      <c r="D1055" s="1" t="s">
        <v>1861</v>
      </c>
      <c r="E1055" s="1" t="s">
        <v>1862</v>
      </c>
      <c r="F1055" s="1" t="s">
        <v>1863</v>
      </c>
      <c r="G1055" s="1" t="s">
        <v>1862</v>
      </c>
      <c r="H1055" s="1" t="s">
        <v>2844</v>
      </c>
      <c r="I1055" s="1" t="s">
        <v>175</v>
      </c>
      <c r="Y1055" s="1">
        <v>1</v>
      </c>
      <c r="Z1055" s="1">
        <f>SUM(DATAGRAL2024[[#This Row],[GRAND PRIX]:[BRONCE CANNES]])</f>
        <v>1</v>
      </c>
      <c r="AA10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6" spans="1:27" s="1" customFormat="1" x14ac:dyDescent="0.3">
      <c r="A1056" s="1" t="s">
        <v>3920</v>
      </c>
      <c r="B1056" s="1" t="s">
        <v>1392</v>
      </c>
      <c r="C1056" s="1" t="s">
        <v>1678</v>
      </c>
      <c r="D1056" s="1" t="s">
        <v>1678</v>
      </c>
      <c r="E1056" s="1" t="s">
        <v>1901</v>
      </c>
      <c r="F1056" s="1" t="s">
        <v>1678</v>
      </c>
      <c r="G1056" s="1" t="s">
        <v>1902</v>
      </c>
      <c r="H1056" s="1" t="s">
        <v>2844</v>
      </c>
      <c r="I1056" s="1" t="s">
        <v>175</v>
      </c>
      <c r="Y1056" s="1">
        <v>1</v>
      </c>
      <c r="Z1056" s="1">
        <f>SUM(DATAGRAL2024[[#This Row],[GRAND PRIX]:[BRONCE CANNES]])</f>
        <v>1</v>
      </c>
      <c r="AA10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7" spans="1:27" s="1" customFormat="1" x14ac:dyDescent="0.3">
      <c r="A1057" s="1" t="s">
        <v>3920</v>
      </c>
      <c r="B1057" s="1" t="s">
        <v>1392</v>
      </c>
      <c r="C1057" s="1" t="s">
        <v>1443</v>
      </c>
      <c r="D1057" s="1" t="s">
        <v>2143</v>
      </c>
      <c r="E1057" s="1" t="s">
        <v>1903</v>
      </c>
      <c r="F1057" s="1" t="s">
        <v>1904</v>
      </c>
      <c r="G1057" s="1" t="s">
        <v>1903</v>
      </c>
      <c r="H1057" s="1" t="s">
        <v>2844</v>
      </c>
      <c r="I1057" s="1" t="s">
        <v>210</v>
      </c>
      <c r="Y1057" s="1">
        <v>1</v>
      </c>
      <c r="Z1057" s="1">
        <f>SUM(DATAGRAL2024[[#This Row],[GRAND PRIX]:[BRONCE CANNES]])</f>
        <v>1</v>
      </c>
      <c r="AA10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8" spans="1:27" s="1" customFormat="1" x14ac:dyDescent="0.3">
      <c r="A1058" s="1" t="s">
        <v>3921</v>
      </c>
      <c r="B1058" s="1" t="s">
        <v>1392</v>
      </c>
      <c r="C1058" s="1" t="s">
        <v>1906</v>
      </c>
      <c r="D1058" s="1" t="s">
        <v>1906</v>
      </c>
      <c r="E1058" s="1" t="s">
        <v>1907</v>
      </c>
      <c r="F1058" s="1" t="s">
        <v>1908</v>
      </c>
      <c r="G1058" s="1" t="s">
        <v>1909</v>
      </c>
      <c r="H1058" s="1" t="s">
        <v>2844</v>
      </c>
      <c r="I1058" s="1" t="s">
        <v>175</v>
      </c>
      <c r="Y1058" s="1">
        <v>1</v>
      </c>
      <c r="Z1058" s="1">
        <f>SUM(DATAGRAL2024[[#This Row],[GRAND PRIX]:[BRONCE CANNES]])</f>
        <v>1</v>
      </c>
      <c r="AA10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9" spans="1:27" s="1" customFormat="1" x14ac:dyDescent="0.3">
      <c r="A1059" s="1" t="s">
        <v>3921</v>
      </c>
      <c r="B1059" s="1" t="s">
        <v>1392</v>
      </c>
      <c r="C1059" s="1" t="s">
        <v>1804</v>
      </c>
      <c r="D1059" s="1" t="s">
        <v>2112</v>
      </c>
      <c r="E1059" s="1" t="s">
        <v>1910</v>
      </c>
      <c r="F1059" s="1" t="s">
        <v>1911</v>
      </c>
      <c r="G1059" s="1" t="s">
        <v>1912</v>
      </c>
      <c r="H1059" s="1" t="s">
        <v>2844</v>
      </c>
      <c r="I1059" s="1" t="s">
        <v>146</v>
      </c>
      <c r="X1059" s="1">
        <v>1</v>
      </c>
      <c r="Z1059" s="1">
        <f>SUM(DATAGRAL2024[[#This Row],[GRAND PRIX]:[BRONCE CANNES]])</f>
        <v>1</v>
      </c>
      <c r="AA10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60" spans="1:27" s="1" customFormat="1" x14ac:dyDescent="0.3">
      <c r="A1060" s="1" t="s">
        <v>3921</v>
      </c>
      <c r="B1060" s="1" t="s">
        <v>1392</v>
      </c>
      <c r="C1060" s="1" t="s">
        <v>1913</v>
      </c>
      <c r="D1060" s="1" t="s">
        <v>1913</v>
      </c>
      <c r="E1060" s="1" t="s">
        <v>1914</v>
      </c>
      <c r="F1060" s="1" t="s">
        <v>1913</v>
      </c>
      <c r="G1060" s="1" t="s">
        <v>1914</v>
      </c>
      <c r="H1060" s="1" t="s">
        <v>2844</v>
      </c>
      <c r="I1060" s="1" t="s">
        <v>127</v>
      </c>
      <c r="T1060" s="1">
        <v>1</v>
      </c>
      <c r="Z1060" s="1">
        <f>SUM(DATAGRAL2024[[#This Row],[GRAND PRIX]:[BRONCE CANNES]])</f>
        <v>1</v>
      </c>
      <c r="AA10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061" spans="1:27" s="1" customFormat="1" x14ac:dyDescent="0.3">
      <c r="A1061" s="1" t="s">
        <v>3922</v>
      </c>
      <c r="B1061" s="1" t="s">
        <v>1392</v>
      </c>
      <c r="C1061" s="1" t="s">
        <v>1562</v>
      </c>
      <c r="D1061" s="1" t="s">
        <v>1562</v>
      </c>
      <c r="E1061" s="1" t="s">
        <v>1916</v>
      </c>
      <c r="F1061" s="1" t="s">
        <v>1917</v>
      </c>
      <c r="G1061" s="1" t="s">
        <v>1916</v>
      </c>
      <c r="H1061" s="1" t="s">
        <v>2844</v>
      </c>
      <c r="I1061" s="1" t="s">
        <v>146</v>
      </c>
      <c r="X1061" s="1">
        <v>1</v>
      </c>
      <c r="Y1061" s="1">
        <v>1</v>
      </c>
      <c r="Z1061" s="1">
        <f>SUM(DATAGRAL2024[[#This Row],[GRAND PRIX]:[BRONCE CANNES]])</f>
        <v>2</v>
      </c>
      <c r="AA10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062" spans="1:27" s="1" customFormat="1" x14ac:dyDescent="0.3">
      <c r="A1062" s="1" t="s">
        <v>3922</v>
      </c>
      <c r="B1062" s="1" t="s">
        <v>1392</v>
      </c>
      <c r="C1062" s="1" t="s">
        <v>1918</v>
      </c>
      <c r="D1062" s="1" t="s">
        <v>1918</v>
      </c>
      <c r="E1062" s="1" t="s">
        <v>1919</v>
      </c>
      <c r="F1062" s="1" t="s">
        <v>1733</v>
      </c>
      <c r="G1062" s="1" t="s">
        <v>1920</v>
      </c>
      <c r="H1062" s="1" t="s">
        <v>2844</v>
      </c>
      <c r="I1062" s="1" t="s">
        <v>210</v>
      </c>
      <c r="Y1062" s="1">
        <v>1</v>
      </c>
      <c r="Z1062" s="1">
        <f>SUM(DATAGRAL2024[[#This Row],[GRAND PRIX]:[BRONCE CANNES]])</f>
        <v>1</v>
      </c>
      <c r="AA10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63" spans="1:27" s="1" customFormat="1" x14ac:dyDescent="0.3">
      <c r="A1063" s="1" t="s">
        <v>3922</v>
      </c>
      <c r="B1063" s="1" t="s">
        <v>1392</v>
      </c>
      <c r="C1063" s="1" t="s">
        <v>1581</v>
      </c>
      <c r="D1063" s="1" t="s">
        <v>1581</v>
      </c>
      <c r="E1063" s="1" t="s">
        <v>1582</v>
      </c>
      <c r="F1063" s="1" t="s">
        <v>1583</v>
      </c>
      <c r="G1063" s="1" t="s">
        <v>1583</v>
      </c>
      <c r="H1063" s="1" t="s">
        <v>2844</v>
      </c>
      <c r="I1063" s="1" t="s">
        <v>210</v>
      </c>
      <c r="W1063" s="1">
        <v>1</v>
      </c>
      <c r="Z1063" s="1">
        <f>SUM(DATAGRAL2024[[#This Row],[GRAND PRIX]:[BRONCE CANNES]])</f>
        <v>1</v>
      </c>
      <c r="AA10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64" spans="1:27" s="1" customFormat="1" x14ac:dyDescent="0.3">
      <c r="A1064" s="1" t="s">
        <v>3922</v>
      </c>
      <c r="B1064" s="1" t="s">
        <v>1392</v>
      </c>
      <c r="C1064" s="1" t="s">
        <v>1523</v>
      </c>
      <c r="D1064" s="1" t="s">
        <v>2106</v>
      </c>
      <c r="E1064" s="1" t="s">
        <v>1614</v>
      </c>
      <c r="F1064" s="1" t="s">
        <v>1615</v>
      </c>
      <c r="G1064" s="1" t="s">
        <v>1616</v>
      </c>
      <c r="H1064" s="1" t="s">
        <v>2844</v>
      </c>
      <c r="I1064" s="1" t="s">
        <v>127</v>
      </c>
      <c r="Y1064" s="1">
        <v>1</v>
      </c>
      <c r="Z1064" s="1">
        <f>SUM(DATAGRAL2024[[#This Row],[GRAND PRIX]:[BRONCE CANNES]])</f>
        <v>1</v>
      </c>
      <c r="AA10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65" spans="1:27" s="1" customFormat="1" x14ac:dyDescent="0.3">
      <c r="A1065" s="1" t="s">
        <v>3922</v>
      </c>
      <c r="B1065" s="1" t="s">
        <v>1392</v>
      </c>
      <c r="C1065" s="1" t="s">
        <v>1712</v>
      </c>
      <c r="D1065" s="1" t="s">
        <v>2714</v>
      </c>
      <c r="E1065" s="1" t="s">
        <v>1921</v>
      </c>
      <c r="F1065" s="1" t="s">
        <v>1714</v>
      </c>
      <c r="G1065" s="1" t="s">
        <v>1714</v>
      </c>
      <c r="H1065" s="1" t="s">
        <v>2844</v>
      </c>
      <c r="I1065" s="1" t="s">
        <v>175</v>
      </c>
      <c r="Y1065" s="1">
        <v>1</v>
      </c>
      <c r="Z1065" s="1">
        <f>SUM(DATAGRAL2024[[#This Row],[GRAND PRIX]:[BRONCE CANNES]])</f>
        <v>1</v>
      </c>
      <c r="AA10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66" spans="1:27" s="1" customFormat="1" x14ac:dyDescent="0.3">
      <c r="A1066" s="1" t="s">
        <v>3922</v>
      </c>
      <c r="B1066" s="1" t="s">
        <v>1392</v>
      </c>
      <c r="C1066" s="1" t="s">
        <v>1505</v>
      </c>
      <c r="D1066" s="1" t="s">
        <v>1505</v>
      </c>
      <c r="E1066" s="1" t="s">
        <v>1625</v>
      </c>
      <c r="F1066" s="1" t="s">
        <v>1626</v>
      </c>
      <c r="G1066" s="1" t="s">
        <v>1627</v>
      </c>
      <c r="H1066" s="1" t="s">
        <v>2844</v>
      </c>
      <c r="I1066" s="1" t="s">
        <v>146</v>
      </c>
      <c r="W1066" s="1">
        <v>1</v>
      </c>
      <c r="Z1066" s="1">
        <f>SUM(DATAGRAL2024[[#This Row],[GRAND PRIX]:[BRONCE CANNES]])</f>
        <v>1</v>
      </c>
      <c r="AA10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67" spans="1:27" s="1" customFormat="1" x14ac:dyDescent="0.3">
      <c r="A1067" s="1" t="s">
        <v>3922</v>
      </c>
      <c r="B1067" s="1" t="s">
        <v>1392</v>
      </c>
      <c r="C1067" s="1" t="s">
        <v>1674</v>
      </c>
      <c r="D1067" s="1" t="s">
        <v>1674</v>
      </c>
      <c r="E1067" s="1" t="s">
        <v>1922</v>
      </c>
      <c r="F1067" s="1" t="s">
        <v>1923</v>
      </c>
      <c r="G1067" s="1" t="s">
        <v>1923</v>
      </c>
      <c r="H1067" s="1" t="s">
        <v>2844</v>
      </c>
      <c r="I1067" s="1" t="s">
        <v>210</v>
      </c>
      <c r="X1067" s="1">
        <v>1</v>
      </c>
      <c r="Z1067" s="1">
        <f>SUM(DATAGRAL2024[[#This Row],[GRAND PRIX]:[BRONCE CANNES]])</f>
        <v>1</v>
      </c>
      <c r="AA10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68" spans="1:27" s="1" customFormat="1" x14ac:dyDescent="0.3">
      <c r="A1068" s="1" t="s">
        <v>3922</v>
      </c>
      <c r="B1068" s="1" t="s">
        <v>1392</v>
      </c>
      <c r="C1068" s="1" t="s">
        <v>2208</v>
      </c>
      <c r="D1068" s="1" t="s">
        <v>2207</v>
      </c>
      <c r="E1068" s="1" t="s">
        <v>1598</v>
      </c>
      <c r="F1068" s="1" t="s">
        <v>1599</v>
      </c>
      <c r="G1068" s="1" t="s">
        <v>1599</v>
      </c>
      <c r="H1068" s="1" t="s">
        <v>2844</v>
      </c>
      <c r="I1068" s="1" t="s">
        <v>175</v>
      </c>
      <c r="W1068" s="1">
        <v>1</v>
      </c>
      <c r="X1068" s="1">
        <v>1</v>
      </c>
      <c r="Z1068" s="1">
        <f>SUM(DATAGRAL2024[[#This Row],[GRAND PRIX]:[BRONCE CANNES]])</f>
        <v>2</v>
      </c>
      <c r="AA10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69" spans="1:27" s="1" customFormat="1" x14ac:dyDescent="0.3">
      <c r="A1069" s="1" t="s">
        <v>3922</v>
      </c>
      <c r="B1069" s="1" t="s">
        <v>1392</v>
      </c>
      <c r="C1069" s="1" t="s">
        <v>1678</v>
      </c>
      <c r="D1069" s="1" t="s">
        <v>1678</v>
      </c>
      <c r="E1069" s="1" t="s">
        <v>1924</v>
      </c>
      <c r="F1069" s="1" t="s">
        <v>1925</v>
      </c>
      <c r="G1069" s="1" t="s">
        <v>1926</v>
      </c>
      <c r="H1069" s="1" t="s">
        <v>2844</v>
      </c>
      <c r="I1069" s="1" t="s">
        <v>175</v>
      </c>
      <c r="Y1069" s="1">
        <v>1</v>
      </c>
      <c r="Z1069" s="1">
        <f>SUM(DATAGRAL2024[[#This Row],[GRAND PRIX]:[BRONCE CANNES]])</f>
        <v>1</v>
      </c>
      <c r="AA10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70" spans="1:27" s="1" customFormat="1" x14ac:dyDescent="0.3">
      <c r="A1070" s="1" t="s">
        <v>3922</v>
      </c>
      <c r="B1070" s="1" t="s">
        <v>1392</v>
      </c>
      <c r="C1070" s="1" t="s">
        <v>1512</v>
      </c>
      <c r="D1070" s="1" t="s">
        <v>2114</v>
      </c>
      <c r="E1070" s="1" t="s">
        <v>1630</v>
      </c>
      <c r="F1070" s="1" t="s">
        <v>1631</v>
      </c>
      <c r="G1070" s="1" t="s">
        <v>1632</v>
      </c>
      <c r="H1070" s="1" t="s">
        <v>2844</v>
      </c>
      <c r="I1070" s="1" t="s">
        <v>146</v>
      </c>
      <c r="Y1070" s="1">
        <v>1</v>
      </c>
      <c r="Z1070" s="1">
        <f>SUM(DATAGRAL2024[[#This Row],[GRAND PRIX]:[BRONCE CANNES]])</f>
        <v>1</v>
      </c>
      <c r="AA10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71" spans="1:27" s="1" customFormat="1" x14ac:dyDescent="0.3">
      <c r="A1071" s="1" t="s">
        <v>3922</v>
      </c>
      <c r="B1071" s="1" t="s">
        <v>1392</v>
      </c>
      <c r="C1071" s="1" t="s">
        <v>1512</v>
      </c>
      <c r="D1071" s="1" t="s">
        <v>2114</v>
      </c>
      <c r="E1071" s="1" t="s">
        <v>1873</v>
      </c>
      <c r="F1071" s="1" t="s">
        <v>1631</v>
      </c>
      <c r="G1071" s="1" t="s">
        <v>1632</v>
      </c>
      <c r="H1071" s="1" t="s">
        <v>2844</v>
      </c>
      <c r="I1071" s="1" t="s">
        <v>146</v>
      </c>
      <c r="T1071" s="1">
        <v>1</v>
      </c>
      <c r="X1071" s="1">
        <v>1</v>
      </c>
      <c r="Y1071" s="1">
        <v>1</v>
      </c>
      <c r="Z1071" s="1">
        <f>SUM(DATAGRAL2024[[#This Row],[GRAND PRIX]:[BRONCE CANNES]])</f>
        <v>3</v>
      </c>
      <c r="AA10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1072" spans="1:27" s="1" customFormat="1" x14ac:dyDescent="0.3">
      <c r="A1072" s="1" t="s">
        <v>3922</v>
      </c>
      <c r="B1072" s="1" t="s">
        <v>1392</v>
      </c>
      <c r="C1072" s="1" t="s">
        <v>1927</v>
      </c>
      <c r="D1072" s="1" t="s">
        <v>1927</v>
      </c>
      <c r="E1072" s="1" t="s">
        <v>1928</v>
      </c>
      <c r="F1072" s="1" t="s">
        <v>1929</v>
      </c>
      <c r="G1072" s="1" t="s">
        <v>1930</v>
      </c>
      <c r="H1072" s="1" t="s">
        <v>2844</v>
      </c>
      <c r="I1072" s="1" t="s">
        <v>175</v>
      </c>
      <c r="Y1072" s="1">
        <v>1</v>
      </c>
      <c r="Z1072" s="1">
        <f>SUM(DATAGRAL2024[[#This Row],[GRAND PRIX]:[BRONCE CANNES]])</f>
        <v>1</v>
      </c>
      <c r="AA10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73" spans="1:27" s="1" customFormat="1" x14ac:dyDescent="0.3">
      <c r="A1073" s="1" t="s">
        <v>3922</v>
      </c>
      <c r="B1073" s="1" t="s">
        <v>1392</v>
      </c>
      <c r="C1073" s="1" t="s">
        <v>867</v>
      </c>
      <c r="D1073" s="1" t="s">
        <v>2119</v>
      </c>
      <c r="E1073" s="1" t="s">
        <v>1719</v>
      </c>
      <c r="F1073" s="1" t="s">
        <v>1720</v>
      </c>
      <c r="G1073" s="1" t="s">
        <v>1720</v>
      </c>
      <c r="H1073" s="1" t="s">
        <v>2844</v>
      </c>
      <c r="I1073" s="1" t="s">
        <v>146</v>
      </c>
      <c r="Y1073" s="1">
        <v>1</v>
      </c>
      <c r="Z1073" s="1">
        <f>SUM(DATAGRAL2024[[#This Row],[GRAND PRIX]:[BRONCE CANNES]])</f>
        <v>1</v>
      </c>
      <c r="AA10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74" spans="1:27" s="1" customFormat="1" x14ac:dyDescent="0.3">
      <c r="A1074" s="1" t="s">
        <v>3922</v>
      </c>
      <c r="B1074" s="1" t="s">
        <v>1392</v>
      </c>
      <c r="C1074" s="1" t="s">
        <v>1659</v>
      </c>
      <c r="D1074" s="1" t="s">
        <v>1659</v>
      </c>
      <c r="E1074" s="1" t="s">
        <v>1931</v>
      </c>
      <c r="F1074" s="1" t="s">
        <v>1661</v>
      </c>
      <c r="G1074" s="1" t="s">
        <v>1661</v>
      </c>
      <c r="H1074" s="1" t="s">
        <v>2844</v>
      </c>
      <c r="I1074" s="1" t="s">
        <v>146</v>
      </c>
      <c r="X1074" s="1">
        <v>1</v>
      </c>
      <c r="Z1074" s="1">
        <f>SUM(DATAGRAL2024[[#This Row],[GRAND PRIX]:[BRONCE CANNES]])</f>
        <v>1</v>
      </c>
      <c r="AA10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75" spans="1:27" s="1" customFormat="1" x14ac:dyDescent="0.3">
      <c r="A1075" s="1" t="s">
        <v>3922</v>
      </c>
      <c r="B1075" s="1" t="s">
        <v>1392</v>
      </c>
      <c r="C1075" s="1" t="s">
        <v>1932</v>
      </c>
      <c r="D1075" s="1" t="s">
        <v>1932</v>
      </c>
      <c r="E1075" s="1" t="s">
        <v>1933</v>
      </c>
      <c r="F1075" s="1" t="s">
        <v>1934</v>
      </c>
      <c r="G1075" s="1" t="s">
        <v>1933</v>
      </c>
      <c r="H1075" s="1" t="s">
        <v>2844</v>
      </c>
      <c r="I1075" s="1" t="s">
        <v>146</v>
      </c>
      <c r="W1075" s="1">
        <v>1</v>
      </c>
      <c r="X1075" s="1">
        <v>1</v>
      </c>
      <c r="Z1075" s="1">
        <f>SUM(DATAGRAL2024[[#This Row],[GRAND PRIX]:[BRONCE CANNES]])</f>
        <v>2</v>
      </c>
      <c r="AA10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76" spans="1:27" s="1" customFormat="1" x14ac:dyDescent="0.3">
      <c r="A1076" s="1" t="s">
        <v>3922</v>
      </c>
      <c r="B1076" s="1" t="s">
        <v>1392</v>
      </c>
      <c r="C1076" s="1" t="s">
        <v>1935</v>
      </c>
      <c r="D1076" s="1" t="s">
        <v>1935</v>
      </c>
      <c r="E1076" s="1" t="s">
        <v>1936</v>
      </c>
      <c r="F1076" s="1" t="s">
        <v>1745</v>
      </c>
      <c r="G1076" s="1" t="s">
        <v>1746</v>
      </c>
      <c r="H1076" s="1" t="s">
        <v>2844</v>
      </c>
      <c r="I1076" s="1" t="s">
        <v>175</v>
      </c>
      <c r="X1076" s="1">
        <v>1</v>
      </c>
      <c r="Z1076" s="1">
        <f>SUM(DATAGRAL2024[[#This Row],[GRAND PRIX]:[BRONCE CANNES]])</f>
        <v>1</v>
      </c>
      <c r="AA10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77" spans="1:27" s="1" customFormat="1" x14ac:dyDescent="0.3">
      <c r="A1077" s="1" t="s">
        <v>3922</v>
      </c>
      <c r="B1077" s="1" t="s">
        <v>1392</v>
      </c>
      <c r="C1077" s="1" t="s">
        <v>1937</v>
      </c>
      <c r="D1077" s="1" t="s">
        <v>1937</v>
      </c>
      <c r="E1077" s="1" t="s">
        <v>1938</v>
      </c>
      <c r="F1077" s="1" t="s">
        <v>1937</v>
      </c>
      <c r="G1077" s="1" t="s">
        <v>1939</v>
      </c>
      <c r="H1077" s="1" t="s">
        <v>2844</v>
      </c>
      <c r="I1077" s="1" t="s">
        <v>127</v>
      </c>
      <c r="X1077" s="1">
        <v>1</v>
      </c>
      <c r="Z1077" s="1">
        <f>SUM(DATAGRAL2024[[#This Row],[GRAND PRIX]:[BRONCE CANNES]])</f>
        <v>1</v>
      </c>
      <c r="AA10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78" spans="1:27" s="1" customFormat="1" x14ac:dyDescent="0.3">
      <c r="A1078" s="1" t="s">
        <v>3922</v>
      </c>
      <c r="B1078" s="1" t="s">
        <v>1392</v>
      </c>
      <c r="C1078" s="1" t="s">
        <v>1539</v>
      </c>
      <c r="D1078" s="1" t="s">
        <v>2131</v>
      </c>
      <c r="E1078" s="1" t="s">
        <v>1744</v>
      </c>
      <c r="F1078" s="1" t="s">
        <v>1745</v>
      </c>
      <c r="G1078" s="1" t="s">
        <v>1746</v>
      </c>
      <c r="H1078" s="1" t="s">
        <v>2844</v>
      </c>
      <c r="I1078" s="1" t="s">
        <v>175</v>
      </c>
      <c r="W1078" s="1">
        <v>1</v>
      </c>
      <c r="Z1078" s="1">
        <f>SUM(DATAGRAL2024[[#This Row],[GRAND PRIX]:[BRONCE CANNES]])</f>
        <v>1</v>
      </c>
      <c r="AA10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79" spans="1:27" s="1" customFormat="1" x14ac:dyDescent="0.3">
      <c r="A1079" s="1" t="s">
        <v>3922</v>
      </c>
      <c r="B1079" s="1" t="s">
        <v>1392</v>
      </c>
      <c r="C1079" s="1" t="s">
        <v>1940</v>
      </c>
      <c r="D1079" s="1" t="s">
        <v>1940</v>
      </c>
      <c r="E1079" s="1" t="s">
        <v>1941</v>
      </c>
      <c r="F1079" s="1" t="s">
        <v>1942</v>
      </c>
      <c r="G1079" s="1" t="s">
        <v>1943</v>
      </c>
      <c r="H1079" s="1" t="s">
        <v>2844</v>
      </c>
      <c r="I1079" s="1" t="s">
        <v>175</v>
      </c>
      <c r="X1079" s="1">
        <v>1</v>
      </c>
      <c r="Z1079" s="1">
        <f>SUM(DATAGRAL2024[[#This Row],[GRAND PRIX]:[BRONCE CANNES]])</f>
        <v>1</v>
      </c>
      <c r="AA10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80" spans="1:27" s="1" customFormat="1" x14ac:dyDescent="0.3">
      <c r="A1080" s="1" t="s">
        <v>3922</v>
      </c>
      <c r="B1080" s="1" t="s">
        <v>1392</v>
      </c>
      <c r="C1080" s="1" t="s">
        <v>1944</v>
      </c>
      <c r="D1080" s="1" t="s">
        <v>1944</v>
      </c>
      <c r="E1080" s="1" t="s">
        <v>1945</v>
      </c>
      <c r="F1080" s="1" t="s">
        <v>1016</v>
      </c>
      <c r="G1080" s="1" t="s">
        <v>1946</v>
      </c>
      <c r="H1080" s="1" t="s">
        <v>2844</v>
      </c>
      <c r="I1080" s="1" t="s">
        <v>175</v>
      </c>
      <c r="Y1080" s="1">
        <v>1</v>
      </c>
      <c r="Z1080" s="1">
        <f>SUM(DATAGRAL2024[[#This Row],[GRAND PRIX]:[BRONCE CANNES]])</f>
        <v>1</v>
      </c>
      <c r="AA10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1" spans="1:27" s="1" customFormat="1" x14ac:dyDescent="0.3">
      <c r="A1081" s="1" t="s">
        <v>3922</v>
      </c>
      <c r="B1081" s="1" t="s">
        <v>1392</v>
      </c>
      <c r="C1081" s="1" t="s">
        <v>1724</v>
      </c>
      <c r="D1081" s="1" t="s">
        <v>1724</v>
      </c>
      <c r="E1081" s="1" t="s">
        <v>1725</v>
      </c>
      <c r="F1081" s="1" t="s">
        <v>1726</v>
      </c>
      <c r="G1081" s="1" t="s">
        <v>1727</v>
      </c>
      <c r="H1081" s="1" t="s">
        <v>2844</v>
      </c>
      <c r="I1081" s="1" t="s">
        <v>126</v>
      </c>
      <c r="X1081" s="1">
        <v>1</v>
      </c>
      <c r="Y1081" s="1">
        <v>1</v>
      </c>
      <c r="Z1081" s="1">
        <f>SUM(DATAGRAL2024[[#This Row],[GRAND PRIX]:[BRONCE CANNES]])</f>
        <v>2</v>
      </c>
      <c r="AA10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082" spans="1:27" s="1" customFormat="1" x14ac:dyDescent="0.3">
      <c r="A1082" s="1" t="s">
        <v>3922</v>
      </c>
      <c r="B1082" s="1" t="s">
        <v>1392</v>
      </c>
      <c r="C1082" s="1" t="s">
        <v>1947</v>
      </c>
      <c r="D1082" s="1" t="s">
        <v>1947</v>
      </c>
      <c r="E1082" s="1" t="s">
        <v>1948</v>
      </c>
      <c r="F1082" s="1" t="s">
        <v>1720</v>
      </c>
      <c r="G1082" s="1" t="s">
        <v>1720</v>
      </c>
      <c r="H1082" s="1" t="s">
        <v>2844</v>
      </c>
      <c r="I1082" s="1" t="s">
        <v>126</v>
      </c>
      <c r="Y1082" s="1">
        <v>1</v>
      </c>
      <c r="Z1082" s="1">
        <f>SUM(DATAGRAL2024[[#This Row],[GRAND PRIX]:[BRONCE CANNES]])</f>
        <v>1</v>
      </c>
      <c r="AA10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3" spans="1:27" s="1" customFormat="1" x14ac:dyDescent="0.3">
      <c r="A1083" s="1" t="s">
        <v>3922</v>
      </c>
      <c r="B1083" s="1" t="s">
        <v>1392</v>
      </c>
      <c r="C1083" s="1" t="s">
        <v>1949</v>
      </c>
      <c r="D1083" s="1" t="s">
        <v>2137</v>
      </c>
      <c r="E1083" s="1" t="s">
        <v>1950</v>
      </c>
      <c r="F1083" s="1" t="s">
        <v>1951</v>
      </c>
      <c r="G1083" s="1" t="s">
        <v>1952</v>
      </c>
      <c r="H1083" s="1" t="s">
        <v>2844</v>
      </c>
      <c r="I1083" s="1" t="s">
        <v>175</v>
      </c>
      <c r="Y1083" s="1">
        <v>1</v>
      </c>
      <c r="Z1083" s="1">
        <f>SUM(DATAGRAL2024[[#This Row],[GRAND PRIX]:[BRONCE CANNES]])</f>
        <v>1</v>
      </c>
      <c r="AA10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4" spans="1:27" s="1" customFormat="1" x14ac:dyDescent="0.3">
      <c r="A1084" s="1" t="s">
        <v>3922</v>
      </c>
      <c r="B1084" s="1" t="s">
        <v>1392</v>
      </c>
      <c r="C1084" s="1" t="s">
        <v>1443</v>
      </c>
      <c r="D1084" s="1" t="s">
        <v>3867</v>
      </c>
      <c r="E1084" s="1" t="s">
        <v>1645</v>
      </c>
      <c r="F1084" s="1" t="s">
        <v>1646</v>
      </c>
      <c r="G1084" s="1" t="s">
        <v>1646</v>
      </c>
      <c r="H1084" s="1" t="s">
        <v>2844</v>
      </c>
      <c r="I1084" s="1" t="s">
        <v>126</v>
      </c>
      <c r="X1084" s="1">
        <v>1</v>
      </c>
      <c r="Z1084" s="1">
        <f>SUM(DATAGRAL2024[[#This Row],[GRAND PRIX]:[BRONCE CANNES]])</f>
        <v>1</v>
      </c>
      <c r="AA10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85" spans="1:27" s="1" customFormat="1" x14ac:dyDescent="0.3">
      <c r="A1085" s="1" t="s">
        <v>3922</v>
      </c>
      <c r="B1085" s="1" t="s">
        <v>1392</v>
      </c>
      <c r="C1085" s="1" t="s">
        <v>1443</v>
      </c>
      <c r="D1085" s="1" t="s">
        <v>2142</v>
      </c>
      <c r="E1085" s="1" t="s">
        <v>1645</v>
      </c>
      <c r="F1085" s="1" t="s">
        <v>1646</v>
      </c>
      <c r="G1085" s="1" t="s">
        <v>1646</v>
      </c>
      <c r="H1085" s="1" t="s">
        <v>2844</v>
      </c>
      <c r="I1085" s="1" t="s">
        <v>175</v>
      </c>
      <c r="X1085" s="1">
        <v>1</v>
      </c>
      <c r="Z1085" s="1">
        <f>SUM(DATAGRAL2024[[#This Row],[GRAND PRIX]:[BRONCE CANNES]])</f>
        <v>1</v>
      </c>
      <c r="AA10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86" spans="1:27" s="1" customFormat="1" x14ac:dyDescent="0.3">
      <c r="A1086" s="1" t="s">
        <v>3922</v>
      </c>
      <c r="B1086" s="1" t="s">
        <v>1392</v>
      </c>
      <c r="C1086" s="1" t="s">
        <v>1443</v>
      </c>
      <c r="D1086" s="1" t="s">
        <v>2142</v>
      </c>
      <c r="E1086" s="1" t="s">
        <v>1953</v>
      </c>
      <c r="F1086" s="1" t="s">
        <v>1892</v>
      </c>
      <c r="G1086" s="1" t="s">
        <v>1892</v>
      </c>
      <c r="H1086" s="1" t="s">
        <v>2844</v>
      </c>
      <c r="I1086" s="1" t="s">
        <v>175</v>
      </c>
      <c r="Y1086" s="1">
        <v>1</v>
      </c>
      <c r="Z1086" s="1">
        <f>SUM(DATAGRAL2024[[#This Row],[GRAND PRIX]:[BRONCE CANNES]])</f>
        <v>1</v>
      </c>
      <c r="AA10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7" spans="1:27" s="1" customFormat="1" x14ac:dyDescent="0.3">
      <c r="A1087" s="1" t="s">
        <v>3923</v>
      </c>
      <c r="B1087" s="1" t="s">
        <v>1392</v>
      </c>
      <c r="C1087" s="1" t="s">
        <v>1955</v>
      </c>
      <c r="D1087" s="1" t="s">
        <v>1955</v>
      </c>
      <c r="E1087" s="1" t="s">
        <v>1956</v>
      </c>
      <c r="F1087" s="1" t="s">
        <v>1615</v>
      </c>
      <c r="G1087" s="1" t="s">
        <v>1957</v>
      </c>
      <c r="H1087" s="1" t="s">
        <v>2844</v>
      </c>
      <c r="I1087" s="1" t="s">
        <v>146</v>
      </c>
      <c r="Y1087" s="1">
        <v>1</v>
      </c>
      <c r="Z1087" s="1">
        <f>SUM(DATAGRAL2024[[#This Row],[GRAND PRIX]:[BRONCE CANNES]])</f>
        <v>1</v>
      </c>
      <c r="AA10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8" spans="1:27" s="1" customFormat="1" x14ac:dyDescent="0.3">
      <c r="A1088" s="1" t="s">
        <v>3923</v>
      </c>
      <c r="B1088" s="1" t="s">
        <v>1392</v>
      </c>
      <c r="C1088" s="1" t="s">
        <v>1500</v>
      </c>
      <c r="D1088" s="1" t="s">
        <v>1500</v>
      </c>
      <c r="E1088" s="1" t="s">
        <v>1958</v>
      </c>
      <c r="F1088" s="1" t="s">
        <v>1959</v>
      </c>
      <c r="G1088" s="1" t="s">
        <v>1960</v>
      </c>
      <c r="H1088" s="1" t="s">
        <v>2844</v>
      </c>
      <c r="I1088" s="1" t="s">
        <v>175</v>
      </c>
      <c r="W1088" s="1">
        <v>1</v>
      </c>
      <c r="Z1088" s="1">
        <f>SUM(DATAGRAL2024[[#This Row],[GRAND PRIX]:[BRONCE CANNES]])</f>
        <v>1</v>
      </c>
      <c r="AA10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89" spans="1:27" s="1" customFormat="1" x14ac:dyDescent="0.3">
      <c r="A1089" s="1" t="s">
        <v>3923</v>
      </c>
      <c r="B1089" s="1" t="s">
        <v>1392</v>
      </c>
      <c r="C1089" s="1" t="s">
        <v>854</v>
      </c>
      <c r="D1089" s="1" t="s">
        <v>2209</v>
      </c>
      <c r="E1089" s="1" t="s">
        <v>1961</v>
      </c>
      <c r="F1089" s="1" t="s">
        <v>1711</v>
      </c>
      <c r="G1089" s="1" t="s">
        <v>1711</v>
      </c>
      <c r="H1089" s="1" t="s">
        <v>2844</v>
      </c>
      <c r="I1089" s="1" t="s">
        <v>175</v>
      </c>
      <c r="Y1089" s="1">
        <v>1</v>
      </c>
      <c r="Z1089" s="1">
        <f>SUM(DATAGRAL2024[[#This Row],[GRAND PRIX]:[BRONCE CANNES]])</f>
        <v>1</v>
      </c>
      <c r="AA10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90" spans="1:27" s="1" customFormat="1" x14ac:dyDescent="0.3">
      <c r="A1090" s="1" t="s">
        <v>3923</v>
      </c>
      <c r="B1090" s="1" t="s">
        <v>1392</v>
      </c>
      <c r="C1090" s="1" t="s">
        <v>1918</v>
      </c>
      <c r="D1090" s="1" t="s">
        <v>1918</v>
      </c>
      <c r="E1090" s="1" t="s">
        <v>1919</v>
      </c>
      <c r="F1090" s="1" t="s">
        <v>1733</v>
      </c>
      <c r="G1090" s="1" t="s">
        <v>1920</v>
      </c>
      <c r="H1090" s="1" t="s">
        <v>2844</v>
      </c>
      <c r="I1090" s="1" t="s">
        <v>210</v>
      </c>
      <c r="Y1090" s="1">
        <v>1</v>
      </c>
      <c r="Z1090" s="1">
        <f>SUM(DATAGRAL2024[[#This Row],[GRAND PRIX]:[BRONCE CANNES]])</f>
        <v>1</v>
      </c>
      <c r="AA10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91" spans="1:27" s="1" customFormat="1" x14ac:dyDescent="0.3">
      <c r="A1091" s="1" t="s">
        <v>3923</v>
      </c>
      <c r="B1091" s="1" t="s">
        <v>1392</v>
      </c>
      <c r="C1091" s="1" t="s">
        <v>2905</v>
      </c>
      <c r="D1091" s="1" t="s">
        <v>2905</v>
      </c>
      <c r="E1091" s="1" t="s">
        <v>1575</v>
      </c>
      <c r="F1091" s="1" t="s">
        <v>1576</v>
      </c>
      <c r="G1091" s="1" t="s">
        <v>1576</v>
      </c>
      <c r="H1091" s="1" t="s">
        <v>2844</v>
      </c>
      <c r="I1091" s="1" t="s">
        <v>200</v>
      </c>
      <c r="Y1091" s="1">
        <v>1</v>
      </c>
      <c r="Z1091" s="1">
        <f>SUM(DATAGRAL2024[[#This Row],[GRAND PRIX]:[BRONCE CANNES]])</f>
        <v>1</v>
      </c>
      <c r="AA10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92" spans="1:27" s="1" customFormat="1" x14ac:dyDescent="0.3">
      <c r="A1092" s="1" t="s">
        <v>3923</v>
      </c>
      <c r="B1092" s="1" t="s">
        <v>1392</v>
      </c>
      <c r="C1092" s="1" t="s">
        <v>1581</v>
      </c>
      <c r="D1092" s="1" t="s">
        <v>1581</v>
      </c>
      <c r="E1092" s="1" t="s">
        <v>1582</v>
      </c>
      <c r="F1092" s="1" t="s">
        <v>1583</v>
      </c>
      <c r="G1092" s="1" t="s">
        <v>1583</v>
      </c>
      <c r="H1092" s="1" t="s">
        <v>2844</v>
      </c>
      <c r="I1092" s="1" t="s">
        <v>210</v>
      </c>
      <c r="W1092" s="1">
        <v>1</v>
      </c>
      <c r="X1092" s="1">
        <v>1</v>
      </c>
      <c r="Z1092" s="1">
        <f>SUM(DATAGRAL2024[[#This Row],[GRAND PRIX]:[BRONCE CANNES]])</f>
        <v>2</v>
      </c>
      <c r="AA10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93" spans="1:27" s="1" customFormat="1" x14ac:dyDescent="0.3">
      <c r="A1093" s="1" t="s">
        <v>3923</v>
      </c>
      <c r="B1093" s="1" t="s">
        <v>1392</v>
      </c>
      <c r="C1093" s="1" t="s">
        <v>1069</v>
      </c>
      <c r="D1093" s="1" t="s">
        <v>1069</v>
      </c>
      <c r="E1093" s="1" t="s">
        <v>1962</v>
      </c>
      <c r="F1093" s="1" t="s">
        <v>1615</v>
      </c>
      <c r="G1093" s="1" t="s">
        <v>1963</v>
      </c>
      <c r="H1093" s="1" t="s">
        <v>2844</v>
      </c>
      <c r="I1093" s="1" t="s">
        <v>127</v>
      </c>
      <c r="Y1093" s="1">
        <v>1</v>
      </c>
      <c r="Z1093" s="1">
        <f>SUM(DATAGRAL2024[[#This Row],[GRAND PRIX]:[BRONCE CANNES]])</f>
        <v>1</v>
      </c>
      <c r="AA10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94" spans="1:27" s="1" customFormat="1" x14ac:dyDescent="0.3">
      <c r="A1094" s="1" t="s">
        <v>3923</v>
      </c>
      <c r="B1094" s="1" t="s">
        <v>1392</v>
      </c>
      <c r="C1094" s="1" t="s">
        <v>1523</v>
      </c>
      <c r="D1094" s="1" t="s">
        <v>2107</v>
      </c>
      <c r="E1094" s="1" t="s">
        <v>1964</v>
      </c>
      <c r="F1094" s="1" t="s">
        <v>1965</v>
      </c>
      <c r="G1094" s="1" t="s">
        <v>1966</v>
      </c>
      <c r="H1094" s="1" t="s">
        <v>2844</v>
      </c>
      <c r="I1094" s="1" t="s">
        <v>146</v>
      </c>
      <c r="X1094" s="1">
        <v>1</v>
      </c>
      <c r="Z1094" s="1">
        <f>SUM(DATAGRAL2024[[#This Row],[GRAND PRIX]:[BRONCE CANNES]])</f>
        <v>1</v>
      </c>
      <c r="AA10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95" spans="1:27" s="1" customFormat="1" x14ac:dyDescent="0.3">
      <c r="A1095" s="1" t="s">
        <v>3923</v>
      </c>
      <c r="B1095" s="1" t="s">
        <v>1392</v>
      </c>
      <c r="C1095" s="1" t="s">
        <v>1523</v>
      </c>
      <c r="D1095" s="1" t="s">
        <v>2106</v>
      </c>
      <c r="E1095" s="1" t="s">
        <v>1967</v>
      </c>
      <c r="F1095" s="1" t="s">
        <v>1968</v>
      </c>
      <c r="G1095" s="1" t="s">
        <v>1969</v>
      </c>
      <c r="H1095" s="1" t="s">
        <v>2844</v>
      </c>
      <c r="I1095" s="1" t="s">
        <v>127</v>
      </c>
      <c r="W1095" s="1">
        <v>1</v>
      </c>
      <c r="Z1095" s="1">
        <f>SUM(DATAGRAL2024[[#This Row],[GRAND PRIX]:[BRONCE CANNES]])</f>
        <v>1</v>
      </c>
      <c r="AA10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96" spans="1:27" s="1" customFormat="1" x14ac:dyDescent="0.3">
      <c r="A1096" s="1" t="s">
        <v>3923</v>
      </c>
      <c r="B1096" s="1" t="s">
        <v>1392</v>
      </c>
      <c r="C1096" s="1" t="s">
        <v>1712</v>
      </c>
      <c r="D1096" s="1" t="s">
        <v>2714</v>
      </c>
      <c r="E1096" s="1" t="s">
        <v>1713</v>
      </c>
      <c r="F1096" s="1" t="s">
        <v>1714</v>
      </c>
      <c r="G1096" s="1" t="s">
        <v>1714</v>
      </c>
      <c r="H1096" s="1" t="s">
        <v>2844</v>
      </c>
      <c r="I1096" s="1" t="s">
        <v>175</v>
      </c>
      <c r="X1096" s="1">
        <v>1</v>
      </c>
      <c r="Z1096" s="1">
        <f>SUM(DATAGRAL2024[[#This Row],[GRAND PRIX]:[BRONCE CANNES]])</f>
        <v>1</v>
      </c>
      <c r="AA10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97" spans="1:27" s="1" customFormat="1" x14ac:dyDescent="0.3">
      <c r="A1097" s="1" t="s">
        <v>3923</v>
      </c>
      <c r="B1097" s="1" t="s">
        <v>1392</v>
      </c>
      <c r="C1097" s="1" t="s">
        <v>1505</v>
      </c>
      <c r="D1097" s="1" t="s">
        <v>1505</v>
      </c>
      <c r="E1097" s="1" t="s">
        <v>1625</v>
      </c>
      <c r="F1097" s="1" t="s">
        <v>1626</v>
      </c>
      <c r="G1097" s="1" t="s">
        <v>1627</v>
      </c>
      <c r="H1097" s="1" t="s">
        <v>2844</v>
      </c>
      <c r="I1097" s="1" t="s">
        <v>146</v>
      </c>
      <c r="W1097" s="1">
        <v>1</v>
      </c>
      <c r="X1097" s="1">
        <v>1</v>
      </c>
      <c r="Z1097" s="1">
        <f>SUM(DATAGRAL2024[[#This Row],[GRAND PRIX]:[BRONCE CANNES]])</f>
        <v>2</v>
      </c>
      <c r="AA10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98" spans="1:27" s="1" customFormat="1" x14ac:dyDescent="0.3">
      <c r="A1098" s="1" t="s">
        <v>3923</v>
      </c>
      <c r="B1098" s="1" t="s">
        <v>1392</v>
      </c>
      <c r="C1098" s="1" t="s">
        <v>1505</v>
      </c>
      <c r="D1098" s="1" t="s">
        <v>1505</v>
      </c>
      <c r="E1098" s="1" t="s">
        <v>1970</v>
      </c>
      <c r="F1098" s="1" t="s">
        <v>1618</v>
      </c>
      <c r="G1098" s="1" t="s">
        <v>1971</v>
      </c>
      <c r="H1098" s="1" t="s">
        <v>2844</v>
      </c>
      <c r="I1098" s="1" t="s">
        <v>146</v>
      </c>
      <c r="X1098" s="1">
        <v>1</v>
      </c>
      <c r="Z1098" s="1">
        <f>SUM(DATAGRAL2024[[#This Row],[GRAND PRIX]:[BRONCE CANNES]])</f>
        <v>1</v>
      </c>
      <c r="AA10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99" spans="1:27" s="1" customFormat="1" x14ac:dyDescent="0.3">
      <c r="A1099" s="1" t="s">
        <v>3923</v>
      </c>
      <c r="B1099" s="1" t="s">
        <v>1392</v>
      </c>
      <c r="C1099" s="1" t="s">
        <v>2208</v>
      </c>
      <c r="D1099" s="1" t="s">
        <v>2207</v>
      </c>
      <c r="E1099" s="1" t="s">
        <v>1802</v>
      </c>
      <c r="F1099" s="1" t="s">
        <v>1803</v>
      </c>
      <c r="G1099" s="1" t="s">
        <v>1803</v>
      </c>
      <c r="H1099" s="1" t="s">
        <v>2844</v>
      </c>
      <c r="I1099" s="1" t="s">
        <v>175</v>
      </c>
      <c r="X1099" s="1">
        <v>1</v>
      </c>
      <c r="Z1099" s="1">
        <f>SUM(DATAGRAL2024[[#This Row],[GRAND PRIX]:[BRONCE CANNES]])</f>
        <v>1</v>
      </c>
      <c r="AA10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00" spans="1:27" s="1" customFormat="1" x14ac:dyDescent="0.3">
      <c r="A1100" s="1" t="s">
        <v>3923</v>
      </c>
      <c r="B1100" s="1" t="s">
        <v>1392</v>
      </c>
      <c r="C1100" s="1" t="s">
        <v>1770</v>
      </c>
      <c r="D1100" s="1" t="s">
        <v>1770</v>
      </c>
      <c r="E1100" s="1" t="s">
        <v>1771</v>
      </c>
      <c r="F1100" s="1" t="s">
        <v>1772</v>
      </c>
      <c r="G1100" s="1" t="s">
        <v>1773</v>
      </c>
      <c r="H1100" s="1" t="s">
        <v>2844</v>
      </c>
      <c r="I1100" s="1" t="s">
        <v>127</v>
      </c>
      <c r="W1100" s="1">
        <v>1</v>
      </c>
      <c r="Y1100" s="1">
        <v>1</v>
      </c>
      <c r="Z1100" s="1">
        <f>SUM(DATAGRAL2024[[#This Row],[GRAND PRIX]:[BRONCE CANNES]])</f>
        <v>2</v>
      </c>
      <c r="AA11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101" spans="1:27" s="1" customFormat="1" x14ac:dyDescent="0.3">
      <c r="A1101" s="1" t="s">
        <v>3923</v>
      </c>
      <c r="B1101" s="1" t="s">
        <v>1392</v>
      </c>
      <c r="C1101" s="1" t="s">
        <v>1770</v>
      </c>
      <c r="D1101" s="1" t="s">
        <v>1770</v>
      </c>
      <c r="E1101" s="1" t="s">
        <v>1972</v>
      </c>
      <c r="F1101" s="1" t="s">
        <v>1772</v>
      </c>
      <c r="G1101" s="1" t="s">
        <v>1773</v>
      </c>
      <c r="H1101" s="1" t="s">
        <v>2844</v>
      </c>
      <c r="I1101" s="1" t="s">
        <v>127</v>
      </c>
      <c r="T1101" s="1">
        <v>1</v>
      </c>
      <c r="Z1101" s="1">
        <f>SUM(DATAGRAL2024[[#This Row],[GRAND PRIX]:[BRONCE CANNES]])</f>
        <v>1</v>
      </c>
      <c r="AA11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02" spans="1:27" s="1" customFormat="1" x14ac:dyDescent="0.3">
      <c r="A1102" s="1" t="s">
        <v>3923</v>
      </c>
      <c r="B1102" s="1" t="s">
        <v>1392</v>
      </c>
      <c r="C1102" s="1" t="s">
        <v>1539</v>
      </c>
      <c r="D1102" s="1" t="s">
        <v>2131</v>
      </c>
      <c r="E1102" s="1" t="s">
        <v>1973</v>
      </c>
      <c r="F1102" s="1" t="s">
        <v>1648</v>
      </c>
      <c r="G1102" s="1" t="s">
        <v>1648</v>
      </c>
      <c r="H1102" s="1" t="s">
        <v>2844</v>
      </c>
      <c r="I1102" s="1" t="s">
        <v>175</v>
      </c>
      <c r="W1102" s="1">
        <v>1</v>
      </c>
      <c r="Y1102" s="1">
        <v>1</v>
      </c>
      <c r="Z1102" s="1">
        <f>SUM(DATAGRAL2024[[#This Row],[GRAND PRIX]:[BRONCE CANNES]])</f>
        <v>2</v>
      </c>
      <c r="AA11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103" spans="1:27" s="1" customFormat="1" x14ac:dyDescent="0.3">
      <c r="A1103" s="1" t="s">
        <v>3923</v>
      </c>
      <c r="B1103" s="1" t="s">
        <v>1392</v>
      </c>
      <c r="C1103" s="1" t="s">
        <v>1443</v>
      </c>
      <c r="D1103" s="1" t="s">
        <v>2201</v>
      </c>
      <c r="E1103" s="1" t="s">
        <v>1974</v>
      </c>
      <c r="F1103" s="1" t="s">
        <v>1975</v>
      </c>
      <c r="G1103" s="1" t="s">
        <v>1976</v>
      </c>
      <c r="H1103" s="1" t="s">
        <v>2844</v>
      </c>
      <c r="I1103" s="1" t="s">
        <v>200</v>
      </c>
      <c r="Y1103" s="1">
        <v>1</v>
      </c>
      <c r="Z1103" s="1">
        <f>SUM(DATAGRAL2024[[#This Row],[GRAND PRIX]:[BRONCE CANNES]])</f>
        <v>1</v>
      </c>
      <c r="AA11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04" spans="1:27" s="1" customFormat="1" x14ac:dyDescent="0.3">
      <c r="A1104" s="1" t="s">
        <v>3923</v>
      </c>
      <c r="B1104" s="1" t="s">
        <v>1392</v>
      </c>
      <c r="C1104" s="1" t="s">
        <v>1443</v>
      </c>
      <c r="D1104" s="1" t="s">
        <v>2142</v>
      </c>
      <c r="E1104" s="1" t="s">
        <v>1977</v>
      </c>
      <c r="F1104" s="1" t="s">
        <v>1978</v>
      </c>
      <c r="G1104" s="1" t="s">
        <v>1978</v>
      </c>
      <c r="H1104" s="1" t="s">
        <v>2844</v>
      </c>
      <c r="I1104" s="1" t="s">
        <v>175</v>
      </c>
      <c r="Y1104" s="1">
        <v>1</v>
      </c>
      <c r="Z1104" s="1">
        <f>SUM(DATAGRAL2024[[#This Row],[GRAND PRIX]:[BRONCE CANNES]])</f>
        <v>1</v>
      </c>
      <c r="AA11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05" spans="1:27" s="1" customFormat="1" x14ac:dyDescent="0.3">
      <c r="A1105" s="1" t="s">
        <v>3923</v>
      </c>
      <c r="B1105" s="1" t="s">
        <v>1392</v>
      </c>
      <c r="C1105" s="1" t="s">
        <v>1443</v>
      </c>
      <c r="D1105" s="1" t="s">
        <v>2140</v>
      </c>
      <c r="E1105" s="1" t="s">
        <v>1647</v>
      </c>
      <c r="F1105" s="1" t="s">
        <v>1648</v>
      </c>
      <c r="G1105" s="1" t="s">
        <v>1648</v>
      </c>
      <c r="H1105" s="1" t="s">
        <v>2844</v>
      </c>
      <c r="I1105" s="1" t="s">
        <v>146</v>
      </c>
      <c r="X1105" s="1">
        <v>2</v>
      </c>
      <c r="Z1105" s="1">
        <f>SUM(DATAGRAL2024[[#This Row],[GRAND PRIX]:[BRONCE CANNES]])</f>
        <v>2</v>
      </c>
      <c r="AA11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106" spans="1:27" s="1" customFormat="1" x14ac:dyDescent="0.3">
      <c r="A1106" s="1" t="s">
        <v>3923</v>
      </c>
      <c r="B1106" s="1" t="s">
        <v>1392</v>
      </c>
      <c r="C1106" s="1" t="s">
        <v>1443</v>
      </c>
      <c r="D1106" s="1" t="s">
        <v>2142</v>
      </c>
      <c r="E1106" s="1" t="s">
        <v>1647</v>
      </c>
      <c r="F1106" s="1" t="s">
        <v>1648</v>
      </c>
      <c r="G1106" s="1" t="s">
        <v>1648</v>
      </c>
      <c r="H1106" s="1" t="s">
        <v>2844</v>
      </c>
      <c r="I1106" s="1" t="s">
        <v>175</v>
      </c>
      <c r="X1106" s="1">
        <v>2</v>
      </c>
      <c r="Z1106" s="1">
        <f>SUM(DATAGRAL2024[[#This Row],[GRAND PRIX]:[BRONCE CANNES]])</f>
        <v>2</v>
      </c>
      <c r="AA11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107" spans="1:27" s="1" customFormat="1" x14ac:dyDescent="0.3">
      <c r="A1107" s="1" t="s">
        <v>3923</v>
      </c>
      <c r="B1107" s="1" t="s">
        <v>1392</v>
      </c>
      <c r="C1107" s="1" t="s">
        <v>1979</v>
      </c>
      <c r="D1107" s="1" t="s">
        <v>1979</v>
      </c>
      <c r="E1107" s="1" t="s">
        <v>1980</v>
      </c>
      <c r="F1107" s="1" t="s">
        <v>1923</v>
      </c>
      <c r="G1107" s="1" t="s">
        <v>1981</v>
      </c>
      <c r="H1107" s="1" t="s">
        <v>2844</v>
      </c>
      <c r="I1107" s="1" t="s">
        <v>175</v>
      </c>
      <c r="Y1107" s="1">
        <v>1</v>
      </c>
      <c r="Z1107" s="1">
        <f>SUM(DATAGRAL2024[[#This Row],[GRAND PRIX]:[BRONCE CANNES]])</f>
        <v>1</v>
      </c>
      <c r="AA11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08" spans="1:27" s="1" customFormat="1" x14ac:dyDescent="0.3">
      <c r="A1108" s="1" t="s">
        <v>3923</v>
      </c>
      <c r="B1108" s="1" t="s">
        <v>1392</v>
      </c>
      <c r="C1108" s="1" t="s">
        <v>3876</v>
      </c>
      <c r="D1108" s="1" t="s">
        <v>3876</v>
      </c>
      <c r="E1108" s="1" t="s">
        <v>1983</v>
      </c>
      <c r="F1108" s="1" t="s">
        <v>1984</v>
      </c>
      <c r="G1108" s="1" t="s">
        <v>1985</v>
      </c>
      <c r="H1108" s="1" t="s">
        <v>2844</v>
      </c>
      <c r="I1108" s="1" t="s">
        <v>146</v>
      </c>
      <c r="Y1108" s="1">
        <v>1</v>
      </c>
      <c r="Z1108" s="1">
        <f>SUM(DATAGRAL2024[[#This Row],[GRAND PRIX]:[BRONCE CANNES]])</f>
        <v>1</v>
      </c>
      <c r="AA11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09" spans="1:27" s="1" customFormat="1" x14ac:dyDescent="0.3">
      <c r="A1109" s="1" t="s">
        <v>3924</v>
      </c>
      <c r="B1109" s="1" t="s">
        <v>1392</v>
      </c>
      <c r="C1109" s="1" t="s">
        <v>3925</v>
      </c>
      <c r="D1109" s="1" t="s">
        <v>3925</v>
      </c>
      <c r="E1109" s="1" t="s">
        <v>1501</v>
      </c>
      <c r="F1109" s="1" t="s">
        <v>1502</v>
      </c>
      <c r="G1109" s="1" t="s">
        <v>1503</v>
      </c>
      <c r="H1109" s="1" t="s">
        <v>2844</v>
      </c>
      <c r="I1109" s="1" t="s">
        <v>175</v>
      </c>
      <c r="X1109" s="1">
        <v>1</v>
      </c>
      <c r="Z1109" s="1">
        <f>SUM(DATAGRAL2024[[#This Row],[GRAND PRIX]:[BRONCE CANNES]])</f>
        <v>1</v>
      </c>
      <c r="AA11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10" spans="1:27" s="1" customFormat="1" x14ac:dyDescent="0.3">
      <c r="A1110" s="1" t="s">
        <v>3924</v>
      </c>
      <c r="B1110" s="1" t="s">
        <v>1392</v>
      </c>
      <c r="C1110" s="1" t="s">
        <v>3904</v>
      </c>
      <c r="D1110" s="1" t="s">
        <v>3926</v>
      </c>
      <c r="E1110" s="1" t="s">
        <v>1501</v>
      </c>
      <c r="F1110" s="1" t="s">
        <v>1502</v>
      </c>
      <c r="G1110" s="1" t="s">
        <v>1503</v>
      </c>
      <c r="H1110" s="1" t="s">
        <v>2844</v>
      </c>
      <c r="I1110" s="1" t="s">
        <v>175</v>
      </c>
      <c r="T1110" s="1">
        <v>1</v>
      </c>
      <c r="Z1110" s="1">
        <f>SUM(DATAGRAL2024[[#This Row],[GRAND PRIX]:[BRONCE CANNES]])</f>
        <v>1</v>
      </c>
      <c r="AA11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11" spans="1:27" s="1" customFormat="1" x14ac:dyDescent="0.3">
      <c r="A1111" s="1" t="s">
        <v>3927</v>
      </c>
      <c r="B1111" s="1" t="s">
        <v>1392</v>
      </c>
      <c r="C1111" s="1" t="s">
        <v>1606</v>
      </c>
      <c r="D1111" s="1" t="s">
        <v>1606</v>
      </c>
      <c r="E1111" s="1" t="s">
        <v>1989</v>
      </c>
      <c r="F1111" s="1" t="s">
        <v>1990</v>
      </c>
      <c r="G1111" s="1" t="s">
        <v>1990</v>
      </c>
      <c r="H1111" s="1" t="s">
        <v>2844</v>
      </c>
      <c r="I1111" s="1" t="s">
        <v>146</v>
      </c>
      <c r="Y1111" s="1">
        <v>1</v>
      </c>
      <c r="Z1111" s="1">
        <f>SUM(DATAGRAL2024[[#This Row],[GRAND PRIX]:[BRONCE CANNES]])</f>
        <v>1</v>
      </c>
      <c r="AA11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2" spans="1:27" s="1" customFormat="1" x14ac:dyDescent="0.3">
      <c r="A1112" s="1" t="s">
        <v>3927</v>
      </c>
      <c r="B1112" s="1" t="s">
        <v>1392</v>
      </c>
      <c r="C1112" s="1" t="s">
        <v>1562</v>
      </c>
      <c r="D1112" s="1" t="s">
        <v>1562</v>
      </c>
      <c r="E1112" s="1" t="s">
        <v>1672</v>
      </c>
      <c r="F1112" s="1" t="s">
        <v>1673</v>
      </c>
      <c r="G1112" s="1" t="s">
        <v>1673</v>
      </c>
      <c r="H1112" s="1" t="s">
        <v>2844</v>
      </c>
      <c r="I1112" s="1" t="s">
        <v>146</v>
      </c>
      <c r="W1112" s="1">
        <v>1</v>
      </c>
      <c r="X1112" s="1">
        <v>1</v>
      </c>
      <c r="Y1112" s="1">
        <v>1</v>
      </c>
      <c r="Z1112" s="1">
        <f>SUM(DATAGRAL2024[[#This Row],[GRAND PRIX]:[BRONCE CANNES]])</f>
        <v>3</v>
      </c>
      <c r="AA11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113" spans="1:27" s="1" customFormat="1" x14ac:dyDescent="0.3">
      <c r="A1113" s="1" t="s">
        <v>3927</v>
      </c>
      <c r="B1113" s="1" t="s">
        <v>1392</v>
      </c>
      <c r="C1113" s="1" t="s">
        <v>1500</v>
      </c>
      <c r="D1113" s="1" t="s">
        <v>1500</v>
      </c>
      <c r="E1113" s="1" t="s">
        <v>1958</v>
      </c>
      <c r="F1113" s="1" t="s">
        <v>1959</v>
      </c>
      <c r="G1113" s="1" t="s">
        <v>1960</v>
      </c>
      <c r="H1113" s="1" t="s">
        <v>2844</v>
      </c>
      <c r="I1113" s="1" t="s">
        <v>175</v>
      </c>
      <c r="W1113" s="1">
        <v>1</v>
      </c>
      <c r="Z1113" s="1">
        <f>SUM(DATAGRAL2024[[#This Row],[GRAND PRIX]:[BRONCE CANNES]])</f>
        <v>1</v>
      </c>
      <c r="AA11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14" spans="1:27" s="1" customFormat="1" x14ac:dyDescent="0.3">
      <c r="A1114" s="1" t="s">
        <v>3927</v>
      </c>
      <c r="B1114" s="1" t="s">
        <v>1392</v>
      </c>
      <c r="C1114" s="1" t="s">
        <v>854</v>
      </c>
      <c r="D1114" s="1" t="s">
        <v>1991</v>
      </c>
      <c r="E1114" s="1" t="s">
        <v>1992</v>
      </c>
      <c r="F1114" s="1" t="s">
        <v>1993</v>
      </c>
      <c r="G1114" s="1" t="s">
        <v>1994</v>
      </c>
      <c r="H1114" s="1" t="s">
        <v>2844</v>
      </c>
      <c r="I1114" s="1" t="s">
        <v>200</v>
      </c>
      <c r="Y1114" s="1">
        <v>1</v>
      </c>
      <c r="Z1114" s="1">
        <f>SUM(DATAGRAL2024[[#This Row],[GRAND PRIX]:[BRONCE CANNES]])</f>
        <v>1</v>
      </c>
      <c r="AA11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5" spans="1:27" s="1" customFormat="1" x14ac:dyDescent="0.3">
      <c r="A1115" s="1" t="s">
        <v>3927</v>
      </c>
      <c r="B1115" s="1" t="s">
        <v>1392</v>
      </c>
      <c r="C1115" s="1" t="s">
        <v>2754</v>
      </c>
      <c r="D1115" s="1" t="s">
        <v>2115</v>
      </c>
      <c r="E1115" s="1" t="s">
        <v>1995</v>
      </c>
      <c r="F1115" s="1" t="s">
        <v>1996</v>
      </c>
      <c r="G1115" s="1" t="s">
        <v>1997</v>
      </c>
      <c r="H1115" s="1" t="s">
        <v>2844</v>
      </c>
      <c r="I1115" s="1" t="s">
        <v>146</v>
      </c>
      <c r="Y1115" s="1">
        <v>1</v>
      </c>
      <c r="Z1115" s="1">
        <f>SUM(DATAGRAL2024[[#This Row],[GRAND PRIX]:[BRONCE CANNES]])</f>
        <v>1</v>
      </c>
      <c r="AA11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6" spans="1:27" s="1" customFormat="1" x14ac:dyDescent="0.3">
      <c r="A1116" s="1" t="s">
        <v>3927</v>
      </c>
      <c r="B1116" s="1" t="s">
        <v>1392</v>
      </c>
      <c r="C1116" s="1" t="s">
        <v>1864</v>
      </c>
      <c r="D1116" s="1" t="s">
        <v>1864</v>
      </c>
      <c r="E1116" s="1" t="s">
        <v>1865</v>
      </c>
      <c r="F1116" s="1" t="s">
        <v>1866</v>
      </c>
      <c r="G1116" s="1" t="s">
        <v>1867</v>
      </c>
      <c r="H1116" s="1" t="s">
        <v>2844</v>
      </c>
      <c r="I1116" s="1" t="s">
        <v>175</v>
      </c>
      <c r="Y1116" s="1">
        <v>1</v>
      </c>
      <c r="Z1116" s="1">
        <f>SUM(DATAGRAL2024[[#This Row],[GRAND PRIX]:[BRONCE CANNES]])</f>
        <v>1</v>
      </c>
      <c r="AA11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7" spans="1:27" s="1" customFormat="1" x14ac:dyDescent="0.3">
      <c r="A1117" s="1" t="s">
        <v>3927</v>
      </c>
      <c r="B1117" s="1" t="s">
        <v>1392</v>
      </c>
      <c r="C1117" s="1" t="s">
        <v>1512</v>
      </c>
      <c r="D1117" s="1" t="s">
        <v>2114</v>
      </c>
      <c r="E1117" s="1" t="s">
        <v>1870</v>
      </c>
      <c r="F1117" s="1" t="s">
        <v>1871</v>
      </c>
      <c r="G1117" s="1" t="s">
        <v>1872</v>
      </c>
      <c r="H1117" s="1" t="s">
        <v>2844</v>
      </c>
      <c r="I1117" s="1" t="s">
        <v>146</v>
      </c>
      <c r="X1117" s="1">
        <v>1</v>
      </c>
      <c r="Z1117" s="1">
        <f>SUM(DATAGRAL2024[[#This Row],[GRAND PRIX]:[BRONCE CANNES]])</f>
        <v>1</v>
      </c>
      <c r="AA11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18" spans="1:27" s="1" customFormat="1" x14ac:dyDescent="0.3">
      <c r="A1118" s="1" t="s">
        <v>3927</v>
      </c>
      <c r="B1118" s="1" t="s">
        <v>1392</v>
      </c>
      <c r="C1118" s="1" t="s">
        <v>449</v>
      </c>
      <c r="D1118" s="1" t="s">
        <v>2718</v>
      </c>
      <c r="E1118" s="1" t="s">
        <v>1603</v>
      </c>
      <c r="F1118" s="1" t="s">
        <v>1604</v>
      </c>
      <c r="G1118" s="1" t="s">
        <v>1603</v>
      </c>
      <c r="H1118" s="1" t="s">
        <v>2844</v>
      </c>
      <c r="I1118" s="1" t="s">
        <v>175</v>
      </c>
      <c r="Y1118" s="1">
        <v>1</v>
      </c>
      <c r="Z1118" s="1">
        <f>SUM(DATAGRAL2024[[#This Row],[GRAND PRIX]:[BRONCE CANNES]])</f>
        <v>1</v>
      </c>
      <c r="AA11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9" spans="1:27" s="1" customFormat="1" x14ac:dyDescent="0.3">
      <c r="A1119" s="1" t="s">
        <v>3927</v>
      </c>
      <c r="B1119" s="1" t="s">
        <v>1392</v>
      </c>
      <c r="C1119" s="1" t="s">
        <v>1539</v>
      </c>
      <c r="D1119" s="1" t="s">
        <v>1998</v>
      </c>
      <c r="E1119" s="1" t="s">
        <v>1999</v>
      </c>
      <c r="F1119" s="1" t="s">
        <v>2000</v>
      </c>
      <c r="G1119" s="1" t="s">
        <v>2001</v>
      </c>
      <c r="H1119" s="1" t="s">
        <v>2844</v>
      </c>
      <c r="I1119" s="1" t="s">
        <v>126</v>
      </c>
      <c r="X1119" s="1">
        <v>1</v>
      </c>
      <c r="Z1119" s="1">
        <f>SUM(DATAGRAL2024[[#This Row],[GRAND PRIX]:[BRONCE CANNES]])</f>
        <v>1</v>
      </c>
      <c r="AA11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20" spans="1:27" s="1" customFormat="1" x14ac:dyDescent="0.3">
      <c r="A1120" s="1" t="s">
        <v>3927</v>
      </c>
      <c r="B1120" s="1" t="s">
        <v>1392</v>
      </c>
      <c r="C1120" s="1" t="s">
        <v>1539</v>
      </c>
      <c r="D1120" s="1" t="s">
        <v>2002</v>
      </c>
      <c r="E1120" s="1" t="s">
        <v>2003</v>
      </c>
      <c r="F1120" s="1" t="s">
        <v>2004</v>
      </c>
      <c r="G1120" s="1" t="s">
        <v>2005</v>
      </c>
      <c r="H1120" s="1" t="s">
        <v>2844</v>
      </c>
      <c r="I1120" s="1" t="s">
        <v>765</v>
      </c>
      <c r="Y1120" s="1">
        <v>1</v>
      </c>
      <c r="Z1120" s="1">
        <f>SUM(DATAGRAL2024[[#This Row],[GRAND PRIX]:[BRONCE CANNES]])</f>
        <v>1</v>
      </c>
      <c r="AA11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1" spans="1:27" s="1" customFormat="1" x14ac:dyDescent="0.3">
      <c r="A1121" s="1" t="s">
        <v>3927</v>
      </c>
      <c r="B1121" s="1" t="s">
        <v>1392</v>
      </c>
      <c r="C1121" s="1" t="s">
        <v>1539</v>
      </c>
      <c r="D1121" s="1" t="s">
        <v>2131</v>
      </c>
      <c r="E1121" s="1" t="s">
        <v>1744</v>
      </c>
      <c r="F1121" s="1" t="s">
        <v>1745</v>
      </c>
      <c r="G1121" s="1" t="s">
        <v>1746</v>
      </c>
      <c r="H1121" s="1" t="s">
        <v>2844</v>
      </c>
      <c r="I1121" s="1" t="s">
        <v>175</v>
      </c>
      <c r="Y1121" s="1">
        <v>1</v>
      </c>
      <c r="Z1121" s="1">
        <f>SUM(DATAGRAL2024[[#This Row],[GRAND PRIX]:[BRONCE CANNES]])</f>
        <v>1</v>
      </c>
      <c r="AA11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2" spans="1:27" s="1" customFormat="1" x14ac:dyDescent="0.3">
      <c r="A1122" s="1" t="s">
        <v>3927</v>
      </c>
      <c r="B1122" s="1" t="s">
        <v>1392</v>
      </c>
      <c r="C1122" s="1" t="s">
        <v>1824</v>
      </c>
      <c r="D1122" s="1" t="s">
        <v>1824</v>
      </c>
      <c r="E1122" s="1" t="s">
        <v>1825</v>
      </c>
      <c r="F1122" s="1" t="s">
        <v>1826</v>
      </c>
      <c r="G1122" s="1" t="s">
        <v>1827</v>
      </c>
      <c r="H1122" s="1" t="s">
        <v>2844</v>
      </c>
      <c r="I1122" s="1" t="s">
        <v>189</v>
      </c>
      <c r="X1122" s="1">
        <v>1</v>
      </c>
      <c r="Z1122" s="1">
        <f>SUM(DATAGRAL2024[[#This Row],[GRAND PRIX]:[BRONCE CANNES]])</f>
        <v>1</v>
      </c>
      <c r="AA11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23" spans="1:27" s="1" customFormat="1" x14ac:dyDescent="0.3">
      <c r="A1123" s="1" t="s">
        <v>3927</v>
      </c>
      <c r="B1123" s="1" t="s">
        <v>1392</v>
      </c>
      <c r="C1123" s="1" t="s">
        <v>2006</v>
      </c>
      <c r="D1123" s="1" t="s">
        <v>2006</v>
      </c>
      <c r="E1123" s="1" t="s">
        <v>2007</v>
      </c>
      <c r="F1123" s="1" t="s">
        <v>2008</v>
      </c>
      <c r="G1123" s="1" t="s">
        <v>2008</v>
      </c>
      <c r="H1123" s="1" t="s">
        <v>2844</v>
      </c>
      <c r="I1123" s="1" t="s">
        <v>175</v>
      </c>
      <c r="Y1123" s="1">
        <v>1</v>
      </c>
      <c r="Z1123" s="1">
        <f>SUM(DATAGRAL2024[[#This Row],[GRAND PRIX]:[BRONCE CANNES]])</f>
        <v>1</v>
      </c>
      <c r="AA11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4" spans="1:27" s="1" customFormat="1" x14ac:dyDescent="0.3">
      <c r="A1124" s="1" t="s">
        <v>3927</v>
      </c>
      <c r="B1124" s="1" t="s">
        <v>1392</v>
      </c>
      <c r="C1124" s="1" t="s">
        <v>1886</v>
      </c>
      <c r="D1124" s="1" t="s">
        <v>1886</v>
      </c>
      <c r="E1124" s="1" t="s">
        <v>1887</v>
      </c>
      <c r="F1124" s="1" t="s">
        <v>1888</v>
      </c>
      <c r="G1124" s="1" t="s">
        <v>1888</v>
      </c>
      <c r="H1124" s="1" t="s">
        <v>2844</v>
      </c>
      <c r="I1124" s="1" t="s">
        <v>175</v>
      </c>
      <c r="W1124" s="1">
        <v>1</v>
      </c>
      <c r="Y1124" s="1">
        <v>2</v>
      </c>
      <c r="Z1124" s="1">
        <f>SUM(DATAGRAL2024[[#This Row],[GRAND PRIX]:[BRONCE CANNES]])</f>
        <v>3</v>
      </c>
      <c r="AA11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125" spans="1:27" s="1" customFormat="1" x14ac:dyDescent="0.3">
      <c r="A1125" s="1" t="s">
        <v>3927</v>
      </c>
      <c r="B1125" s="1" t="s">
        <v>1392</v>
      </c>
      <c r="C1125" s="1" t="s">
        <v>1893</v>
      </c>
      <c r="D1125" s="1" t="s">
        <v>1893</v>
      </c>
      <c r="E1125" s="1" t="s">
        <v>1741</v>
      </c>
      <c r="F1125" s="1" t="s">
        <v>1742</v>
      </c>
      <c r="G1125" s="1" t="s">
        <v>2009</v>
      </c>
      <c r="H1125" s="1" t="s">
        <v>2844</v>
      </c>
      <c r="I1125" s="1" t="s">
        <v>175</v>
      </c>
      <c r="W1125" s="1">
        <v>1</v>
      </c>
      <c r="X1125" s="1">
        <v>1</v>
      </c>
      <c r="Z1125" s="1">
        <f>SUM(DATAGRAL2024[[#This Row],[GRAND PRIX]:[BRONCE CANNES]])</f>
        <v>2</v>
      </c>
      <c r="AA11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126" spans="1:27" s="1" customFormat="1" x14ac:dyDescent="0.3">
      <c r="A1126" s="1" t="s">
        <v>3927</v>
      </c>
      <c r="B1126" s="1" t="s">
        <v>1392</v>
      </c>
      <c r="C1126" s="1" t="s">
        <v>1544</v>
      </c>
      <c r="D1126" s="1" t="s">
        <v>2147</v>
      </c>
      <c r="E1126" s="1" t="s">
        <v>1652</v>
      </c>
      <c r="F1126" s="1" t="s">
        <v>1653</v>
      </c>
      <c r="G1126" s="1" t="s">
        <v>1653</v>
      </c>
      <c r="H1126" s="1" t="s">
        <v>2844</v>
      </c>
      <c r="I1126" s="1" t="s">
        <v>175</v>
      </c>
      <c r="X1126" s="1">
        <v>1</v>
      </c>
      <c r="Z1126" s="1">
        <f>SUM(DATAGRAL2024[[#This Row],[GRAND PRIX]:[BRONCE CANNES]])</f>
        <v>1</v>
      </c>
      <c r="AA11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27" spans="1:27" s="1" customFormat="1" x14ac:dyDescent="0.3">
      <c r="A1127" s="1" t="s">
        <v>3928</v>
      </c>
      <c r="B1127" s="1" t="s">
        <v>1392</v>
      </c>
      <c r="C1127" s="1" t="s">
        <v>1606</v>
      </c>
      <c r="D1127" s="1" t="s">
        <v>1606</v>
      </c>
      <c r="E1127" s="1" t="s">
        <v>2011</v>
      </c>
      <c r="F1127" s="1" t="s">
        <v>1546</v>
      </c>
      <c r="G1127" s="1" t="s">
        <v>1610</v>
      </c>
      <c r="H1127" s="1" t="s">
        <v>2844</v>
      </c>
      <c r="I1127" s="1" t="s">
        <v>146</v>
      </c>
      <c r="Y1127" s="1">
        <v>1</v>
      </c>
      <c r="Z1127" s="1">
        <f>SUM(DATAGRAL2024[[#This Row],[GRAND PRIX]:[BRONCE CANNES]])</f>
        <v>1</v>
      </c>
      <c r="AA11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8" spans="1:27" s="1" customFormat="1" x14ac:dyDescent="0.3">
      <c r="A1128" s="1" t="s">
        <v>3928</v>
      </c>
      <c r="B1128" s="1" t="s">
        <v>1392</v>
      </c>
      <c r="C1128" s="1" t="s">
        <v>2266</v>
      </c>
      <c r="D1128" s="1" t="s">
        <v>2266</v>
      </c>
      <c r="E1128" s="1" t="s">
        <v>2012</v>
      </c>
      <c r="F1128" s="1" t="s">
        <v>60</v>
      </c>
      <c r="G1128" s="1" t="s">
        <v>60</v>
      </c>
      <c r="H1128" s="1" t="s">
        <v>2844</v>
      </c>
      <c r="I1128" s="1" t="s">
        <v>175</v>
      </c>
      <c r="Y1128" s="1">
        <v>1</v>
      </c>
      <c r="Z1128" s="1">
        <f>SUM(DATAGRAL2024[[#This Row],[GRAND PRIX]:[BRONCE CANNES]])</f>
        <v>1</v>
      </c>
      <c r="AA11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9" spans="1:27" s="1" customFormat="1" x14ac:dyDescent="0.3">
      <c r="A1129" s="1" t="s">
        <v>3928</v>
      </c>
      <c r="B1129" s="1" t="s">
        <v>1392</v>
      </c>
      <c r="C1129" s="1" t="s">
        <v>2266</v>
      </c>
      <c r="D1129" s="1" t="s">
        <v>2266</v>
      </c>
      <c r="E1129" s="1" t="s">
        <v>2013</v>
      </c>
      <c r="F1129" s="1" t="s">
        <v>2014</v>
      </c>
      <c r="G1129" s="1" t="s">
        <v>2014</v>
      </c>
      <c r="H1129" s="1" t="s">
        <v>2844</v>
      </c>
      <c r="I1129" s="1" t="s">
        <v>175</v>
      </c>
      <c r="X1129" s="1">
        <v>1</v>
      </c>
      <c r="Z1129" s="1">
        <f>SUM(DATAGRAL2024[[#This Row],[GRAND PRIX]:[BRONCE CANNES]])</f>
        <v>1</v>
      </c>
      <c r="AA11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30" spans="1:27" s="1" customFormat="1" x14ac:dyDescent="0.3">
      <c r="A1130" s="1" t="s">
        <v>3928</v>
      </c>
      <c r="B1130" s="1" t="s">
        <v>1392</v>
      </c>
      <c r="C1130" s="1" t="s">
        <v>1562</v>
      </c>
      <c r="D1130" s="1" t="s">
        <v>1562</v>
      </c>
      <c r="E1130" s="1" t="s">
        <v>1563</v>
      </c>
      <c r="F1130" s="1" t="s">
        <v>1564</v>
      </c>
      <c r="G1130" s="1" t="s">
        <v>1563</v>
      </c>
      <c r="H1130" s="1" t="s">
        <v>2844</v>
      </c>
      <c r="I1130" s="1" t="s">
        <v>146</v>
      </c>
      <c r="Y1130" s="1">
        <v>1</v>
      </c>
      <c r="Z1130" s="1">
        <f>SUM(DATAGRAL2024[[#This Row],[GRAND PRIX]:[BRONCE CANNES]])</f>
        <v>1</v>
      </c>
      <c r="AA11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31" spans="1:27" s="1" customFormat="1" x14ac:dyDescent="0.3">
      <c r="A1131" s="1" t="s">
        <v>3928</v>
      </c>
      <c r="B1131" s="1" t="s">
        <v>1392</v>
      </c>
      <c r="C1131" s="1" t="s">
        <v>2148</v>
      </c>
      <c r="D1131" s="1" t="s">
        <v>3406</v>
      </c>
      <c r="E1131" s="1" t="s">
        <v>2015</v>
      </c>
      <c r="F1131" s="1" t="s">
        <v>2016</v>
      </c>
      <c r="G1131" s="1" t="s">
        <v>2017</v>
      </c>
      <c r="H1131" s="1" t="s">
        <v>2844</v>
      </c>
      <c r="I1131" s="1" t="s">
        <v>153</v>
      </c>
      <c r="W1131" s="1">
        <v>1</v>
      </c>
      <c r="Z1131" s="1">
        <f>SUM(DATAGRAL2024[[#This Row],[GRAND PRIX]:[BRONCE CANNES]])</f>
        <v>1</v>
      </c>
      <c r="AA11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32" spans="1:27" s="1" customFormat="1" x14ac:dyDescent="0.3">
      <c r="A1132" s="1" t="s">
        <v>3928</v>
      </c>
      <c r="B1132" s="1" t="s">
        <v>1392</v>
      </c>
      <c r="C1132" s="1" t="s">
        <v>1512</v>
      </c>
      <c r="D1132" s="1" t="s">
        <v>2113</v>
      </c>
      <c r="E1132" s="1" t="s">
        <v>2018</v>
      </c>
      <c r="F1132" s="1" t="s">
        <v>2019</v>
      </c>
      <c r="G1132" s="1" t="s">
        <v>2019</v>
      </c>
      <c r="H1132" s="1" t="s">
        <v>2844</v>
      </c>
      <c r="I1132" s="1" t="s">
        <v>175</v>
      </c>
      <c r="W1132" s="1">
        <v>1</v>
      </c>
      <c r="Z1132" s="1">
        <f>SUM(DATAGRAL2024[[#This Row],[GRAND PRIX]:[BRONCE CANNES]])</f>
        <v>1</v>
      </c>
      <c r="AA11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33" spans="1:27" s="1" customFormat="1" x14ac:dyDescent="0.3">
      <c r="A1133" s="1" t="s">
        <v>3928</v>
      </c>
      <c r="B1133" s="1" t="s">
        <v>1392</v>
      </c>
      <c r="C1133" s="1" t="s">
        <v>2754</v>
      </c>
      <c r="D1133" s="1" t="s">
        <v>2115</v>
      </c>
      <c r="E1133" s="1" t="s">
        <v>2021</v>
      </c>
      <c r="F1133" s="1" t="s">
        <v>2022</v>
      </c>
      <c r="G1133" s="1" t="s">
        <v>2023</v>
      </c>
      <c r="H1133" s="1" t="s">
        <v>2844</v>
      </c>
      <c r="I1133" s="1" t="s">
        <v>146</v>
      </c>
      <c r="Y1133" s="1">
        <v>1</v>
      </c>
      <c r="Z1133" s="1">
        <f>SUM(DATAGRAL2024[[#This Row],[GRAND PRIX]:[BRONCE CANNES]])</f>
        <v>1</v>
      </c>
      <c r="AA11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34" spans="1:27" s="1" customFormat="1" x14ac:dyDescent="0.3">
      <c r="A1134" s="1" t="s">
        <v>3928</v>
      </c>
      <c r="B1134" s="1" t="s">
        <v>1392</v>
      </c>
      <c r="C1134" s="1" t="s">
        <v>2754</v>
      </c>
      <c r="D1134" s="1" t="s">
        <v>2020</v>
      </c>
      <c r="E1134" s="1" t="s">
        <v>2021</v>
      </c>
      <c r="F1134" s="1" t="s">
        <v>2022</v>
      </c>
      <c r="G1134" s="1" t="s">
        <v>2023</v>
      </c>
      <c r="H1134" s="1" t="s">
        <v>2844</v>
      </c>
      <c r="I1134" s="1" t="s">
        <v>189</v>
      </c>
      <c r="Y1134" s="1">
        <v>1</v>
      </c>
      <c r="Z1134" s="1">
        <f>SUM(DATAGRAL2024[[#This Row],[GRAND PRIX]:[BRONCE CANNES]])</f>
        <v>1</v>
      </c>
      <c r="AA11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35" spans="1:27" s="1" customFormat="1" x14ac:dyDescent="0.3">
      <c r="A1135" s="1" t="s">
        <v>3928</v>
      </c>
      <c r="B1135" s="1" t="s">
        <v>1392</v>
      </c>
      <c r="C1135" s="1" t="s">
        <v>1659</v>
      </c>
      <c r="D1135" s="1" t="s">
        <v>1659</v>
      </c>
      <c r="E1135" s="1" t="s">
        <v>2024</v>
      </c>
      <c r="F1135" s="1" t="s">
        <v>1608</v>
      </c>
      <c r="G1135" s="1" t="s">
        <v>2024</v>
      </c>
      <c r="H1135" s="1" t="s">
        <v>2844</v>
      </c>
      <c r="I1135" s="1" t="s">
        <v>146</v>
      </c>
      <c r="Y1135" s="1">
        <v>1</v>
      </c>
      <c r="Z1135" s="1">
        <f>SUM(DATAGRAL2024[[#This Row],[GRAND PRIX]:[BRONCE CANNES]])</f>
        <v>1</v>
      </c>
      <c r="AA11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36" spans="1:27" s="1" customFormat="1" x14ac:dyDescent="0.3">
      <c r="A1136" s="1" t="s">
        <v>3928</v>
      </c>
      <c r="B1136" s="1" t="s">
        <v>1392</v>
      </c>
      <c r="C1136" s="1" t="s">
        <v>1770</v>
      </c>
      <c r="D1136" s="1" t="s">
        <v>1770</v>
      </c>
      <c r="E1136" s="1" t="s">
        <v>1972</v>
      </c>
      <c r="F1136" s="1" t="s">
        <v>1772</v>
      </c>
      <c r="G1136" s="1" t="s">
        <v>1773</v>
      </c>
      <c r="H1136" s="1" t="s">
        <v>2844</v>
      </c>
      <c r="I1136" s="1" t="s">
        <v>127</v>
      </c>
      <c r="W1136" s="1">
        <v>1</v>
      </c>
      <c r="Z1136" s="1">
        <f>SUM(DATAGRAL2024[[#This Row],[GRAND PRIX]:[BRONCE CANNES]])</f>
        <v>1</v>
      </c>
      <c r="AA11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37" spans="1:27" s="1" customFormat="1" x14ac:dyDescent="0.3">
      <c r="A1137" s="1" t="s">
        <v>3928</v>
      </c>
      <c r="B1137" s="1" t="s">
        <v>1392</v>
      </c>
      <c r="C1137" s="1" t="s">
        <v>1539</v>
      </c>
      <c r="D1137" s="1" t="s">
        <v>2131</v>
      </c>
      <c r="E1137" s="1" t="s">
        <v>1897</v>
      </c>
      <c r="F1137" s="1" t="s">
        <v>1648</v>
      </c>
      <c r="G1137" s="1" t="s">
        <v>1648</v>
      </c>
      <c r="H1137" s="1" t="s">
        <v>2844</v>
      </c>
      <c r="I1137" s="1" t="s">
        <v>175</v>
      </c>
      <c r="T1137" s="1">
        <v>1</v>
      </c>
      <c r="Z1137" s="1">
        <f>SUM(DATAGRAL2024[[#This Row],[GRAND PRIX]:[BRONCE CANNES]])</f>
        <v>1</v>
      </c>
      <c r="AA11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38" spans="1:27" s="1" customFormat="1" x14ac:dyDescent="0.3">
      <c r="A1138" s="1" t="s">
        <v>3928</v>
      </c>
      <c r="B1138" s="1" t="s">
        <v>1392</v>
      </c>
      <c r="C1138" s="1" t="s">
        <v>1443</v>
      </c>
      <c r="D1138" s="1" t="s">
        <v>2140</v>
      </c>
      <c r="E1138" s="1" t="s">
        <v>1647</v>
      </c>
      <c r="F1138" s="1" t="s">
        <v>1648</v>
      </c>
      <c r="G1138" s="1" t="s">
        <v>1648</v>
      </c>
      <c r="H1138" s="1" t="s">
        <v>2844</v>
      </c>
      <c r="I1138" s="1" t="s">
        <v>146</v>
      </c>
      <c r="W1138" s="1">
        <v>1</v>
      </c>
      <c r="Z1138" s="1">
        <f>SUM(DATAGRAL2024[[#This Row],[GRAND PRIX]:[BRONCE CANNES]])</f>
        <v>1</v>
      </c>
      <c r="AA11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39" spans="1:27" s="1" customFormat="1" x14ac:dyDescent="0.3">
      <c r="A1139" s="1" t="s">
        <v>3928</v>
      </c>
      <c r="B1139" s="1" t="s">
        <v>1392</v>
      </c>
      <c r="C1139" s="1" t="s">
        <v>1443</v>
      </c>
      <c r="D1139" s="1" t="s">
        <v>2142</v>
      </c>
      <c r="E1139" s="1" t="s">
        <v>1647</v>
      </c>
      <c r="F1139" s="1" t="s">
        <v>1648</v>
      </c>
      <c r="G1139" s="1" t="s">
        <v>1648</v>
      </c>
      <c r="H1139" s="1" t="s">
        <v>2844</v>
      </c>
      <c r="I1139" s="1" t="s">
        <v>175</v>
      </c>
      <c r="W1139" s="1">
        <v>1</v>
      </c>
      <c r="Z1139" s="1">
        <f>SUM(DATAGRAL2024[[#This Row],[GRAND PRIX]:[BRONCE CANNES]])</f>
        <v>1</v>
      </c>
      <c r="AA11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40" spans="1:27" s="1" customFormat="1" x14ac:dyDescent="0.3">
      <c r="A1140" s="1" t="s">
        <v>3928</v>
      </c>
      <c r="B1140" s="1" t="s">
        <v>1392</v>
      </c>
      <c r="C1140" s="1" t="s">
        <v>1673</v>
      </c>
      <c r="D1140" s="1" t="s">
        <v>2144</v>
      </c>
      <c r="E1140" s="1" t="s">
        <v>2025</v>
      </c>
      <c r="F1140" s="1" t="s">
        <v>1673</v>
      </c>
      <c r="G1140" s="1" t="s">
        <v>2026</v>
      </c>
      <c r="H1140" s="1" t="s">
        <v>2844</v>
      </c>
      <c r="I1140" s="1" t="s">
        <v>140</v>
      </c>
      <c r="Y1140" s="1">
        <v>1</v>
      </c>
      <c r="Z1140" s="1">
        <f>SUM(DATAGRAL2024[[#This Row],[GRAND PRIX]:[BRONCE CANNES]])</f>
        <v>1</v>
      </c>
      <c r="AA11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1" spans="1:27" s="1" customFormat="1" x14ac:dyDescent="0.3">
      <c r="A1141" s="1" t="s">
        <v>3928</v>
      </c>
      <c r="B1141" s="1" t="s">
        <v>1392</v>
      </c>
      <c r="C1141" s="1" t="s">
        <v>1673</v>
      </c>
      <c r="D1141" s="1" t="s">
        <v>2145</v>
      </c>
      <c r="E1141" s="1" t="s">
        <v>2025</v>
      </c>
      <c r="F1141" s="1" t="s">
        <v>1673</v>
      </c>
      <c r="G1141" s="1" t="s">
        <v>2026</v>
      </c>
      <c r="H1141" s="1" t="s">
        <v>2844</v>
      </c>
      <c r="I1141" s="1" t="s">
        <v>948</v>
      </c>
      <c r="Y1141" s="1">
        <v>1</v>
      </c>
      <c r="Z1141" s="1">
        <f>SUM(DATAGRAL2024[[#This Row],[GRAND PRIX]:[BRONCE CANNES]])</f>
        <v>1</v>
      </c>
      <c r="AA11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2" spans="1:27" s="1" customFormat="1" x14ac:dyDescent="0.3">
      <c r="A1142" s="1" t="s">
        <v>3929</v>
      </c>
      <c r="B1142" s="1" t="s">
        <v>1392</v>
      </c>
      <c r="C1142" s="1" t="s">
        <v>1955</v>
      </c>
      <c r="D1142" s="1" t="s">
        <v>1955</v>
      </c>
      <c r="E1142" s="1" t="s">
        <v>1956</v>
      </c>
      <c r="F1142" s="1" t="s">
        <v>1615</v>
      </c>
      <c r="G1142" s="1" t="s">
        <v>1957</v>
      </c>
      <c r="H1142" s="1" t="s">
        <v>2844</v>
      </c>
      <c r="I1142" s="1" t="s">
        <v>146</v>
      </c>
      <c r="X1142" s="1">
        <v>1</v>
      </c>
      <c r="Z1142" s="1">
        <f>SUM(DATAGRAL2024[[#This Row],[GRAND PRIX]:[BRONCE CANNES]])</f>
        <v>1</v>
      </c>
      <c r="AA11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43" spans="1:27" s="1" customFormat="1" x14ac:dyDescent="0.3">
      <c r="A1143" s="1" t="s">
        <v>3929</v>
      </c>
      <c r="B1143" s="1" t="s">
        <v>1392</v>
      </c>
      <c r="C1143" s="1" t="s">
        <v>1655</v>
      </c>
      <c r="D1143" s="1" t="s">
        <v>1655</v>
      </c>
      <c r="E1143" s="1" t="s">
        <v>1707</v>
      </c>
      <c r="F1143" s="1" t="s">
        <v>1708</v>
      </c>
      <c r="G1143" s="1" t="s">
        <v>1708</v>
      </c>
      <c r="H1143" s="1" t="s">
        <v>2844</v>
      </c>
      <c r="I1143" s="1" t="s">
        <v>175</v>
      </c>
      <c r="Y1143" s="1">
        <v>1</v>
      </c>
      <c r="Z1143" s="1">
        <f>SUM(DATAGRAL2024[[#This Row],[GRAND PRIX]:[BRONCE CANNES]])</f>
        <v>1</v>
      </c>
      <c r="AA11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4" spans="1:27" s="1" customFormat="1" x14ac:dyDescent="0.3">
      <c r="A1144" s="1" t="s">
        <v>3929</v>
      </c>
      <c r="B1144" s="1" t="s">
        <v>1392</v>
      </c>
      <c r="C1144" s="1" t="s">
        <v>1606</v>
      </c>
      <c r="D1144" s="1" t="s">
        <v>1606</v>
      </c>
      <c r="E1144" s="1" t="s">
        <v>2028</v>
      </c>
      <c r="F1144" s="1" t="s">
        <v>2029</v>
      </c>
      <c r="G1144" s="1" t="s">
        <v>2030</v>
      </c>
      <c r="H1144" s="1" t="s">
        <v>2844</v>
      </c>
      <c r="I1144" s="1" t="s">
        <v>146</v>
      </c>
      <c r="Y1144" s="1">
        <v>1</v>
      </c>
      <c r="Z1144" s="1">
        <f>SUM(DATAGRAL2024[[#This Row],[GRAND PRIX]:[BRONCE CANNES]])</f>
        <v>1</v>
      </c>
      <c r="AA11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5" spans="1:27" s="1" customFormat="1" x14ac:dyDescent="0.3">
      <c r="A1145" s="1" t="s">
        <v>3929</v>
      </c>
      <c r="B1145" s="1" t="s">
        <v>1392</v>
      </c>
      <c r="C1145" s="1" t="s">
        <v>1562</v>
      </c>
      <c r="D1145" s="1" t="s">
        <v>1562</v>
      </c>
      <c r="E1145" s="1" t="s">
        <v>1672</v>
      </c>
      <c r="F1145" s="1" t="s">
        <v>1673</v>
      </c>
      <c r="G1145" s="1" t="s">
        <v>1673</v>
      </c>
      <c r="H1145" s="1" t="s">
        <v>2844</v>
      </c>
      <c r="I1145" s="1" t="s">
        <v>146</v>
      </c>
      <c r="X1145" s="1">
        <v>1</v>
      </c>
      <c r="Z1145" s="1">
        <f>SUM(DATAGRAL2024[[#This Row],[GRAND PRIX]:[BRONCE CANNES]])</f>
        <v>1</v>
      </c>
      <c r="AA11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46" spans="1:27" s="1" customFormat="1" x14ac:dyDescent="0.3">
      <c r="A1146" s="1" t="s">
        <v>3929</v>
      </c>
      <c r="B1146" s="1" t="s">
        <v>1392</v>
      </c>
      <c r="C1146" s="1" t="s">
        <v>854</v>
      </c>
      <c r="D1146" s="1" t="s">
        <v>2209</v>
      </c>
      <c r="E1146" s="1" t="s">
        <v>2031</v>
      </c>
      <c r="F1146" s="1" t="s">
        <v>2032</v>
      </c>
      <c r="G1146" s="1" t="s">
        <v>2033</v>
      </c>
      <c r="H1146" s="1" t="s">
        <v>2844</v>
      </c>
      <c r="I1146" s="1" t="s">
        <v>175</v>
      </c>
      <c r="X1146" s="1">
        <v>1</v>
      </c>
      <c r="Z1146" s="1">
        <f>SUM(DATAGRAL2024[[#This Row],[GRAND PRIX]:[BRONCE CANNES]])</f>
        <v>1</v>
      </c>
      <c r="AA11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47" spans="1:27" s="1" customFormat="1" x14ac:dyDescent="0.3">
      <c r="A1147" s="1" t="s">
        <v>3929</v>
      </c>
      <c r="B1147" s="1" t="s">
        <v>1392</v>
      </c>
      <c r="C1147" s="1" t="s">
        <v>854</v>
      </c>
      <c r="D1147" s="1" t="s">
        <v>2209</v>
      </c>
      <c r="E1147" s="1" t="s">
        <v>1800</v>
      </c>
      <c r="F1147" s="1" t="s">
        <v>1552</v>
      </c>
      <c r="G1147" s="1" t="s">
        <v>1552</v>
      </c>
      <c r="H1147" s="1" t="s">
        <v>2844</v>
      </c>
      <c r="I1147" s="1" t="s">
        <v>175</v>
      </c>
      <c r="Y1147" s="1">
        <v>1</v>
      </c>
      <c r="Z1147" s="1">
        <f>SUM(DATAGRAL2024[[#This Row],[GRAND PRIX]:[BRONCE CANNES]])</f>
        <v>1</v>
      </c>
      <c r="AA11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8" spans="1:27" s="1" customFormat="1" x14ac:dyDescent="0.3">
      <c r="A1148" s="1" t="s">
        <v>3929</v>
      </c>
      <c r="B1148" s="1" t="s">
        <v>1392</v>
      </c>
      <c r="C1148" s="1" t="s">
        <v>1523</v>
      </c>
      <c r="D1148" s="1" t="s">
        <v>2106</v>
      </c>
      <c r="E1148" s="1" t="s">
        <v>1967</v>
      </c>
      <c r="F1148" s="1" t="s">
        <v>1968</v>
      </c>
      <c r="G1148" s="1" t="s">
        <v>1969</v>
      </c>
      <c r="H1148" s="1" t="s">
        <v>2844</v>
      </c>
      <c r="I1148" s="1" t="s">
        <v>127</v>
      </c>
      <c r="X1148" s="1">
        <v>1</v>
      </c>
      <c r="Y1148" s="1">
        <v>1</v>
      </c>
      <c r="Z1148" s="1">
        <f>SUM(DATAGRAL2024[[#This Row],[GRAND PRIX]:[BRONCE CANNES]])</f>
        <v>2</v>
      </c>
      <c r="AA11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149" spans="1:27" s="1" customFormat="1" x14ac:dyDescent="0.3">
      <c r="A1149" s="1" t="s">
        <v>3929</v>
      </c>
      <c r="B1149" s="1" t="s">
        <v>1392</v>
      </c>
      <c r="C1149" s="1" t="s">
        <v>1712</v>
      </c>
      <c r="D1149" s="1" t="s">
        <v>2714</v>
      </c>
      <c r="E1149" s="1" t="s">
        <v>2034</v>
      </c>
      <c r="F1149" s="1" t="s">
        <v>2035</v>
      </c>
      <c r="G1149" s="1" t="s">
        <v>2035</v>
      </c>
      <c r="H1149" s="1" t="s">
        <v>2844</v>
      </c>
      <c r="I1149" s="1" t="s">
        <v>175</v>
      </c>
      <c r="X1149" s="1">
        <v>1</v>
      </c>
      <c r="Z1149" s="1">
        <f>SUM(DATAGRAL2024[[#This Row],[GRAND PRIX]:[BRONCE CANNES]])</f>
        <v>1</v>
      </c>
      <c r="AA11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50" spans="1:27" s="1" customFormat="1" x14ac:dyDescent="0.3">
      <c r="A1150" s="1" t="s">
        <v>3929</v>
      </c>
      <c r="B1150" s="1" t="s">
        <v>1392</v>
      </c>
      <c r="C1150" s="1" t="s">
        <v>1505</v>
      </c>
      <c r="D1150" s="1" t="s">
        <v>1505</v>
      </c>
      <c r="E1150" s="1" t="s">
        <v>1970</v>
      </c>
      <c r="F1150" s="1" t="s">
        <v>1618</v>
      </c>
      <c r="G1150" s="1" t="s">
        <v>1971</v>
      </c>
      <c r="H1150" s="1" t="s">
        <v>2844</v>
      </c>
      <c r="I1150" s="1" t="s">
        <v>146</v>
      </c>
      <c r="Y1150" s="1">
        <v>1</v>
      </c>
      <c r="Z1150" s="1">
        <f>SUM(DATAGRAL2024[[#This Row],[GRAND PRIX]:[BRONCE CANNES]])</f>
        <v>1</v>
      </c>
      <c r="AA11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1" spans="1:27" s="1" customFormat="1" x14ac:dyDescent="0.3">
      <c r="A1151" s="1" t="s">
        <v>3929</v>
      </c>
      <c r="B1151" s="1" t="s">
        <v>1392</v>
      </c>
      <c r="C1151" s="1" t="s">
        <v>2036</v>
      </c>
      <c r="D1151" s="1" t="s">
        <v>2036</v>
      </c>
      <c r="E1151" s="1" t="s">
        <v>2037</v>
      </c>
      <c r="F1151" s="1" t="s">
        <v>2038</v>
      </c>
      <c r="G1151" s="1" t="s">
        <v>2038</v>
      </c>
      <c r="H1151" s="1" t="s">
        <v>2844</v>
      </c>
      <c r="I1151" s="1" t="s">
        <v>175</v>
      </c>
      <c r="Y1151" s="1">
        <v>1</v>
      </c>
      <c r="Z1151" s="1">
        <f>SUM(DATAGRAL2024[[#This Row],[GRAND PRIX]:[BRONCE CANNES]])</f>
        <v>1</v>
      </c>
      <c r="AA11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2" spans="1:27" s="1" customFormat="1" x14ac:dyDescent="0.3">
      <c r="A1152" s="1" t="s">
        <v>3929</v>
      </c>
      <c r="B1152" s="1" t="s">
        <v>1392</v>
      </c>
      <c r="C1152" s="1" t="s">
        <v>2039</v>
      </c>
      <c r="D1152" s="1" t="s">
        <v>2039</v>
      </c>
      <c r="E1152" s="1" t="s">
        <v>2040</v>
      </c>
      <c r="F1152" s="1" t="s">
        <v>2041</v>
      </c>
      <c r="G1152" s="1" t="s">
        <v>2042</v>
      </c>
      <c r="H1152" s="1" t="s">
        <v>2844</v>
      </c>
      <c r="I1152" s="1" t="s">
        <v>175</v>
      </c>
      <c r="Y1152" s="1">
        <v>1</v>
      </c>
      <c r="Z1152" s="1">
        <f>SUM(DATAGRAL2024[[#This Row],[GRAND PRIX]:[BRONCE CANNES]])</f>
        <v>1</v>
      </c>
      <c r="AA11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3" spans="1:27" s="1" customFormat="1" x14ac:dyDescent="0.3">
      <c r="A1153" s="1" t="s">
        <v>3929</v>
      </c>
      <c r="B1153" s="1" t="s">
        <v>1392</v>
      </c>
      <c r="C1153" s="1" t="s">
        <v>2039</v>
      </c>
      <c r="D1153" s="1" t="s">
        <v>2043</v>
      </c>
      <c r="E1153" s="1" t="s">
        <v>2044</v>
      </c>
      <c r="F1153" s="1" t="s">
        <v>2045</v>
      </c>
      <c r="G1153" s="1" t="s">
        <v>2044</v>
      </c>
      <c r="H1153" s="1" t="s">
        <v>2844</v>
      </c>
      <c r="I1153" s="1" t="s">
        <v>127</v>
      </c>
      <c r="Y1153" s="1">
        <v>1</v>
      </c>
      <c r="Z1153" s="1">
        <f>SUM(DATAGRAL2024[[#This Row],[GRAND PRIX]:[BRONCE CANNES]])</f>
        <v>1</v>
      </c>
      <c r="AA11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4" spans="1:27" s="1" customFormat="1" x14ac:dyDescent="0.3">
      <c r="A1154" s="1" t="s">
        <v>3929</v>
      </c>
      <c r="B1154" s="1" t="s">
        <v>1392</v>
      </c>
      <c r="C1154" s="1" t="s">
        <v>2208</v>
      </c>
      <c r="D1154" s="1" t="s">
        <v>2046</v>
      </c>
      <c r="E1154" s="1" t="s">
        <v>1847</v>
      </c>
      <c r="F1154" s="1" t="s">
        <v>1848</v>
      </c>
      <c r="G1154" s="1" t="s">
        <v>1849</v>
      </c>
      <c r="H1154" s="1" t="s">
        <v>2844</v>
      </c>
      <c r="I1154" s="1" t="s">
        <v>146</v>
      </c>
      <c r="Y1154" s="1">
        <v>1</v>
      </c>
      <c r="Z1154" s="1">
        <f>SUM(DATAGRAL2024[[#This Row],[GRAND PRIX]:[BRONCE CANNES]])</f>
        <v>1</v>
      </c>
      <c r="AA11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5" spans="1:27" s="1" customFormat="1" x14ac:dyDescent="0.3">
      <c r="A1155" s="1" t="s">
        <v>3929</v>
      </c>
      <c r="B1155" s="1" t="s">
        <v>1392</v>
      </c>
      <c r="C1155" s="1" t="s">
        <v>1512</v>
      </c>
      <c r="D1155" s="1" t="s">
        <v>2113</v>
      </c>
      <c r="E1155" s="1" t="s">
        <v>1869</v>
      </c>
      <c r="F1155" s="1" t="s">
        <v>1653</v>
      </c>
      <c r="G1155" s="1" t="s">
        <v>1653</v>
      </c>
      <c r="H1155" s="1" t="s">
        <v>2844</v>
      </c>
      <c r="I1155" s="1" t="s">
        <v>175</v>
      </c>
      <c r="Y1155" s="1">
        <v>1</v>
      </c>
      <c r="Z1155" s="1">
        <f>SUM(DATAGRAL2024[[#This Row],[GRAND PRIX]:[BRONCE CANNES]])</f>
        <v>1</v>
      </c>
      <c r="AA11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6" spans="1:27" s="1" customFormat="1" x14ac:dyDescent="0.3">
      <c r="A1156" s="1" t="s">
        <v>3929</v>
      </c>
      <c r="B1156" s="1" t="s">
        <v>1392</v>
      </c>
      <c r="C1156" s="1" t="s">
        <v>2754</v>
      </c>
      <c r="D1156" s="1" t="s">
        <v>2115</v>
      </c>
      <c r="E1156" s="1" t="s">
        <v>2047</v>
      </c>
      <c r="F1156" s="1" t="s">
        <v>2048</v>
      </c>
      <c r="G1156" s="1" t="s">
        <v>2049</v>
      </c>
      <c r="H1156" s="1" t="s">
        <v>2844</v>
      </c>
      <c r="I1156" s="1" t="s">
        <v>146</v>
      </c>
      <c r="Y1156" s="1">
        <v>1</v>
      </c>
      <c r="Z1156" s="1">
        <f>SUM(DATAGRAL2024[[#This Row],[GRAND PRIX]:[BRONCE CANNES]])</f>
        <v>1</v>
      </c>
      <c r="AA11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7" spans="1:27" s="1" customFormat="1" x14ac:dyDescent="0.3">
      <c r="A1157" s="1" t="s">
        <v>3929</v>
      </c>
      <c r="B1157" s="1" t="s">
        <v>1392</v>
      </c>
      <c r="C1157" s="1" t="s">
        <v>2754</v>
      </c>
      <c r="D1157" s="1" t="s">
        <v>2020</v>
      </c>
      <c r="E1157" s="1" t="s">
        <v>2047</v>
      </c>
      <c r="F1157" s="1" t="s">
        <v>2048</v>
      </c>
      <c r="G1157" s="1" t="s">
        <v>2049</v>
      </c>
      <c r="H1157" s="1" t="s">
        <v>2844</v>
      </c>
      <c r="I1157" s="1" t="s">
        <v>189</v>
      </c>
      <c r="Y1157" s="1">
        <v>1</v>
      </c>
      <c r="Z1157" s="1">
        <f>SUM(DATAGRAL2024[[#This Row],[GRAND PRIX]:[BRONCE CANNES]])</f>
        <v>1</v>
      </c>
      <c r="AA11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8" spans="1:27" s="1" customFormat="1" x14ac:dyDescent="0.3">
      <c r="A1158" s="1" t="s">
        <v>3929</v>
      </c>
      <c r="B1158" s="1" t="s">
        <v>1392</v>
      </c>
      <c r="C1158" s="1" t="s">
        <v>1813</v>
      </c>
      <c r="D1158" s="1" t="s">
        <v>1813</v>
      </c>
      <c r="E1158" s="1" t="s">
        <v>2050</v>
      </c>
      <c r="F1158" s="1" t="s">
        <v>2051</v>
      </c>
      <c r="G1158" s="1" t="s">
        <v>2052</v>
      </c>
      <c r="H1158" s="1" t="s">
        <v>2844</v>
      </c>
      <c r="I1158" s="1" t="s">
        <v>175</v>
      </c>
      <c r="Y1158" s="1">
        <v>1</v>
      </c>
      <c r="Z1158" s="1">
        <f>SUM(DATAGRAL2024[[#This Row],[GRAND PRIX]:[BRONCE CANNES]])</f>
        <v>1</v>
      </c>
      <c r="AA11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9" spans="1:27" s="1" customFormat="1" x14ac:dyDescent="0.3">
      <c r="A1159" s="1" t="s">
        <v>3929</v>
      </c>
      <c r="B1159" s="1" t="s">
        <v>1392</v>
      </c>
      <c r="C1159" s="1" t="s">
        <v>1636</v>
      </c>
      <c r="D1159" s="1" t="s">
        <v>1636</v>
      </c>
      <c r="E1159" s="1" t="s">
        <v>1637</v>
      </c>
      <c r="F1159" s="1" t="s">
        <v>1638</v>
      </c>
      <c r="G1159" s="1" t="s">
        <v>1639</v>
      </c>
      <c r="H1159" s="1" t="s">
        <v>2844</v>
      </c>
      <c r="I1159" s="1" t="s">
        <v>175</v>
      </c>
      <c r="W1159" s="1">
        <v>1</v>
      </c>
      <c r="X1159" s="1">
        <v>1</v>
      </c>
      <c r="Z1159" s="1">
        <f>SUM(DATAGRAL2024[[#This Row],[GRAND PRIX]:[BRONCE CANNES]])</f>
        <v>2</v>
      </c>
      <c r="AA11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160" spans="1:27" s="1" customFormat="1" x14ac:dyDescent="0.3">
      <c r="A1160" s="1" t="s">
        <v>3929</v>
      </c>
      <c r="B1160" s="1" t="s">
        <v>1392</v>
      </c>
      <c r="C1160" s="1" t="s">
        <v>1539</v>
      </c>
      <c r="D1160" s="1" t="s">
        <v>2131</v>
      </c>
      <c r="E1160" s="1" t="s">
        <v>1682</v>
      </c>
      <c r="F1160" s="1" t="s">
        <v>1683</v>
      </c>
      <c r="G1160" s="1" t="s">
        <v>1684</v>
      </c>
      <c r="H1160" s="1" t="s">
        <v>2844</v>
      </c>
      <c r="I1160" s="1" t="s">
        <v>175</v>
      </c>
      <c r="Y1160" s="1">
        <v>1</v>
      </c>
      <c r="Z1160" s="1">
        <f>SUM(DATAGRAL2024[[#This Row],[GRAND PRIX]:[BRONCE CANNES]])</f>
        <v>1</v>
      </c>
      <c r="AA11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61" spans="1:27" s="1" customFormat="1" x14ac:dyDescent="0.3">
      <c r="A1161" s="1" t="s">
        <v>3929</v>
      </c>
      <c r="B1161" s="1" t="s">
        <v>1392</v>
      </c>
      <c r="C1161" s="1" t="s">
        <v>1539</v>
      </c>
      <c r="D1161" s="1" t="s">
        <v>2131</v>
      </c>
      <c r="E1161" s="1" t="s">
        <v>1744</v>
      </c>
      <c r="F1161" s="1" t="s">
        <v>1745</v>
      </c>
      <c r="G1161" s="1" t="s">
        <v>1746</v>
      </c>
      <c r="H1161" s="1" t="s">
        <v>2844</v>
      </c>
      <c r="I1161" s="1" t="s">
        <v>175</v>
      </c>
      <c r="T1161" s="1">
        <v>1</v>
      </c>
      <c r="W1161" s="1">
        <v>1</v>
      </c>
      <c r="X1161" s="1">
        <v>1</v>
      </c>
      <c r="Z1161" s="1">
        <f>SUM(DATAGRAL2024[[#This Row],[GRAND PRIX]:[BRONCE CANNES]])</f>
        <v>3</v>
      </c>
      <c r="AA11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52</v>
      </c>
    </row>
    <row r="1162" spans="1:27" s="1" customFormat="1" x14ac:dyDescent="0.3">
      <c r="A1162" s="1" t="s">
        <v>3929</v>
      </c>
      <c r="B1162" s="1" t="s">
        <v>1392</v>
      </c>
      <c r="C1162" s="1" t="s">
        <v>1944</v>
      </c>
      <c r="D1162" s="1" t="s">
        <v>1944</v>
      </c>
      <c r="E1162" s="1" t="s">
        <v>2053</v>
      </c>
      <c r="F1162" s="1" t="s">
        <v>2054</v>
      </c>
      <c r="G1162" s="1" t="s">
        <v>2055</v>
      </c>
      <c r="H1162" s="1" t="s">
        <v>2844</v>
      </c>
      <c r="I1162" s="1" t="s">
        <v>175</v>
      </c>
      <c r="W1162" s="1">
        <v>2</v>
      </c>
      <c r="X1162" s="1">
        <v>1</v>
      </c>
      <c r="Y1162" s="1">
        <v>1</v>
      </c>
      <c r="Z1162" s="1">
        <f>SUM(DATAGRAL2024[[#This Row],[GRAND PRIX]:[BRONCE CANNES]])</f>
        <v>4</v>
      </c>
      <c r="AA11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1163" spans="1:27" s="1" customFormat="1" x14ac:dyDescent="0.3">
      <c r="A1163" s="1" t="s">
        <v>3929</v>
      </c>
      <c r="B1163" s="1" t="s">
        <v>1392</v>
      </c>
      <c r="C1163" s="1" t="s">
        <v>2056</v>
      </c>
      <c r="D1163" s="1" t="s">
        <v>2056</v>
      </c>
      <c r="E1163" s="1" t="s">
        <v>2057</v>
      </c>
      <c r="F1163" s="1" t="s">
        <v>2058</v>
      </c>
      <c r="G1163" s="1" t="s">
        <v>2059</v>
      </c>
      <c r="H1163" s="1" t="s">
        <v>2844</v>
      </c>
      <c r="I1163" s="1" t="s">
        <v>175</v>
      </c>
      <c r="W1163" s="1">
        <v>1</v>
      </c>
      <c r="X1163" s="1">
        <v>2</v>
      </c>
      <c r="Z1163" s="1">
        <f>SUM(DATAGRAL2024[[#This Row],[GRAND PRIX]:[BRONCE CANNES]])</f>
        <v>3</v>
      </c>
      <c r="AA11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164" spans="1:27" s="1" customFormat="1" x14ac:dyDescent="0.3">
      <c r="A1164" s="1" t="s">
        <v>3929</v>
      </c>
      <c r="B1164" s="1" t="s">
        <v>1392</v>
      </c>
      <c r="C1164" s="1" t="s">
        <v>1747</v>
      </c>
      <c r="D1164" s="1" t="s">
        <v>1747</v>
      </c>
      <c r="E1164" s="1" t="s">
        <v>1748</v>
      </c>
      <c r="F1164" s="1" t="s">
        <v>1749</v>
      </c>
      <c r="G1164" s="1" t="s">
        <v>1750</v>
      </c>
      <c r="H1164" s="1" t="s">
        <v>2844</v>
      </c>
      <c r="I1164" s="1" t="s">
        <v>146</v>
      </c>
      <c r="Y1164" s="1">
        <v>2</v>
      </c>
      <c r="Z1164" s="1">
        <f>SUM(DATAGRAL2024[[#This Row],[GRAND PRIX]:[BRONCE CANNES]])</f>
        <v>2</v>
      </c>
      <c r="AA11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165" spans="1:27" s="1" customFormat="1" x14ac:dyDescent="0.3">
      <c r="A1165" s="1" t="s">
        <v>3929</v>
      </c>
      <c r="B1165" s="1" t="s">
        <v>1392</v>
      </c>
      <c r="C1165" s="1" t="s">
        <v>2060</v>
      </c>
      <c r="D1165" s="1" t="s">
        <v>2060</v>
      </c>
      <c r="E1165" s="1" t="s">
        <v>2061</v>
      </c>
      <c r="F1165" s="1" t="s">
        <v>1644</v>
      </c>
      <c r="G1165" s="1" t="s">
        <v>1644</v>
      </c>
      <c r="H1165" s="1" t="s">
        <v>2844</v>
      </c>
      <c r="I1165" s="1" t="s">
        <v>175</v>
      </c>
      <c r="Y1165" s="1">
        <v>1</v>
      </c>
      <c r="Z1165" s="1">
        <f>SUM(DATAGRAL2024[[#This Row],[GRAND PRIX]:[BRONCE CANNES]])</f>
        <v>1</v>
      </c>
      <c r="AA11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66" spans="1:27" s="1" customFormat="1" x14ac:dyDescent="0.3">
      <c r="A1166" s="1" t="s">
        <v>3929</v>
      </c>
      <c r="B1166" s="1" t="s">
        <v>1392</v>
      </c>
      <c r="C1166" s="1" t="s">
        <v>2006</v>
      </c>
      <c r="D1166" s="1" t="s">
        <v>2006</v>
      </c>
      <c r="E1166" s="1" t="s">
        <v>2007</v>
      </c>
      <c r="F1166" s="1" t="s">
        <v>2008</v>
      </c>
      <c r="G1166" s="1" t="s">
        <v>2008</v>
      </c>
      <c r="H1166" s="1" t="s">
        <v>2844</v>
      </c>
      <c r="I1166" s="1" t="s">
        <v>175</v>
      </c>
      <c r="X1166" s="1">
        <v>1</v>
      </c>
      <c r="Z1166" s="1">
        <f>SUM(DATAGRAL2024[[#This Row],[GRAND PRIX]:[BRONCE CANNES]])</f>
        <v>1</v>
      </c>
      <c r="AA11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67" spans="1:27" s="1" customFormat="1" x14ac:dyDescent="0.3">
      <c r="A1167" s="1" t="s">
        <v>3929</v>
      </c>
      <c r="B1167" s="1" t="s">
        <v>1392</v>
      </c>
      <c r="C1167" s="1" t="s">
        <v>1443</v>
      </c>
      <c r="D1167" s="1" t="s">
        <v>2142</v>
      </c>
      <c r="E1167" s="1" t="s">
        <v>2062</v>
      </c>
      <c r="F1167" s="1" t="s">
        <v>1646</v>
      </c>
      <c r="G1167" s="1" t="s">
        <v>2063</v>
      </c>
      <c r="H1167" s="1" t="s">
        <v>2844</v>
      </c>
      <c r="I1167" s="1" t="s">
        <v>175</v>
      </c>
      <c r="Y1167" s="1">
        <v>3</v>
      </c>
      <c r="Z1167" s="1">
        <f>SUM(DATAGRAL2024[[#This Row],[GRAND PRIX]:[BRONCE CANNES]])</f>
        <v>3</v>
      </c>
      <c r="AA11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168" spans="1:27" s="1" customFormat="1" x14ac:dyDescent="0.3">
      <c r="A1168" s="1" t="s">
        <v>3929</v>
      </c>
      <c r="B1168" s="1" t="s">
        <v>1392</v>
      </c>
      <c r="C1168" s="1" t="s">
        <v>1544</v>
      </c>
      <c r="D1168" s="1" t="s">
        <v>2147</v>
      </c>
      <c r="E1168" s="1" t="s">
        <v>1652</v>
      </c>
      <c r="F1168" s="1" t="s">
        <v>1653</v>
      </c>
      <c r="G1168" s="1" t="s">
        <v>1653</v>
      </c>
      <c r="H1168" s="1" t="s">
        <v>2844</v>
      </c>
      <c r="I1168" s="1" t="s">
        <v>175</v>
      </c>
      <c r="X1168" s="1">
        <v>2</v>
      </c>
      <c r="Z1168" s="1">
        <f>SUM(DATAGRAL2024[[#This Row],[GRAND PRIX]:[BRONCE CANNES]])</f>
        <v>2</v>
      </c>
      <c r="AA11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169" spans="1:27" s="1" customFormat="1" x14ac:dyDescent="0.3">
      <c r="A1169" s="1" t="s">
        <v>3929</v>
      </c>
      <c r="B1169" s="1" t="s">
        <v>1392</v>
      </c>
      <c r="C1169" s="1" t="s">
        <v>1544</v>
      </c>
      <c r="D1169" s="1" t="s">
        <v>2147</v>
      </c>
      <c r="E1169" s="1" t="s">
        <v>2064</v>
      </c>
      <c r="F1169" s="1" t="s">
        <v>2065</v>
      </c>
      <c r="G1169" s="1" t="s">
        <v>2065</v>
      </c>
      <c r="H1169" s="1" t="s">
        <v>2844</v>
      </c>
      <c r="I1169" s="1" t="s">
        <v>175</v>
      </c>
      <c r="Y1169" s="1">
        <v>1</v>
      </c>
      <c r="Z1169" s="1">
        <f>SUM(DATAGRAL2024[[#This Row],[GRAND PRIX]:[BRONCE CANNES]])</f>
        <v>1</v>
      </c>
      <c r="AA11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0" spans="1:27" s="1" customFormat="1" x14ac:dyDescent="0.3">
      <c r="A1170" s="1" t="s">
        <v>3930</v>
      </c>
      <c r="B1170" s="1" t="s">
        <v>1392</v>
      </c>
      <c r="C1170" s="1" t="s">
        <v>1562</v>
      </c>
      <c r="D1170" s="1" t="s">
        <v>1562</v>
      </c>
      <c r="E1170" s="1" t="s">
        <v>1611</v>
      </c>
      <c r="F1170" s="1" t="s">
        <v>1612</v>
      </c>
      <c r="G1170" s="1" t="s">
        <v>1613</v>
      </c>
      <c r="H1170" s="1" t="s">
        <v>2844</v>
      </c>
      <c r="I1170" s="1" t="s">
        <v>146</v>
      </c>
      <c r="Y1170" s="1">
        <v>1</v>
      </c>
      <c r="Z1170" s="1">
        <f>SUM(DATAGRAL2024[[#This Row],[GRAND PRIX]:[BRONCE CANNES]])</f>
        <v>1</v>
      </c>
      <c r="AA11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1" spans="1:27" s="1" customFormat="1" x14ac:dyDescent="0.3">
      <c r="A1171" s="1" t="s">
        <v>3930</v>
      </c>
      <c r="B1171" s="1" t="s">
        <v>1392</v>
      </c>
      <c r="C1171" s="1" t="s">
        <v>1500</v>
      </c>
      <c r="D1171" s="1" t="s">
        <v>1500</v>
      </c>
      <c r="E1171" s="1" t="s">
        <v>1501</v>
      </c>
      <c r="F1171" s="1" t="s">
        <v>1502</v>
      </c>
      <c r="G1171" s="1" t="s">
        <v>1503</v>
      </c>
      <c r="H1171" s="1" t="s">
        <v>2844</v>
      </c>
      <c r="I1171" s="1" t="s">
        <v>175</v>
      </c>
      <c r="Y1171" s="1">
        <v>1</v>
      </c>
      <c r="Z1171" s="1">
        <f>SUM(DATAGRAL2024[[#This Row],[GRAND PRIX]:[BRONCE CANNES]])</f>
        <v>1</v>
      </c>
      <c r="AA11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2" spans="1:27" s="1" customFormat="1" x14ac:dyDescent="0.3">
      <c r="A1172" s="1" t="s">
        <v>3930</v>
      </c>
      <c r="B1172" s="1" t="s">
        <v>1392</v>
      </c>
      <c r="C1172" s="1" t="s">
        <v>1523</v>
      </c>
      <c r="D1172" s="1" t="s">
        <v>2106</v>
      </c>
      <c r="E1172" s="1" t="s">
        <v>1967</v>
      </c>
      <c r="F1172" s="1" t="s">
        <v>1968</v>
      </c>
      <c r="G1172" s="1" t="s">
        <v>1969</v>
      </c>
      <c r="H1172" s="1" t="s">
        <v>2844</v>
      </c>
      <c r="I1172" s="1" t="s">
        <v>127</v>
      </c>
      <c r="T1172" s="1">
        <v>1</v>
      </c>
      <c r="Y1172" s="1">
        <v>1</v>
      </c>
      <c r="Z1172" s="1">
        <f>SUM(DATAGRAL2024[[#This Row],[GRAND PRIX]:[BRONCE CANNES]])</f>
        <v>2</v>
      </c>
      <c r="AA11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1173" spans="1:27" s="1" customFormat="1" x14ac:dyDescent="0.3">
      <c r="A1173" s="1" t="s">
        <v>3930</v>
      </c>
      <c r="B1173" s="1" t="s">
        <v>1392</v>
      </c>
      <c r="C1173" s="1" t="s">
        <v>2208</v>
      </c>
      <c r="D1173" s="1" t="s">
        <v>2207</v>
      </c>
      <c r="E1173" s="1" t="s">
        <v>1509</v>
      </c>
      <c r="F1173" s="1" t="s">
        <v>1510</v>
      </c>
      <c r="G1173" s="1" t="s">
        <v>1511</v>
      </c>
      <c r="H1173" s="1" t="s">
        <v>2844</v>
      </c>
      <c r="I1173" s="1" t="s">
        <v>175</v>
      </c>
      <c r="X1173" s="1">
        <v>1</v>
      </c>
      <c r="Y1173" s="1">
        <v>1</v>
      </c>
      <c r="Z1173" s="1">
        <f>SUM(DATAGRAL2024[[#This Row],[GRAND PRIX]:[BRONCE CANNES]])</f>
        <v>2</v>
      </c>
      <c r="AA11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174" spans="1:27" s="1" customFormat="1" x14ac:dyDescent="0.3">
      <c r="A1174" s="1" t="s">
        <v>3930</v>
      </c>
      <c r="B1174" s="1" t="s">
        <v>1392</v>
      </c>
      <c r="C1174" s="1" t="s">
        <v>1443</v>
      </c>
      <c r="D1174" s="1" t="s">
        <v>2140</v>
      </c>
      <c r="E1174" s="1" t="s">
        <v>1647</v>
      </c>
      <c r="F1174" s="1" t="s">
        <v>1648</v>
      </c>
      <c r="G1174" s="1" t="s">
        <v>1648</v>
      </c>
      <c r="H1174" s="1" t="s">
        <v>2844</v>
      </c>
      <c r="I1174" s="1" t="s">
        <v>146</v>
      </c>
      <c r="W1174" s="1">
        <v>1</v>
      </c>
      <c r="X1174" s="1">
        <v>1</v>
      </c>
      <c r="Z1174" s="1">
        <f>SUM(DATAGRAL2024[[#This Row],[GRAND PRIX]:[BRONCE CANNES]])</f>
        <v>2</v>
      </c>
      <c r="AA11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175" spans="1:27" s="1" customFormat="1" x14ac:dyDescent="0.3">
      <c r="A1175" s="1" t="s">
        <v>3930</v>
      </c>
      <c r="B1175" s="1" t="s">
        <v>1392</v>
      </c>
      <c r="C1175" s="1" t="s">
        <v>1443</v>
      </c>
      <c r="D1175" s="1" t="s">
        <v>2142</v>
      </c>
      <c r="E1175" s="1" t="s">
        <v>1647</v>
      </c>
      <c r="F1175" s="1" t="s">
        <v>1648</v>
      </c>
      <c r="G1175" s="1" t="s">
        <v>1648</v>
      </c>
      <c r="H1175" s="1" t="s">
        <v>2844</v>
      </c>
      <c r="I1175" s="1" t="s">
        <v>175</v>
      </c>
      <c r="W1175" s="1">
        <v>1</v>
      </c>
      <c r="X1175" s="1">
        <v>1</v>
      </c>
      <c r="Z1175" s="1">
        <f>SUM(DATAGRAL2024[[#This Row],[GRAND PRIX]:[BRONCE CANNES]])</f>
        <v>2</v>
      </c>
      <c r="AA11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176" spans="1:27" s="1" customFormat="1" x14ac:dyDescent="0.3">
      <c r="A1176" s="1" t="s">
        <v>3931</v>
      </c>
      <c r="B1176" s="1" t="s">
        <v>1392</v>
      </c>
      <c r="C1176" s="1" t="s">
        <v>1606</v>
      </c>
      <c r="D1176" s="1" t="s">
        <v>1606</v>
      </c>
      <c r="E1176" s="1" t="s">
        <v>1607</v>
      </c>
      <c r="F1176" s="1" t="s">
        <v>1608</v>
      </c>
      <c r="G1176" s="1" t="s">
        <v>1608</v>
      </c>
      <c r="H1176" s="1" t="s">
        <v>2844</v>
      </c>
      <c r="I1176" s="1" t="s">
        <v>146</v>
      </c>
      <c r="Y1176" s="1">
        <v>1</v>
      </c>
      <c r="Z1176" s="1">
        <f>SUM(DATAGRAL2024[[#This Row],[GRAND PRIX]:[BRONCE CANNES]])</f>
        <v>1</v>
      </c>
      <c r="AA11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7" spans="1:27" s="1" customFormat="1" x14ac:dyDescent="0.3">
      <c r="A1177" s="1" t="s">
        <v>3931</v>
      </c>
      <c r="B1177" s="1" t="s">
        <v>1392</v>
      </c>
      <c r="C1177" s="1" t="s">
        <v>1581</v>
      </c>
      <c r="D1177" s="1" t="s">
        <v>1581</v>
      </c>
      <c r="E1177" s="1" t="s">
        <v>1582</v>
      </c>
      <c r="F1177" s="1" t="s">
        <v>1583</v>
      </c>
      <c r="G1177" s="1" t="s">
        <v>1583</v>
      </c>
      <c r="H1177" s="1" t="s">
        <v>2844</v>
      </c>
      <c r="I1177" s="1" t="s">
        <v>210</v>
      </c>
      <c r="W1177" s="1">
        <v>1</v>
      </c>
      <c r="Z1177" s="1">
        <f>SUM(DATAGRAL2024[[#This Row],[GRAND PRIX]:[BRONCE CANNES]])</f>
        <v>1</v>
      </c>
      <c r="AA11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78" spans="1:27" s="1" customFormat="1" x14ac:dyDescent="0.3">
      <c r="A1178" s="1" t="s">
        <v>3931</v>
      </c>
      <c r="B1178" s="1" t="s">
        <v>1392</v>
      </c>
      <c r="C1178" s="1" t="s">
        <v>2148</v>
      </c>
      <c r="D1178" s="1" t="s">
        <v>2068</v>
      </c>
      <c r="E1178" s="1" t="s">
        <v>2069</v>
      </c>
      <c r="F1178" s="1" t="s">
        <v>2070</v>
      </c>
      <c r="G1178" s="1" t="s">
        <v>2069</v>
      </c>
      <c r="H1178" s="1" t="s">
        <v>2844</v>
      </c>
      <c r="I1178" s="1" t="s">
        <v>11</v>
      </c>
      <c r="X1178" s="1">
        <v>1</v>
      </c>
      <c r="Z1178" s="1">
        <f>SUM(DATAGRAL2024[[#This Row],[GRAND PRIX]:[BRONCE CANNES]])</f>
        <v>1</v>
      </c>
      <c r="AA11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79" spans="1:27" s="1" customFormat="1" x14ac:dyDescent="0.3">
      <c r="A1179" s="1" t="s">
        <v>3931</v>
      </c>
      <c r="B1179" s="1" t="s">
        <v>1392</v>
      </c>
      <c r="C1179" s="1" t="s">
        <v>1861</v>
      </c>
      <c r="D1179" s="1" t="s">
        <v>1861</v>
      </c>
      <c r="E1179" s="1" t="s">
        <v>1862</v>
      </c>
      <c r="F1179" s="1" t="s">
        <v>1863</v>
      </c>
      <c r="G1179" s="1" t="s">
        <v>1862</v>
      </c>
      <c r="H1179" s="1" t="s">
        <v>2844</v>
      </c>
      <c r="I1179" s="1" t="s">
        <v>175</v>
      </c>
      <c r="X1179" s="1">
        <v>1</v>
      </c>
      <c r="Z1179" s="1">
        <f>SUM(DATAGRAL2024[[#This Row],[GRAND PRIX]:[BRONCE CANNES]])</f>
        <v>1</v>
      </c>
      <c r="AA11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80" spans="1:27" s="1" customFormat="1" x14ac:dyDescent="0.3">
      <c r="A1180" s="1" t="s">
        <v>3931</v>
      </c>
      <c r="B1180" s="1" t="s">
        <v>1392</v>
      </c>
      <c r="C1180" s="1" t="s">
        <v>1678</v>
      </c>
      <c r="D1180" s="1" t="s">
        <v>1678</v>
      </c>
      <c r="E1180" s="1" t="s">
        <v>1901</v>
      </c>
      <c r="F1180" s="1" t="s">
        <v>1678</v>
      </c>
      <c r="G1180" s="1" t="s">
        <v>1902</v>
      </c>
      <c r="H1180" s="1" t="s">
        <v>2844</v>
      </c>
      <c r="I1180" s="1" t="s">
        <v>175</v>
      </c>
      <c r="X1180" s="1">
        <v>1</v>
      </c>
      <c r="Z1180" s="1">
        <f>SUM(DATAGRAL2024[[#This Row],[GRAND PRIX]:[BRONCE CANNES]])</f>
        <v>1</v>
      </c>
      <c r="AA11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81" spans="1:27" s="1" customFormat="1" x14ac:dyDescent="0.3">
      <c r="A1181" s="1" t="s">
        <v>3931</v>
      </c>
      <c r="B1181" s="1" t="s">
        <v>1392</v>
      </c>
      <c r="C1181" s="1" t="s">
        <v>1539</v>
      </c>
      <c r="D1181" s="1" t="s">
        <v>2796</v>
      </c>
      <c r="E1181" s="1" t="s">
        <v>1843</v>
      </c>
      <c r="F1181" s="1" t="s">
        <v>1844</v>
      </c>
      <c r="G1181" s="1" t="s">
        <v>1845</v>
      </c>
      <c r="H1181" s="1" t="s">
        <v>2844</v>
      </c>
      <c r="I1181" s="1" t="s">
        <v>11</v>
      </c>
      <c r="Y1181" s="1">
        <v>1</v>
      </c>
      <c r="Z1181" s="1">
        <f>SUM(DATAGRAL2024[[#This Row],[GRAND PRIX]:[BRONCE CANNES]])</f>
        <v>1</v>
      </c>
      <c r="AA11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2" spans="1:27" s="1" customFormat="1" x14ac:dyDescent="0.3">
      <c r="A1182" s="1" t="s">
        <v>3931</v>
      </c>
      <c r="B1182" s="1" t="s">
        <v>1392</v>
      </c>
      <c r="C1182" s="1" t="s">
        <v>1539</v>
      </c>
      <c r="D1182" s="1" t="s">
        <v>2131</v>
      </c>
      <c r="E1182" s="1" t="s">
        <v>1843</v>
      </c>
      <c r="F1182" s="1" t="s">
        <v>1844</v>
      </c>
      <c r="G1182" s="1" t="s">
        <v>1845</v>
      </c>
      <c r="H1182" s="1" t="s">
        <v>2844</v>
      </c>
      <c r="I1182" s="1" t="s">
        <v>175</v>
      </c>
      <c r="Y1182" s="1">
        <v>1</v>
      </c>
      <c r="Z1182" s="1">
        <f>SUM(DATAGRAL2024[[#This Row],[GRAND PRIX]:[BRONCE CANNES]])</f>
        <v>1</v>
      </c>
      <c r="AA11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3" spans="1:27" s="1" customFormat="1" x14ac:dyDescent="0.3">
      <c r="A1183" s="1" t="s">
        <v>3931</v>
      </c>
      <c r="B1183" s="1" t="s">
        <v>1392</v>
      </c>
      <c r="C1183" s="1" t="s">
        <v>1539</v>
      </c>
      <c r="D1183" s="1" t="s">
        <v>1882</v>
      </c>
      <c r="E1183" s="1" t="s">
        <v>1883</v>
      </c>
      <c r="F1183" s="1" t="s">
        <v>1884</v>
      </c>
      <c r="G1183" s="1" t="s">
        <v>1883</v>
      </c>
      <c r="H1183" s="1" t="s">
        <v>2844</v>
      </c>
      <c r="I1183" s="1" t="s">
        <v>200</v>
      </c>
      <c r="W1183" s="1">
        <v>1</v>
      </c>
      <c r="Z1183" s="1">
        <f>SUM(DATAGRAL2024[[#This Row],[GRAND PRIX]:[BRONCE CANNES]])</f>
        <v>1</v>
      </c>
      <c r="AA11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84" spans="1:27" s="1" customFormat="1" x14ac:dyDescent="0.3">
      <c r="A1184" s="1" t="s">
        <v>3931</v>
      </c>
      <c r="B1184" s="1" t="s">
        <v>1392</v>
      </c>
      <c r="C1184" s="1" t="s">
        <v>1443</v>
      </c>
      <c r="D1184" s="1" t="s">
        <v>3867</v>
      </c>
      <c r="E1184" s="1" t="s">
        <v>1519</v>
      </c>
      <c r="F1184" s="1" t="s">
        <v>1520</v>
      </c>
      <c r="G1184" s="1" t="s">
        <v>1521</v>
      </c>
      <c r="H1184" s="1" t="s">
        <v>2844</v>
      </c>
      <c r="I1184" s="1" t="s">
        <v>126</v>
      </c>
      <c r="Y1184" s="1">
        <v>1</v>
      </c>
      <c r="Z1184" s="1">
        <f>SUM(DATAGRAL2024[[#This Row],[GRAND PRIX]:[BRONCE CANNES]])</f>
        <v>1</v>
      </c>
      <c r="AA11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5" spans="1:27" s="1" customFormat="1" x14ac:dyDescent="0.3">
      <c r="A1185" s="1" t="s">
        <v>3932</v>
      </c>
      <c r="B1185" s="1" t="s">
        <v>1392</v>
      </c>
      <c r="C1185" s="1" t="s">
        <v>1523</v>
      </c>
      <c r="D1185" s="1" t="s">
        <v>2106</v>
      </c>
      <c r="E1185" s="1" t="s">
        <v>1967</v>
      </c>
      <c r="F1185" s="1" t="s">
        <v>1968</v>
      </c>
      <c r="G1185" s="1" t="s">
        <v>1969</v>
      </c>
      <c r="H1185" s="1" t="s">
        <v>2844</v>
      </c>
      <c r="I1185" s="1" t="s">
        <v>127</v>
      </c>
      <c r="V1185" s="1">
        <v>1</v>
      </c>
      <c r="Z1185" s="1">
        <f>SUM(DATAGRAL2024[[#This Row],[GRAND PRIX]:[BRONCE CANNES]])</f>
        <v>1</v>
      </c>
      <c r="AA11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86" spans="1:27" s="1" customFormat="1" x14ac:dyDescent="0.3">
      <c r="A1186" s="1" t="s">
        <v>3932</v>
      </c>
      <c r="B1186" s="1" t="s">
        <v>1392</v>
      </c>
      <c r="C1186" s="1" t="s">
        <v>1544</v>
      </c>
      <c r="D1186" s="1" t="s">
        <v>2147</v>
      </c>
      <c r="E1186" s="1" t="s">
        <v>1652</v>
      </c>
      <c r="F1186" s="1" t="s">
        <v>1653</v>
      </c>
      <c r="G1186" s="1" t="s">
        <v>1653</v>
      </c>
      <c r="H1186" s="1" t="s">
        <v>2844</v>
      </c>
      <c r="I1186" s="1" t="s">
        <v>175</v>
      </c>
      <c r="U1186" s="1">
        <v>1</v>
      </c>
      <c r="Z1186" s="1">
        <f>SUM(DATAGRAL2024[[#This Row],[GRAND PRIX]:[BRONCE CANNES]])</f>
        <v>1</v>
      </c>
      <c r="AA11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87" spans="1:27" s="1" customFormat="1" x14ac:dyDescent="0.3">
      <c r="A1187" s="1" t="s">
        <v>3933</v>
      </c>
      <c r="B1187" s="1" t="s">
        <v>1392</v>
      </c>
      <c r="C1187" s="1" t="s">
        <v>2073</v>
      </c>
      <c r="D1187" s="1" t="s">
        <v>2073</v>
      </c>
      <c r="E1187" s="1" t="s">
        <v>2074</v>
      </c>
      <c r="F1187" s="1" t="s">
        <v>2075</v>
      </c>
      <c r="G1187" s="1" t="s">
        <v>2076</v>
      </c>
      <c r="H1187" s="1" t="s">
        <v>2844</v>
      </c>
      <c r="I1187" s="1" t="s">
        <v>210</v>
      </c>
      <c r="Y1187" s="1">
        <v>1</v>
      </c>
      <c r="Z1187" s="1">
        <f>SUM(DATAGRAL2024[[#This Row],[GRAND PRIX]:[BRONCE CANNES]])</f>
        <v>1</v>
      </c>
      <c r="AA11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8" spans="1:27" s="1" customFormat="1" x14ac:dyDescent="0.3">
      <c r="A1188" s="1" t="s">
        <v>3933</v>
      </c>
      <c r="B1188" s="1" t="s">
        <v>1392</v>
      </c>
      <c r="C1188" s="1" t="s">
        <v>2148</v>
      </c>
      <c r="D1188" s="1" t="s">
        <v>2068</v>
      </c>
      <c r="E1188" s="1" t="s">
        <v>2069</v>
      </c>
      <c r="F1188" s="1" t="s">
        <v>2070</v>
      </c>
      <c r="G1188" s="1" t="s">
        <v>2069</v>
      </c>
      <c r="H1188" s="1" t="s">
        <v>2844</v>
      </c>
      <c r="I1188" s="1" t="s">
        <v>11</v>
      </c>
      <c r="Y1188" s="1">
        <v>1</v>
      </c>
      <c r="Z1188" s="1">
        <f>SUM(DATAGRAL2024[[#This Row],[GRAND PRIX]:[BRONCE CANNES]])</f>
        <v>1</v>
      </c>
      <c r="AA11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9" spans="1:27" s="1" customFormat="1" x14ac:dyDescent="0.3">
      <c r="A1189" s="1" t="s">
        <v>3933</v>
      </c>
      <c r="B1189" s="1" t="s">
        <v>1392</v>
      </c>
      <c r="C1189" s="1" t="s">
        <v>1861</v>
      </c>
      <c r="D1189" s="1" t="s">
        <v>1861</v>
      </c>
      <c r="E1189" s="1" t="s">
        <v>1862</v>
      </c>
      <c r="F1189" s="1" t="s">
        <v>1863</v>
      </c>
      <c r="G1189" s="1" t="s">
        <v>1862</v>
      </c>
      <c r="H1189" s="1" t="s">
        <v>2844</v>
      </c>
      <c r="I1189" s="1" t="s">
        <v>175</v>
      </c>
      <c r="Y1189" s="1">
        <v>1</v>
      </c>
      <c r="Z1189" s="1">
        <f>SUM(DATAGRAL2024[[#This Row],[GRAND PRIX]:[BRONCE CANNES]])</f>
        <v>1</v>
      </c>
      <c r="AA11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90" spans="1:27" s="1" customFormat="1" x14ac:dyDescent="0.3">
      <c r="A1190" s="1" t="s">
        <v>3934</v>
      </c>
      <c r="B1190" s="1" t="s">
        <v>1392</v>
      </c>
      <c r="C1190" s="1" t="s">
        <v>1577</v>
      </c>
      <c r="D1190" s="1" t="s">
        <v>1577</v>
      </c>
      <c r="E1190" s="1" t="s">
        <v>2078</v>
      </c>
      <c r="F1190" s="1" t="s">
        <v>1579</v>
      </c>
      <c r="G1190" s="1" t="s">
        <v>2079</v>
      </c>
      <c r="H1190" s="1" t="s">
        <v>2844</v>
      </c>
      <c r="I1190" s="1" t="s">
        <v>127</v>
      </c>
      <c r="Y1190" s="1">
        <v>1</v>
      </c>
      <c r="Z1190" s="1">
        <f>SUM(DATAGRAL2024[[#This Row],[GRAND PRIX]:[BRONCE CANNES]])</f>
        <v>1</v>
      </c>
      <c r="AA11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91" spans="1:27" s="1" customFormat="1" x14ac:dyDescent="0.3">
      <c r="A1191" s="1" t="s">
        <v>3934</v>
      </c>
      <c r="B1191" s="1" t="s">
        <v>1392</v>
      </c>
      <c r="C1191" s="1" t="s">
        <v>1523</v>
      </c>
      <c r="D1191" s="1" t="s">
        <v>2110</v>
      </c>
      <c r="E1191" s="1" t="s">
        <v>2080</v>
      </c>
      <c r="F1191" s="1" t="s">
        <v>1923</v>
      </c>
      <c r="G1191" s="1" t="s">
        <v>1923</v>
      </c>
      <c r="H1191" s="1" t="s">
        <v>2844</v>
      </c>
      <c r="I1191" s="1" t="s">
        <v>200</v>
      </c>
      <c r="X1191" s="1">
        <v>1</v>
      </c>
      <c r="Z1191" s="1">
        <f>SUM(DATAGRAL2024[[#This Row],[GRAND PRIX]:[BRONCE CANNES]])</f>
        <v>1</v>
      </c>
      <c r="AA11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2" spans="1:27" s="1" customFormat="1" x14ac:dyDescent="0.3">
      <c r="A1192" s="1" t="s">
        <v>3934</v>
      </c>
      <c r="B1192" s="1" t="s">
        <v>1392</v>
      </c>
      <c r="C1192" s="1" t="s">
        <v>2148</v>
      </c>
      <c r="D1192" s="1" t="s">
        <v>2068</v>
      </c>
      <c r="E1192" s="1" t="s">
        <v>2069</v>
      </c>
      <c r="F1192" s="1" t="s">
        <v>2070</v>
      </c>
      <c r="G1192" s="1" t="s">
        <v>2069</v>
      </c>
      <c r="H1192" s="1" t="s">
        <v>2844</v>
      </c>
      <c r="I1192" s="1" t="s">
        <v>11</v>
      </c>
      <c r="X1192" s="1">
        <v>1</v>
      </c>
      <c r="Z1192" s="1">
        <f>SUM(DATAGRAL2024[[#This Row],[GRAND PRIX]:[BRONCE CANNES]])</f>
        <v>1</v>
      </c>
      <c r="AA11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3" spans="1:27" s="1" customFormat="1" x14ac:dyDescent="0.3">
      <c r="A1193" s="1" t="s">
        <v>3934</v>
      </c>
      <c r="B1193" s="1" t="s">
        <v>1392</v>
      </c>
      <c r="C1193" s="1" t="s">
        <v>1505</v>
      </c>
      <c r="D1193" s="1" t="s">
        <v>1505</v>
      </c>
      <c r="E1193" s="1" t="s">
        <v>1623</v>
      </c>
      <c r="F1193" s="1" t="s">
        <v>1624</v>
      </c>
      <c r="G1193" s="1" t="s">
        <v>1624</v>
      </c>
      <c r="H1193" s="1" t="s">
        <v>2844</v>
      </c>
      <c r="I1193" s="1" t="s">
        <v>146</v>
      </c>
      <c r="W1193" s="1">
        <v>1</v>
      </c>
      <c r="Z1193" s="1">
        <f>SUM(DATAGRAL2024[[#This Row],[GRAND PRIX]:[BRONCE CANNES]])</f>
        <v>1</v>
      </c>
      <c r="AA11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94" spans="1:27" s="1" customFormat="1" x14ac:dyDescent="0.3">
      <c r="A1194" s="1" t="s">
        <v>3934</v>
      </c>
      <c r="B1194" s="1" t="s">
        <v>1392</v>
      </c>
      <c r="C1194" s="1" t="s">
        <v>1678</v>
      </c>
      <c r="D1194" s="1" t="s">
        <v>1678</v>
      </c>
      <c r="E1194" s="1" t="s">
        <v>1679</v>
      </c>
      <c r="F1194" s="1" t="s">
        <v>1678</v>
      </c>
      <c r="G1194" s="1" t="s">
        <v>1678</v>
      </c>
      <c r="H1194" s="1" t="s">
        <v>2844</v>
      </c>
      <c r="I1194" s="1" t="s">
        <v>175</v>
      </c>
      <c r="Y1194" s="1">
        <v>1</v>
      </c>
      <c r="Z1194" s="1">
        <f>SUM(DATAGRAL2024[[#This Row],[GRAND PRIX]:[BRONCE CANNES]])</f>
        <v>1</v>
      </c>
      <c r="AA11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95" spans="1:27" s="1" customFormat="1" x14ac:dyDescent="0.3">
      <c r="A1195" s="1" t="s">
        <v>3934</v>
      </c>
      <c r="B1195" s="1" t="s">
        <v>1392</v>
      </c>
      <c r="C1195" s="1" t="s">
        <v>1512</v>
      </c>
      <c r="D1195" s="1" t="s">
        <v>2114</v>
      </c>
      <c r="E1195" s="1" t="s">
        <v>1873</v>
      </c>
      <c r="F1195" s="1" t="s">
        <v>1631</v>
      </c>
      <c r="G1195" s="1" t="s">
        <v>1632</v>
      </c>
      <c r="H1195" s="1" t="s">
        <v>2844</v>
      </c>
      <c r="I1195" s="1" t="s">
        <v>146</v>
      </c>
      <c r="X1195" s="1">
        <v>1</v>
      </c>
      <c r="Z1195" s="1">
        <f>SUM(DATAGRAL2024[[#This Row],[GRAND PRIX]:[BRONCE CANNES]])</f>
        <v>1</v>
      </c>
      <c r="AA11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6" spans="1:27" s="1" customFormat="1" x14ac:dyDescent="0.3">
      <c r="A1196" s="1" t="s">
        <v>3934</v>
      </c>
      <c r="B1196" s="1" t="s">
        <v>1392</v>
      </c>
      <c r="C1196" s="1" t="s">
        <v>1876</v>
      </c>
      <c r="D1196" s="1" t="s">
        <v>2123</v>
      </c>
      <c r="E1196" s="1" t="s">
        <v>2081</v>
      </c>
      <c r="F1196" s="1" t="s">
        <v>2082</v>
      </c>
      <c r="G1196" s="1" t="s">
        <v>2083</v>
      </c>
      <c r="H1196" s="1" t="s">
        <v>2844</v>
      </c>
      <c r="I1196" s="1" t="s">
        <v>11</v>
      </c>
      <c r="X1196" s="1">
        <v>1</v>
      </c>
      <c r="Z1196" s="1">
        <f>SUM(DATAGRAL2024[[#This Row],[GRAND PRIX]:[BRONCE CANNES]])</f>
        <v>1</v>
      </c>
      <c r="AA11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7" spans="1:27" s="1" customFormat="1" x14ac:dyDescent="0.3">
      <c r="A1197" s="1" t="s">
        <v>3934</v>
      </c>
      <c r="B1197" s="1" t="s">
        <v>1392</v>
      </c>
      <c r="C1197" s="1" t="s">
        <v>2084</v>
      </c>
      <c r="D1197" s="1" t="s">
        <v>2129</v>
      </c>
      <c r="E1197" s="1" t="s">
        <v>2085</v>
      </c>
      <c r="F1197" s="1" t="s">
        <v>1579</v>
      </c>
      <c r="G1197" s="1" t="s">
        <v>2086</v>
      </c>
      <c r="H1197" s="1" t="s">
        <v>2844</v>
      </c>
      <c r="I1197" s="1" t="s">
        <v>146</v>
      </c>
      <c r="W1197" s="1">
        <v>1</v>
      </c>
      <c r="Z1197" s="1">
        <f>SUM(DATAGRAL2024[[#This Row],[GRAND PRIX]:[BRONCE CANNES]])</f>
        <v>1</v>
      </c>
      <c r="AA11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98" spans="1:27" s="1" customFormat="1" x14ac:dyDescent="0.3">
      <c r="A1198" s="1" t="s">
        <v>3934</v>
      </c>
      <c r="B1198" s="1" t="s">
        <v>1392</v>
      </c>
      <c r="C1198" s="1" t="s">
        <v>2084</v>
      </c>
      <c r="D1198" s="1" t="s">
        <v>2130</v>
      </c>
      <c r="E1198" s="1" t="s">
        <v>2087</v>
      </c>
      <c r="F1198" s="1" t="s">
        <v>2088</v>
      </c>
      <c r="G1198" s="1" t="s">
        <v>2088</v>
      </c>
      <c r="H1198" s="1" t="s">
        <v>2844</v>
      </c>
      <c r="I1198" s="1" t="s">
        <v>175</v>
      </c>
      <c r="Y1198" s="1">
        <v>1</v>
      </c>
      <c r="Z1198" s="1">
        <f>SUM(DATAGRAL2024[[#This Row],[GRAND PRIX]:[BRONCE CANNES]])</f>
        <v>1</v>
      </c>
      <c r="AA11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99" spans="1:27" s="1" customFormat="1" x14ac:dyDescent="0.3">
      <c r="A1199" s="1" t="s">
        <v>3934</v>
      </c>
      <c r="B1199" s="1" t="s">
        <v>1392</v>
      </c>
      <c r="C1199" s="1" t="s">
        <v>2089</v>
      </c>
      <c r="D1199" s="1" t="s">
        <v>2135</v>
      </c>
      <c r="E1199" s="1" t="s">
        <v>2090</v>
      </c>
      <c r="F1199" s="1" t="s">
        <v>1661</v>
      </c>
      <c r="G1199" s="1" t="s">
        <v>2091</v>
      </c>
      <c r="H1199" s="1" t="s">
        <v>2844</v>
      </c>
      <c r="I1199" s="1" t="s">
        <v>126</v>
      </c>
      <c r="Y1199" s="1">
        <v>1</v>
      </c>
      <c r="Z1199" s="1">
        <f>SUM(DATAGRAL2024[[#This Row],[GRAND PRIX]:[BRONCE CANNES]])</f>
        <v>1</v>
      </c>
      <c r="AA11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00" spans="1:27" s="1" customFormat="1" x14ac:dyDescent="0.3">
      <c r="A1200" s="1" t="s">
        <v>3934</v>
      </c>
      <c r="B1200" s="1" t="s">
        <v>1392</v>
      </c>
      <c r="C1200" s="1" t="s">
        <v>1443</v>
      </c>
      <c r="D1200" s="1" t="s">
        <v>2142</v>
      </c>
      <c r="E1200" s="1" t="s">
        <v>1953</v>
      </c>
      <c r="F1200" s="1" t="s">
        <v>1892</v>
      </c>
      <c r="G1200" s="1" t="s">
        <v>1892</v>
      </c>
      <c r="H1200" s="1" t="s">
        <v>2844</v>
      </c>
      <c r="I1200" s="1" t="s">
        <v>175</v>
      </c>
      <c r="W1200" s="1">
        <v>1</v>
      </c>
      <c r="Z1200" s="1">
        <f>SUM(DATAGRAL2024[[#This Row],[GRAND PRIX]:[BRONCE CANNES]])</f>
        <v>1</v>
      </c>
      <c r="AA12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01" spans="1:27" s="1" customFormat="1" x14ac:dyDescent="0.3">
      <c r="A1201" s="1" t="s">
        <v>3934</v>
      </c>
      <c r="B1201" s="1" t="s">
        <v>1392</v>
      </c>
      <c r="C1201" s="1" t="s">
        <v>1443</v>
      </c>
      <c r="D1201" s="1" t="s">
        <v>2142</v>
      </c>
      <c r="E1201" s="1" t="s">
        <v>1891</v>
      </c>
      <c r="F1201" s="1" t="s">
        <v>1892</v>
      </c>
      <c r="G1201" s="1" t="s">
        <v>1892</v>
      </c>
      <c r="H1201" s="1" t="s">
        <v>2844</v>
      </c>
      <c r="I1201" s="1" t="s">
        <v>175</v>
      </c>
      <c r="Y1201" s="1">
        <v>1</v>
      </c>
      <c r="Z1201" s="1">
        <f>SUM(DATAGRAL2024[[#This Row],[GRAND PRIX]:[BRONCE CANNES]])</f>
        <v>1</v>
      </c>
      <c r="AA12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02" spans="1:27" s="1" customFormat="1" x14ac:dyDescent="0.3">
      <c r="A1202" s="1" t="s">
        <v>3935</v>
      </c>
      <c r="B1202" s="1" t="s">
        <v>1392</v>
      </c>
      <c r="C1202" s="1" t="s">
        <v>1577</v>
      </c>
      <c r="D1202" s="1" t="s">
        <v>1577</v>
      </c>
      <c r="E1202" s="1" t="s">
        <v>2078</v>
      </c>
      <c r="F1202" s="1" t="s">
        <v>1579</v>
      </c>
      <c r="G1202" s="1" t="s">
        <v>2079</v>
      </c>
      <c r="H1202" s="1" t="s">
        <v>2844</v>
      </c>
      <c r="I1202" s="1" t="s">
        <v>127</v>
      </c>
      <c r="Y1202" s="1">
        <v>1</v>
      </c>
      <c r="Z1202" s="1">
        <f>SUM(DATAGRAL2024[[#This Row],[GRAND PRIX]:[BRONCE CANNES]])</f>
        <v>1</v>
      </c>
      <c r="AA12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03" spans="1:27" s="1" customFormat="1" x14ac:dyDescent="0.3">
      <c r="A1203" s="1" t="s">
        <v>3935</v>
      </c>
      <c r="B1203" s="1" t="s">
        <v>1392</v>
      </c>
      <c r="C1203" s="1" t="s">
        <v>1523</v>
      </c>
      <c r="D1203" s="1" t="s">
        <v>2110</v>
      </c>
      <c r="E1203" s="1" t="s">
        <v>2080</v>
      </c>
      <c r="F1203" s="1" t="s">
        <v>1923</v>
      </c>
      <c r="G1203" s="1" t="s">
        <v>1923</v>
      </c>
      <c r="H1203" s="1" t="s">
        <v>2844</v>
      </c>
      <c r="I1203" s="1" t="s">
        <v>200</v>
      </c>
      <c r="X1203" s="1">
        <v>1</v>
      </c>
      <c r="Z1203" s="1">
        <f>SUM(DATAGRAL2024[[#This Row],[GRAND PRIX]:[BRONCE CANNES]])</f>
        <v>1</v>
      </c>
      <c r="AA12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04" spans="1:27" s="1" customFormat="1" x14ac:dyDescent="0.3">
      <c r="A1204" s="1" t="s">
        <v>3935</v>
      </c>
      <c r="B1204" s="1" t="s">
        <v>1392</v>
      </c>
      <c r="C1204" s="1" t="s">
        <v>2148</v>
      </c>
      <c r="D1204" s="1" t="s">
        <v>2068</v>
      </c>
      <c r="E1204" s="1" t="s">
        <v>2069</v>
      </c>
      <c r="F1204" s="1" t="s">
        <v>2070</v>
      </c>
      <c r="G1204" s="1" t="s">
        <v>2069</v>
      </c>
      <c r="H1204" s="1" t="s">
        <v>2844</v>
      </c>
      <c r="I1204" s="1" t="s">
        <v>11</v>
      </c>
      <c r="X1204" s="1">
        <v>1</v>
      </c>
      <c r="Z1204" s="1">
        <f>SUM(DATAGRAL2024[[#This Row],[GRAND PRIX]:[BRONCE CANNES]])</f>
        <v>1</v>
      </c>
      <c r="AA12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05" spans="1:27" s="1" customFormat="1" x14ac:dyDescent="0.3">
      <c r="A1205" s="1" t="s">
        <v>3935</v>
      </c>
      <c r="B1205" s="1" t="s">
        <v>1392</v>
      </c>
      <c r="C1205" s="1" t="s">
        <v>1505</v>
      </c>
      <c r="D1205" s="1" t="s">
        <v>1505</v>
      </c>
      <c r="E1205" s="1" t="s">
        <v>1623</v>
      </c>
      <c r="F1205" s="1" t="s">
        <v>1624</v>
      </c>
      <c r="G1205" s="1" t="s">
        <v>1624</v>
      </c>
      <c r="H1205" s="1" t="s">
        <v>2844</v>
      </c>
      <c r="I1205" s="1" t="s">
        <v>146</v>
      </c>
      <c r="W1205" s="1">
        <v>1</v>
      </c>
      <c r="Z1205" s="1">
        <f>SUM(DATAGRAL2024[[#This Row],[GRAND PRIX]:[BRONCE CANNES]])</f>
        <v>1</v>
      </c>
      <c r="AA12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06" spans="1:27" s="1" customFormat="1" x14ac:dyDescent="0.3">
      <c r="A1206" s="1" t="s">
        <v>3935</v>
      </c>
      <c r="B1206" s="1" t="s">
        <v>1392</v>
      </c>
      <c r="C1206" s="1" t="s">
        <v>1678</v>
      </c>
      <c r="D1206" s="1" t="s">
        <v>1678</v>
      </c>
      <c r="E1206" s="1" t="s">
        <v>1679</v>
      </c>
      <c r="F1206" s="1" t="s">
        <v>1678</v>
      </c>
      <c r="G1206" s="1" t="s">
        <v>1678</v>
      </c>
      <c r="H1206" s="1" t="s">
        <v>2844</v>
      </c>
      <c r="I1206" s="1" t="s">
        <v>175</v>
      </c>
      <c r="Y1206" s="1">
        <v>1</v>
      </c>
      <c r="Z1206" s="1">
        <f>SUM(DATAGRAL2024[[#This Row],[GRAND PRIX]:[BRONCE CANNES]])</f>
        <v>1</v>
      </c>
      <c r="AA12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07" spans="1:27" s="1" customFormat="1" x14ac:dyDescent="0.3">
      <c r="A1207" s="1" t="s">
        <v>3935</v>
      </c>
      <c r="B1207" s="1" t="s">
        <v>1392</v>
      </c>
      <c r="C1207" s="1" t="s">
        <v>1512</v>
      </c>
      <c r="D1207" s="1" t="s">
        <v>2114</v>
      </c>
      <c r="E1207" s="1" t="s">
        <v>1873</v>
      </c>
      <c r="F1207" s="1" t="s">
        <v>1631</v>
      </c>
      <c r="G1207" s="1" t="s">
        <v>1632</v>
      </c>
      <c r="H1207" s="1" t="s">
        <v>2844</v>
      </c>
      <c r="I1207" s="1" t="s">
        <v>146</v>
      </c>
      <c r="X1207" s="1">
        <v>1</v>
      </c>
      <c r="Z1207" s="1">
        <f>SUM(DATAGRAL2024[[#This Row],[GRAND PRIX]:[BRONCE CANNES]])</f>
        <v>1</v>
      </c>
      <c r="AA12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08" spans="1:27" s="1" customFormat="1" x14ac:dyDescent="0.3">
      <c r="A1208" s="1" t="s">
        <v>3935</v>
      </c>
      <c r="B1208" s="1" t="s">
        <v>1392</v>
      </c>
      <c r="C1208" s="1" t="s">
        <v>1876</v>
      </c>
      <c r="D1208" s="1" t="s">
        <v>2123</v>
      </c>
      <c r="E1208" s="1" t="s">
        <v>2081</v>
      </c>
      <c r="F1208" s="1" t="s">
        <v>2082</v>
      </c>
      <c r="G1208" s="1" t="s">
        <v>2083</v>
      </c>
      <c r="H1208" s="1" t="s">
        <v>2844</v>
      </c>
      <c r="I1208" s="1" t="s">
        <v>11</v>
      </c>
      <c r="X1208" s="1">
        <v>1</v>
      </c>
      <c r="Z1208" s="1">
        <f>SUM(DATAGRAL2024[[#This Row],[GRAND PRIX]:[BRONCE CANNES]])</f>
        <v>1</v>
      </c>
      <c r="AA12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09" spans="1:27" s="1" customFormat="1" x14ac:dyDescent="0.3">
      <c r="A1209" s="1" t="s">
        <v>3935</v>
      </c>
      <c r="B1209" s="1" t="s">
        <v>1392</v>
      </c>
      <c r="C1209" s="1" t="s">
        <v>2084</v>
      </c>
      <c r="D1209" s="1" t="s">
        <v>2129</v>
      </c>
      <c r="E1209" s="1" t="s">
        <v>2085</v>
      </c>
      <c r="F1209" s="1" t="s">
        <v>1579</v>
      </c>
      <c r="G1209" s="1" t="s">
        <v>2086</v>
      </c>
      <c r="H1209" s="1" t="s">
        <v>2844</v>
      </c>
      <c r="I1209" s="1" t="s">
        <v>146</v>
      </c>
      <c r="W1209" s="1">
        <v>1</v>
      </c>
      <c r="Z1209" s="1">
        <f>SUM(DATAGRAL2024[[#This Row],[GRAND PRIX]:[BRONCE CANNES]])</f>
        <v>1</v>
      </c>
      <c r="AA12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10" spans="1:27" s="1" customFormat="1" x14ac:dyDescent="0.3">
      <c r="A1210" s="1" t="s">
        <v>3935</v>
      </c>
      <c r="B1210" s="1" t="s">
        <v>1392</v>
      </c>
      <c r="C1210" s="1" t="s">
        <v>2084</v>
      </c>
      <c r="D1210" s="1" t="s">
        <v>2130</v>
      </c>
      <c r="E1210" s="1" t="s">
        <v>2087</v>
      </c>
      <c r="F1210" s="1" t="s">
        <v>2088</v>
      </c>
      <c r="G1210" s="1" t="s">
        <v>2088</v>
      </c>
      <c r="H1210" s="1" t="s">
        <v>2844</v>
      </c>
      <c r="I1210" s="1" t="s">
        <v>175</v>
      </c>
      <c r="Y1210" s="1">
        <v>1</v>
      </c>
      <c r="Z1210" s="1">
        <f>SUM(DATAGRAL2024[[#This Row],[GRAND PRIX]:[BRONCE CANNES]])</f>
        <v>1</v>
      </c>
      <c r="AA12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11" spans="1:27" s="1" customFormat="1" x14ac:dyDescent="0.3">
      <c r="A1211" s="1" t="s">
        <v>3935</v>
      </c>
      <c r="B1211" s="1" t="s">
        <v>1392</v>
      </c>
      <c r="C1211" s="1" t="s">
        <v>2089</v>
      </c>
      <c r="D1211" s="1" t="s">
        <v>2135</v>
      </c>
      <c r="E1211" s="1" t="s">
        <v>2090</v>
      </c>
      <c r="F1211" s="1" t="s">
        <v>1661</v>
      </c>
      <c r="G1211" s="1" t="s">
        <v>2091</v>
      </c>
      <c r="H1211" s="1" t="s">
        <v>2844</v>
      </c>
      <c r="I1211" s="1" t="s">
        <v>126</v>
      </c>
      <c r="Y1211" s="1">
        <v>1</v>
      </c>
      <c r="Z1211" s="1">
        <f>SUM(DATAGRAL2024[[#This Row],[GRAND PRIX]:[BRONCE CANNES]])</f>
        <v>1</v>
      </c>
      <c r="AA12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12" spans="1:27" s="1" customFormat="1" x14ac:dyDescent="0.3">
      <c r="A1212" s="1" t="s">
        <v>3935</v>
      </c>
      <c r="B1212" s="1" t="s">
        <v>1392</v>
      </c>
      <c r="C1212" s="1" t="s">
        <v>1443</v>
      </c>
      <c r="D1212" s="1" t="s">
        <v>2142</v>
      </c>
      <c r="E1212" s="1" t="s">
        <v>1953</v>
      </c>
      <c r="F1212" s="1" t="s">
        <v>1892</v>
      </c>
      <c r="G1212" s="1" t="s">
        <v>1892</v>
      </c>
      <c r="H1212" s="1" t="s">
        <v>2844</v>
      </c>
      <c r="I1212" s="1" t="s">
        <v>175</v>
      </c>
      <c r="W1212" s="1">
        <v>1</v>
      </c>
      <c r="Z1212" s="1">
        <f>SUM(DATAGRAL2024[[#This Row],[GRAND PRIX]:[BRONCE CANNES]])</f>
        <v>1</v>
      </c>
      <c r="AA12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13" spans="1:27" s="1" customFormat="1" x14ac:dyDescent="0.3">
      <c r="A1213" s="1" t="s">
        <v>3935</v>
      </c>
      <c r="B1213" s="1" t="s">
        <v>1392</v>
      </c>
      <c r="C1213" s="1" t="s">
        <v>1443</v>
      </c>
      <c r="D1213" s="1" t="s">
        <v>2142</v>
      </c>
      <c r="E1213" s="1" t="s">
        <v>1891</v>
      </c>
      <c r="F1213" s="1" t="s">
        <v>1892</v>
      </c>
      <c r="G1213" s="1" t="s">
        <v>1892</v>
      </c>
      <c r="H1213" s="1" t="s">
        <v>2844</v>
      </c>
      <c r="I1213" s="1" t="s">
        <v>175</v>
      </c>
      <c r="Y1213" s="1">
        <v>1</v>
      </c>
      <c r="Z1213" s="1">
        <f>SUM(DATAGRAL2024[[#This Row],[GRAND PRIX]:[BRONCE CANNES]])</f>
        <v>1</v>
      </c>
      <c r="AA12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14" spans="1:27" s="1" customFormat="1" x14ac:dyDescent="0.3">
      <c r="A1214" s="1" t="s">
        <v>3936</v>
      </c>
      <c r="B1214" s="1" t="s">
        <v>2206</v>
      </c>
      <c r="C1214" s="1" t="s">
        <v>2148</v>
      </c>
      <c r="D1214" s="1" t="s">
        <v>2199</v>
      </c>
      <c r="E1214" s="1" t="s">
        <v>3937</v>
      </c>
      <c r="F1214" s="1" t="s">
        <v>3938</v>
      </c>
      <c r="G1214" s="1" t="s">
        <v>2844</v>
      </c>
      <c r="H1214" s="1" t="s">
        <v>1006</v>
      </c>
      <c r="I1214" s="1" t="s">
        <v>1006</v>
      </c>
      <c r="K1214" s="1">
        <v>2</v>
      </c>
      <c r="L1214" s="1">
        <v>2</v>
      </c>
      <c r="Z1214" s="1">
        <f>SUM(DATAGRAL2024[[#This Row],[GRAND PRIX]:[BRONCE CANNES]])</f>
        <v>4</v>
      </c>
      <c r="AA12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1215" spans="1:27" s="1" customFormat="1" x14ac:dyDescent="0.3">
      <c r="A1215" s="1" t="s">
        <v>3936</v>
      </c>
      <c r="B1215" s="1" t="s">
        <v>2206</v>
      </c>
      <c r="C1215" s="1" t="s">
        <v>2148</v>
      </c>
      <c r="D1215" s="1" t="s">
        <v>2199</v>
      </c>
      <c r="E1215" s="1" t="s">
        <v>3939</v>
      </c>
      <c r="F1215" s="1" t="s">
        <v>3940</v>
      </c>
      <c r="G1215" s="1" t="s">
        <v>2844</v>
      </c>
      <c r="H1215" s="1" t="s">
        <v>1006</v>
      </c>
      <c r="I1215" s="1" t="s">
        <v>1006</v>
      </c>
      <c r="K1215" s="1">
        <v>2</v>
      </c>
      <c r="Z1215" s="1">
        <f>SUM(DATAGRAL2024[[#This Row],[GRAND PRIX]:[BRONCE CANNES]])</f>
        <v>2</v>
      </c>
      <c r="AA12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16" spans="1:27" s="1" customFormat="1" x14ac:dyDescent="0.3">
      <c r="A1216" s="1" t="s">
        <v>3936</v>
      </c>
      <c r="B1216" s="1" t="s">
        <v>2206</v>
      </c>
      <c r="C1216" s="1" t="s">
        <v>2153</v>
      </c>
      <c r="D1216" s="1" t="s">
        <v>2153</v>
      </c>
      <c r="E1216" s="1" t="s">
        <v>3941</v>
      </c>
      <c r="F1216" s="1" t="s">
        <v>3942</v>
      </c>
      <c r="G1216" s="1" t="s">
        <v>2844</v>
      </c>
      <c r="H1216" s="1" t="s">
        <v>1006</v>
      </c>
      <c r="I1216" s="1" t="s">
        <v>1006</v>
      </c>
      <c r="M1216" s="1">
        <v>2</v>
      </c>
      <c r="Z1216" s="1">
        <f>SUM(DATAGRAL2024[[#This Row],[GRAND PRIX]:[BRONCE CANNES]])</f>
        <v>2</v>
      </c>
      <c r="AA12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17" spans="1:27" s="1" customFormat="1" x14ac:dyDescent="0.3">
      <c r="A1217" s="1" t="s">
        <v>3936</v>
      </c>
      <c r="B1217" s="1" t="s">
        <v>2206</v>
      </c>
      <c r="C1217" s="1" t="s">
        <v>2153</v>
      </c>
      <c r="D1217" s="1" t="s">
        <v>2153</v>
      </c>
      <c r="E1217" s="1" t="s">
        <v>3943</v>
      </c>
      <c r="F1217" s="1" t="s">
        <v>1528</v>
      </c>
      <c r="G1217" s="1" t="s">
        <v>2844</v>
      </c>
      <c r="H1217" s="1" t="s">
        <v>1006</v>
      </c>
      <c r="I1217" s="1" t="s">
        <v>1006</v>
      </c>
      <c r="M1217" s="1">
        <v>6</v>
      </c>
      <c r="Z1217" s="1">
        <f>SUM(DATAGRAL2024[[#This Row],[GRAND PRIX]:[BRONCE CANNES]])</f>
        <v>6</v>
      </c>
      <c r="AA12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218" spans="1:27" s="1" customFormat="1" x14ac:dyDescent="0.3">
      <c r="A1218" s="1" t="s">
        <v>3936</v>
      </c>
      <c r="B1218" s="1" t="s">
        <v>2206</v>
      </c>
      <c r="C1218" s="1" t="s">
        <v>2153</v>
      </c>
      <c r="D1218" s="1" t="s">
        <v>2153</v>
      </c>
      <c r="E1218" s="1" t="s">
        <v>3944</v>
      </c>
      <c r="F1218" s="1" t="s">
        <v>3942</v>
      </c>
      <c r="G1218" s="1" t="s">
        <v>2844</v>
      </c>
      <c r="H1218" s="1" t="s">
        <v>1006</v>
      </c>
      <c r="I1218" s="1" t="s">
        <v>1006</v>
      </c>
      <c r="L1218" s="1">
        <v>2</v>
      </c>
      <c r="Z1218" s="1">
        <f>SUM(DATAGRAL2024[[#This Row],[GRAND PRIX]:[BRONCE CANNES]])</f>
        <v>2</v>
      </c>
      <c r="AA12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19" spans="1:27" s="1" customFormat="1" x14ac:dyDescent="0.3">
      <c r="A1219" s="1" t="s">
        <v>3936</v>
      </c>
      <c r="B1219" s="1" t="s">
        <v>2206</v>
      </c>
      <c r="C1219" s="1" t="s">
        <v>2153</v>
      </c>
      <c r="D1219" s="1" t="s">
        <v>2153</v>
      </c>
      <c r="E1219" s="1" t="s">
        <v>3945</v>
      </c>
      <c r="F1219" s="1" t="s">
        <v>3942</v>
      </c>
      <c r="G1219" s="1" t="s">
        <v>2844</v>
      </c>
      <c r="H1219" s="1" t="s">
        <v>1006</v>
      </c>
      <c r="I1219" s="1" t="s">
        <v>1006</v>
      </c>
      <c r="L1219" s="1">
        <v>2</v>
      </c>
      <c r="Z1219" s="1">
        <f>SUM(DATAGRAL2024[[#This Row],[GRAND PRIX]:[BRONCE CANNES]])</f>
        <v>2</v>
      </c>
      <c r="AA12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20" spans="1:27" s="1" customFormat="1" x14ac:dyDescent="0.3">
      <c r="A1220" s="1" t="s">
        <v>3936</v>
      </c>
      <c r="B1220" s="1" t="s">
        <v>2206</v>
      </c>
      <c r="C1220" s="1" t="s">
        <v>2153</v>
      </c>
      <c r="D1220" s="1" t="s">
        <v>2153</v>
      </c>
      <c r="E1220" s="1" t="s">
        <v>3946</v>
      </c>
      <c r="F1220" s="1" t="s">
        <v>3942</v>
      </c>
      <c r="G1220" s="1" t="s">
        <v>2844</v>
      </c>
      <c r="H1220" s="1" t="s">
        <v>1006</v>
      </c>
      <c r="I1220" s="1" t="s">
        <v>1006</v>
      </c>
      <c r="M1220" s="1">
        <v>1</v>
      </c>
      <c r="Z1220" s="1">
        <f>SUM(DATAGRAL2024[[#This Row],[GRAND PRIX]:[BRONCE CANNES]])</f>
        <v>1</v>
      </c>
      <c r="AA12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21" spans="1:27" s="1" customFormat="1" x14ac:dyDescent="0.3">
      <c r="A1221" s="1" t="s">
        <v>3936</v>
      </c>
      <c r="B1221" s="1" t="s">
        <v>2206</v>
      </c>
      <c r="C1221" s="1" t="s">
        <v>2153</v>
      </c>
      <c r="D1221" s="1" t="s">
        <v>2153</v>
      </c>
      <c r="E1221" s="1" t="s">
        <v>3947</v>
      </c>
      <c r="F1221" s="1" t="s">
        <v>3942</v>
      </c>
      <c r="G1221" s="1" t="s">
        <v>2844</v>
      </c>
      <c r="H1221" s="1" t="s">
        <v>1006</v>
      </c>
      <c r="I1221" s="1" t="s">
        <v>1006</v>
      </c>
      <c r="J1221" s="1">
        <v>1</v>
      </c>
      <c r="K1221" s="1">
        <v>4</v>
      </c>
      <c r="L1221" s="1">
        <v>4</v>
      </c>
      <c r="M1221" s="1">
        <v>1</v>
      </c>
      <c r="Z1221" s="1">
        <f>SUM(DATAGRAL2024[[#This Row],[GRAND PRIX]:[BRONCE CANNES]])</f>
        <v>10</v>
      </c>
      <c r="AA12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121</v>
      </c>
    </row>
    <row r="1222" spans="1:27" s="1" customFormat="1" x14ac:dyDescent="0.3">
      <c r="A1222" s="1" t="s">
        <v>3936</v>
      </c>
      <c r="B1222" s="1" t="s">
        <v>2206</v>
      </c>
      <c r="C1222" s="1" t="s">
        <v>2754</v>
      </c>
      <c r="D1222" s="1" t="s">
        <v>3948</v>
      </c>
      <c r="E1222" s="1" t="s">
        <v>3949</v>
      </c>
      <c r="F1222" s="1" t="s">
        <v>2164</v>
      </c>
      <c r="G1222" s="1" t="s">
        <v>2844</v>
      </c>
      <c r="H1222" s="1" t="s">
        <v>1006</v>
      </c>
      <c r="I1222" s="1" t="s">
        <v>1006</v>
      </c>
      <c r="M1222" s="1">
        <v>2</v>
      </c>
      <c r="Z1222" s="1">
        <f>SUM(DATAGRAL2024[[#This Row],[GRAND PRIX]:[BRONCE CANNES]])</f>
        <v>2</v>
      </c>
      <c r="AA12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23" spans="1:27" s="1" customFormat="1" x14ac:dyDescent="0.3">
      <c r="A1223" s="1" t="s">
        <v>3936</v>
      </c>
      <c r="B1223" s="1" t="s">
        <v>2206</v>
      </c>
      <c r="C1223" s="1" t="s">
        <v>2754</v>
      </c>
      <c r="D1223" s="1" t="s">
        <v>3948</v>
      </c>
      <c r="E1223" s="1" t="s">
        <v>3950</v>
      </c>
      <c r="F1223" s="1" t="s">
        <v>3951</v>
      </c>
      <c r="G1223" s="1" t="s">
        <v>2844</v>
      </c>
      <c r="H1223" s="1" t="s">
        <v>1006</v>
      </c>
      <c r="I1223" s="1" t="s">
        <v>1006</v>
      </c>
      <c r="M1223" s="1">
        <v>2</v>
      </c>
      <c r="Z1223" s="1">
        <f>SUM(DATAGRAL2024[[#This Row],[GRAND PRIX]:[BRONCE CANNES]])</f>
        <v>2</v>
      </c>
      <c r="AA12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24" spans="1:27" s="1" customFormat="1" x14ac:dyDescent="0.3">
      <c r="A1224" s="1" t="s">
        <v>3936</v>
      </c>
      <c r="B1224" s="1" t="s">
        <v>2206</v>
      </c>
      <c r="C1224" s="1" t="s">
        <v>2754</v>
      </c>
      <c r="D1224" s="1" t="s">
        <v>3948</v>
      </c>
      <c r="E1224" s="1" t="s">
        <v>3952</v>
      </c>
      <c r="F1224" s="1" t="s">
        <v>2164</v>
      </c>
      <c r="G1224" s="1" t="s">
        <v>2844</v>
      </c>
      <c r="H1224" s="1" t="s">
        <v>1006</v>
      </c>
      <c r="I1224" s="1" t="s">
        <v>1006</v>
      </c>
      <c r="K1224" s="1">
        <v>2</v>
      </c>
      <c r="Z1224" s="1">
        <f>SUM(DATAGRAL2024[[#This Row],[GRAND PRIX]:[BRONCE CANNES]])</f>
        <v>2</v>
      </c>
      <c r="AA12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25" spans="1:27" s="1" customFormat="1" x14ac:dyDescent="0.3">
      <c r="A1225" s="1" t="s">
        <v>3936</v>
      </c>
      <c r="B1225" s="1" t="s">
        <v>2206</v>
      </c>
      <c r="C1225" s="1" t="s">
        <v>2754</v>
      </c>
      <c r="D1225" s="1" t="s">
        <v>3948</v>
      </c>
      <c r="E1225" s="1" t="s">
        <v>3953</v>
      </c>
      <c r="F1225" s="1" t="s">
        <v>2169</v>
      </c>
      <c r="G1225" s="1" t="s">
        <v>2844</v>
      </c>
      <c r="H1225" s="1" t="s">
        <v>1006</v>
      </c>
      <c r="I1225" s="1" t="s">
        <v>1006</v>
      </c>
      <c r="M1225" s="1">
        <v>2</v>
      </c>
      <c r="Z1225" s="1">
        <f>SUM(DATAGRAL2024[[#This Row],[GRAND PRIX]:[BRONCE CANNES]])</f>
        <v>2</v>
      </c>
      <c r="AA12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26" spans="1:27" s="1" customFormat="1" x14ac:dyDescent="0.3">
      <c r="A1226" s="1" t="s">
        <v>3936</v>
      </c>
      <c r="B1226" s="1" t="s">
        <v>2206</v>
      </c>
      <c r="C1226" s="1" t="s">
        <v>2754</v>
      </c>
      <c r="D1226" s="1" t="s">
        <v>3948</v>
      </c>
      <c r="E1226" s="1" t="s">
        <v>3954</v>
      </c>
      <c r="F1226" s="1" t="s">
        <v>3951</v>
      </c>
      <c r="G1226" s="1" t="s">
        <v>2844</v>
      </c>
      <c r="H1226" s="1" t="s">
        <v>1006</v>
      </c>
      <c r="I1226" s="1" t="s">
        <v>1006</v>
      </c>
      <c r="K1226" s="1">
        <v>2</v>
      </c>
      <c r="Z1226" s="1">
        <f>SUM(DATAGRAL2024[[#This Row],[GRAND PRIX]:[BRONCE CANNES]])</f>
        <v>2</v>
      </c>
      <c r="AA12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27" spans="1:27" s="1" customFormat="1" x14ac:dyDescent="0.3">
      <c r="A1227" s="1" t="s">
        <v>3936</v>
      </c>
      <c r="B1227" s="1" t="s">
        <v>2206</v>
      </c>
      <c r="C1227" s="1" t="s">
        <v>2754</v>
      </c>
      <c r="D1227" s="1" t="s">
        <v>3948</v>
      </c>
      <c r="E1227" s="1" t="s">
        <v>3955</v>
      </c>
      <c r="F1227" s="1" t="s">
        <v>3951</v>
      </c>
      <c r="G1227" s="1" t="s">
        <v>2844</v>
      </c>
      <c r="H1227" s="1" t="s">
        <v>1006</v>
      </c>
      <c r="I1227" s="1" t="s">
        <v>1006</v>
      </c>
      <c r="K1227" s="1">
        <v>2</v>
      </c>
      <c r="Z1227" s="1">
        <f>SUM(DATAGRAL2024[[#This Row],[GRAND PRIX]:[BRONCE CANNES]])</f>
        <v>2</v>
      </c>
      <c r="AA12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28" spans="1:27" s="1" customFormat="1" x14ac:dyDescent="0.3">
      <c r="A1228" s="1" t="s">
        <v>3936</v>
      </c>
      <c r="B1228" s="1" t="s">
        <v>2206</v>
      </c>
      <c r="C1228" s="1" t="s">
        <v>2754</v>
      </c>
      <c r="D1228" s="1" t="s">
        <v>3948</v>
      </c>
      <c r="E1228" s="1" t="s">
        <v>3956</v>
      </c>
      <c r="F1228" s="1" t="s">
        <v>3951</v>
      </c>
      <c r="G1228" s="1" t="s">
        <v>2844</v>
      </c>
      <c r="H1228" s="1" t="s">
        <v>1006</v>
      </c>
      <c r="I1228" s="1" t="s">
        <v>1006</v>
      </c>
      <c r="L1228" s="1">
        <v>2</v>
      </c>
      <c r="Z1228" s="1">
        <f>SUM(DATAGRAL2024[[#This Row],[GRAND PRIX]:[BRONCE CANNES]])</f>
        <v>2</v>
      </c>
      <c r="AA12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29" spans="1:27" s="1" customFormat="1" x14ac:dyDescent="0.3">
      <c r="A1229" s="1" t="s">
        <v>3936</v>
      </c>
      <c r="B1229" s="1" t="s">
        <v>2206</v>
      </c>
      <c r="C1229" s="1" t="s">
        <v>2754</v>
      </c>
      <c r="D1229" s="1" t="s">
        <v>3948</v>
      </c>
      <c r="E1229" s="1" t="s">
        <v>3957</v>
      </c>
      <c r="F1229" s="1" t="s">
        <v>3951</v>
      </c>
      <c r="G1229" s="1" t="s">
        <v>2844</v>
      </c>
      <c r="H1229" s="1" t="s">
        <v>1006</v>
      </c>
      <c r="I1229" s="1" t="s">
        <v>1006</v>
      </c>
      <c r="M1229" s="1">
        <v>2</v>
      </c>
      <c r="Z1229" s="1">
        <f>SUM(DATAGRAL2024[[#This Row],[GRAND PRIX]:[BRONCE CANNES]])</f>
        <v>2</v>
      </c>
      <c r="AA12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30" spans="1:27" s="1" customFormat="1" x14ac:dyDescent="0.3">
      <c r="A1230" s="1" t="s">
        <v>3936</v>
      </c>
      <c r="B1230" s="1" t="s">
        <v>2206</v>
      </c>
      <c r="C1230" s="1" t="s">
        <v>1539</v>
      </c>
      <c r="D1230" s="1" t="s">
        <v>3958</v>
      </c>
      <c r="E1230" s="1" t="s">
        <v>3959</v>
      </c>
      <c r="F1230" s="1" t="s">
        <v>2169</v>
      </c>
      <c r="G1230" s="1" t="s">
        <v>2844</v>
      </c>
      <c r="H1230" s="1" t="s">
        <v>1006</v>
      </c>
      <c r="I1230" s="1" t="s">
        <v>1006</v>
      </c>
      <c r="L1230" s="1">
        <v>2</v>
      </c>
      <c r="M1230" s="1">
        <v>2</v>
      </c>
      <c r="Z1230" s="1">
        <f>SUM(DATAGRAL2024[[#This Row],[GRAND PRIX]:[BRONCE CANNES]])</f>
        <v>4</v>
      </c>
      <c r="AA12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231" spans="1:27" s="1" customFormat="1" x14ac:dyDescent="0.3">
      <c r="A1231" s="1" t="s">
        <v>3936</v>
      </c>
      <c r="B1231" s="1" t="s">
        <v>2206</v>
      </c>
      <c r="C1231" s="1" t="s">
        <v>1539</v>
      </c>
      <c r="D1231" s="1" t="s">
        <v>3958</v>
      </c>
      <c r="E1231" s="1" t="s">
        <v>3960</v>
      </c>
      <c r="F1231" s="1" t="s">
        <v>2169</v>
      </c>
      <c r="G1231" s="1" t="s">
        <v>2844</v>
      </c>
      <c r="H1231" s="1" t="s">
        <v>1006</v>
      </c>
      <c r="I1231" s="1" t="s">
        <v>1006</v>
      </c>
      <c r="K1231" s="1">
        <v>2</v>
      </c>
      <c r="L1231" s="1">
        <v>2</v>
      </c>
      <c r="Z1231" s="1">
        <f>SUM(DATAGRAL2024[[#This Row],[GRAND PRIX]:[BRONCE CANNES]])</f>
        <v>4</v>
      </c>
      <c r="AA12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1232" spans="1:27" s="1" customFormat="1" x14ac:dyDescent="0.3">
      <c r="A1232" s="1" t="s">
        <v>3936</v>
      </c>
      <c r="B1232" s="1" t="s">
        <v>2206</v>
      </c>
      <c r="C1232" s="1" t="s">
        <v>1539</v>
      </c>
      <c r="D1232" s="1" t="s">
        <v>3958</v>
      </c>
      <c r="E1232" s="1" t="s">
        <v>3961</v>
      </c>
      <c r="F1232" s="1" t="s">
        <v>2169</v>
      </c>
      <c r="G1232" s="1" t="s">
        <v>2844</v>
      </c>
      <c r="H1232" s="1" t="s">
        <v>1006</v>
      </c>
      <c r="I1232" s="1" t="s">
        <v>1006</v>
      </c>
      <c r="L1232" s="1">
        <v>2</v>
      </c>
      <c r="Z1232" s="1">
        <f>SUM(DATAGRAL2024[[#This Row],[GRAND PRIX]:[BRONCE CANNES]])</f>
        <v>2</v>
      </c>
      <c r="AA12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33" spans="1:27" s="1" customFormat="1" x14ac:dyDescent="0.3">
      <c r="A1233" s="1" t="s">
        <v>3936</v>
      </c>
      <c r="B1233" s="1" t="s">
        <v>2206</v>
      </c>
      <c r="C1233" s="1" t="s">
        <v>1539</v>
      </c>
      <c r="D1233" s="1" t="s">
        <v>3958</v>
      </c>
      <c r="E1233" s="1" t="s">
        <v>3962</v>
      </c>
      <c r="F1233" s="1" t="s">
        <v>3963</v>
      </c>
      <c r="G1233" s="1" t="s">
        <v>2844</v>
      </c>
      <c r="H1233" s="1" t="s">
        <v>1006</v>
      </c>
      <c r="I1233" s="1" t="s">
        <v>1006</v>
      </c>
      <c r="M1233" s="1">
        <v>2</v>
      </c>
      <c r="Z1233" s="1">
        <f>SUM(DATAGRAL2024[[#This Row],[GRAND PRIX]:[BRONCE CANNES]])</f>
        <v>2</v>
      </c>
      <c r="AA12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34" spans="1:27" s="1" customFormat="1" x14ac:dyDescent="0.3">
      <c r="A1234" s="1" t="s">
        <v>3936</v>
      </c>
      <c r="B1234" s="1" t="s">
        <v>2206</v>
      </c>
      <c r="C1234" s="1" t="s">
        <v>1539</v>
      </c>
      <c r="D1234" s="1" t="s">
        <v>3958</v>
      </c>
      <c r="E1234" s="1" t="s">
        <v>3964</v>
      </c>
      <c r="F1234" s="1" t="s">
        <v>3965</v>
      </c>
      <c r="G1234" s="1" t="s">
        <v>2844</v>
      </c>
      <c r="H1234" s="1" t="s">
        <v>1006</v>
      </c>
      <c r="I1234" s="1" t="s">
        <v>1006</v>
      </c>
      <c r="M1234" s="1">
        <v>2</v>
      </c>
      <c r="Z1234" s="1">
        <f>SUM(DATAGRAL2024[[#This Row],[GRAND PRIX]:[BRONCE CANNES]])</f>
        <v>2</v>
      </c>
      <c r="AA12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35" spans="1:27" s="1" customFormat="1" x14ac:dyDescent="0.3">
      <c r="A1235" s="1" t="s">
        <v>3936</v>
      </c>
      <c r="B1235" s="1" t="s">
        <v>2206</v>
      </c>
      <c r="C1235" s="1" t="s">
        <v>3966</v>
      </c>
      <c r="D1235" s="1" t="s">
        <v>4363</v>
      </c>
      <c r="E1235" s="1" t="s">
        <v>3968</v>
      </c>
      <c r="F1235" s="1" t="s">
        <v>2169</v>
      </c>
      <c r="G1235" s="1" t="s">
        <v>2844</v>
      </c>
      <c r="H1235" s="1" t="s">
        <v>1006</v>
      </c>
      <c r="I1235" s="1" t="s">
        <v>1006</v>
      </c>
      <c r="L1235" s="1">
        <v>4</v>
      </c>
      <c r="M1235" s="1">
        <v>6</v>
      </c>
      <c r="Z1235" s="1">
        <f>SUM(DATAGRAL2024[[#This Row],[GRAND PRIX]:[BRONCE CANNES]])</f>
        <v>10</v>
      </c>
      <c r="AA12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46</v>
      </c>
    </row>
    <row r="1236" spans="1:27" s="1" customFormat="1" x14ac:dyDescent="0.3">
      <c r="A1236" s="1" t="s">
        <v>3936</v>
      </c>
      <c r="B1236" s="1" t="s">
        <v>2206</v>
      </c>
      <c r="C1236" s="1" t="s">
        <v>3966</v>
      </c>
      <c r="D1236" s="1" t="s">
        <v>4363</v>
      </c>
      <c r="E1236" s="1" t="s">
        <v>3969</v>
      </c>
      <c r="F1236" s="1" t="s">
        <v>3970</v>
      </c>
      <c r="G1236" s="1" t="s">
        <v>2844</v>
      </c>
      <c r="H1236" s="1" t="s">
        <v>1006</v>
      </c>
      <c r="I1236" s="1" t="s">
        <v>1006</v>
      </c>
      <c r="K1236" s="1">
        <v>2</v>
      </c>
      <c r="L1236" s="1">
        <v>4</v>
      </c>
      <c r="Z1236" s="1">
        <f>SUM(DATAGRAL2024[[#This Row],[GRAND PRIX]:[BRONCE CANNES]])</f>
        <v>6</v>
      </c>
      <c r="AA12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58</v>
      </c>
    </row>
    <row r="1237" spans="1:27" s="1" customFormat="1" x14ac:dyDescent="0.3">
      <c r="A1237" s="1" t="s">
        <v>3936</v>
      </c>
      <c r="B1237" s="1" t="s">
        <v>2206</v>
      </c>
      <c r="C1237" s="1" t="s">
        <v>3966</v>
      </c>
      <c r="D1237" s="1" t="s">
        <v>4363</v>
      </c>
      <c r="E1237" s="1" t="s">
        <v>3971</v>
      </c>
      <c r="F1237" s="1" t="s">
        <v>3972</v>
      </c>
      <c r="G1237" s="1" t="s">
        <v>2844</v>
      </c>
      <c r="H1237" s="1" t="s">
        <v>1006</v>
      </c>
      <c r="I1237" s="1" t="s">
        <v>1006</v>
      </c>
      <c r="L1237" s="1">
        <v>2</v>
      </c>
      <c r="M1237" s="1">
        <v>2</v>
      </c>
      <c r="Z1237" s="1">
        <f>SUM(DATAGRAL2024[[#This Row],[GRAND PRIX]:[BRONCE CANNES]])</f>
        <v>4</v>
      </c>
      <c r="AA12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238" spans="1:27" s="1" customFormat="1" x14ac:dyDescent="0.3">
      <c r="A1238" s="1" t="s">
        <v>3936</v>
      </c>
      <c r="B1238" s="1" t="s">
        <v>2206</v>
      </c>
      <c r="C1238" s="1" t="s">
        <v>3966</v>
      </c>
      <c r="D1238" s="1" t="s">
        <v>4363</v>
      </c>
      <c r="E1238" s="1" t="s">
        <v>3973</v>
      </c>
      <c r="F1238" s="1" t="s">
        <v>3974</v>
      </c>
      <c r="G1238" s="1" t="s">
        <v>2844</v>
      </c>
      <c r="H1238" s="1" t="s">
        <v>1006</v>
      </c>
      <c r="I1238" s="1" t="s">
        <v>1006</v>
      </c>
      <c r="K1238" s="1">
        <v>2</v>
      </c>
      <c r="Z1238" s="1">
        <f>SUM(DATAGRAL2024[[#This Row],[GRAND PRIX]:[BRONCE CANNES]])</f>
        <v>2</v>
      </c>
      <c r="AA12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39" spans="1:27" s="1" customFormat="1" x14ac:dyDescent="0.3">
      <c r="A1239" s="1" t="s">
        <v>3936</v>
      </c>
      <c r="B1239" s="1" t="s">
        <v>2206</v>
      </c>
      <c r="C1239" s="1" t="s">
        <v>1443</v>
      </c>
      <c r="D1239" s="1" t="s">
        <v>2200</v>
      </c>
      <c r="E1239" s="1" t="s">
        <v>3975</v>
      </c>
      <c r="F1239" s="1" t="s">
        <v>2189</v>
      </c>
      <c r="G1239" s="1" t="s">
        <v>2844</v>
      </c>
      <c r="H1239" s="1" t="s">
        <v>1006</v>
      </c>
      <c r="I1239" s="1" t="s">
        <v>1006</v>
      </c>
      <c r="M1239" s="1">
        <v>4</v>
      </c>
      <c r="Z1239" s="1">
        <f>SUM(DATAGRAL2024[[#This Row],[GRAND PRIX]:[BRONCE CANNES]])</f>
        <v>4</v>
      </c>
      <c r="AA12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1240" spans="1:27" s="1" customFormat="1" x14ac:dyDescent="0.3">
      <c r="A1240" s="1" t="s">
        <v>3936</v>
      </c>
      <c r="B1240" s="1" t="s">
        <v>2206</v>
      </c>
      <c r="C1240" s="1" t="s">
        <v>1443</v>
      </c>
      <c r="D1240" s="1" t="s">
        <v>2200</v>
      </c>
      <c r="E1240" s="1" t="s">
        <v>3976</v>
      </c>
      <c r="F1240" s="1" t="s">
        <v>3350</v>
      </c>
      <c r="G1240" s="1" t="s">
        <v>2844</v>
      </c>
      <c r="H1240" s="1" t="s">
        <v>1006</v>
      </c>
      <c r="I1240" s="1" t="s">
        <v>1006</v>
      </c>
      <c r="L1240" s="1">
        <v>2</v>
      </c>
      <c r="Z1240" s="1">
        <f>SUM(DATAGRAL2024[[#This Row],[GRAND PRIX]:[BRONCE CANNES]])</f>
        <v>2</v>
      </c>
      <c r="AA12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41" spans="1:27" s="1" customFormat="1" x14ac:dyDescent="0.3">
      <c r="A1241" s="1" t="s">
        <v>3936</v>
      </c>
      <c r="B1241" s="1" t="s">
        <v>2206</v>
      </c>
      <c r="C1241" s="1" t="s">
        <v>1443</v>
      </c>
      <c r="D1241" s="1" t="s">
        <v>2200</v>
      </c>
      <c r="E1241" s="1" t="s">
        <v>3977</v>
      </c>
      <c r="F1241" s="1" t="s">
        <v>3978</v>
      </c>
      <c r="G1241" s="1" t="s">
        <v>2844</v>
      </c>
      <c r="H1241" s="1" t="s">
        <v>1006</v>
      </c>
      <c r="I1241" s="1" t="s">
        <v>1006</v>
      </c>
      <c r="L1241" s="1">
        <v>2</v>
      </c>
      <c r="M1241" s="1">
        <v>2</v>
      </c>
      <c r="Z1241" s="1">
        <f>SUM(DATAGRAL2024[[#This Row],[GRAND PRIX]:[BRONCE CANNES]])</f>
        <v>4</v>
      </c>
      <c r="AA12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242" spans="1:27" s="1" customFormat="1" x14ac:dyDescent="0.3">
      <c r="A1242" s="1" t="s">
        <v>3936</v>
      </c>
      <c r="B1242" s="1" t="s">
        <v>2206</v>
      </c>
      <c r="C1242" s="1" t="s">
        <v>1443</v>
      </c>
      <c r="D1242" s="1" t="s">
        <v>2200</v>
      </c>
      <c r="E1242" s="1" t="s">
        <v>3979</v>
      </c>
      <c r="F1242" s="1" t="s">
        <v>3978</v>
      </c>
      <c r="G1242" s="1" t="s">
        <v>2844</v>
      </c>
      <c r="H1242" s="1" t="s">
        <v>1006</v>
      </c>
      <c r="I1242" s="1" t="s">
        <v>1006</v>
      </c>
      <c r="K1242" s="1">
        <v>2</v>
      </c>
      <c r="Z1242" s="1">
        <f>SUM(DATAGRAL2024[[#This Row],[GRAND PRIX]:[BRONCE CANNES]])</f>
        <v>2</v>
      </c>
      <c r="AA12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43" spans="1:27" s="1" customFormat="1" x14ac:dyDescent="0.3">
      <c r="A1243" s="1" t="s">
        <v>3936</v>
      </c>
      <c r="B1243" s="1" t="s">
        <v>2206</v>
      </c>
      <c r="C1243" s="1" t="s">
        <v>3210</v>
      </c>
      <c r="D1243" s="1" t="s">
        <v>3210</v>
      </c>
      <c r="E1243" s="1" t="s">
        <v>3980</v>
      </c>
      <c r="F1243" s="1" t="s">
        <v>2169</v>
      </c>
      <c r="G1243" s="1" t="s">
        <v>2844</v>
      </c>
      <c r="H1243" s="1" t="s">
        <v>1006</v>
      </c>
      <c r="I1243" s="1" t="s">
        <v>1006</v>
      </c>
      <c r="M1243" s="1">
        <v>2</v>
      </c>
      <c r="Z1243" s="1">
        <f>SUM(DATAGRAL2024[[#This Row],[GRAND PRIX]:[BRONCE CANNES]])</f>
        <v>2</v>
      </c>
      <c r="AA12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44" spans="1:27" s="1" customFormat="1" x14ac:dyDescent="0.3">
      <c r="A1244" s="1" t="s">
        <v>3936</v>
      </c>
      <c r="B1244" s="1" t="s">
        <v>2206</v>
      </c>
      <c r="C1244" s="1" t="s">
        <v>3210</v>
      </c>
      <c r="D1244" s="1" t="s">
        <v>3210</v>
      </c>
      <c r="E1244" s="1" t="s">
        <v>3981</v>
      </c>
      <c r="F1244" s="1" t="s">
        <v>2169</v>
      </c>
      <c r="G1244" s="1" t="s">
        <v>2844</v>
      </c>
      <c r="H1244" s="1" t="s">
        <v>1006</v>
      </c>
      <c r="I1244" s="1" t="s">
        <v>1006</v>
      </c>
      <c r="L1244" s="1">
        <v>4</v>
      </c>
      <c r="Z1244" s="1">
        <f>SUM(DATAGRAL2024[[#This Row],[GRAND PRIX]:[BRONCE CANNES]])</f>
        <v>4</v>
      </c>
      <c r="AA12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1245" spans="1:27" s="1" customFormat="1" x14ac:dyDescent="0.3">
      <c r="A1245" s="1" t="s">
        <v>3936</v>
      </c>
      <c r="B1245" s="1" t="s">
        <v>2206</v>
      </c>
      <c r="C1245" s="1" t="s">
        <v>3210</v>
      </c>
      <c r="D1245" s="1" t="s">
        <v>3210</v>
      </c>
      <c r="E1245" s="1" t="s">
        <v>3982</v>
      </c>
      <c r="F1245" s="1" t="s">
        <v>2169</v>
      </c>
      <c r="G1245" s="1" t="s">
        <v>2844</v>
      </c>
      <c r="H1245" s="1" t="s">
        <v>1006</v>
      </c>
      <c r="I1245" s="1" t="s">
        <v>1006</v>
      </c>
      <c r="L1245" s="1">
        <v>2</v>
      </c>
      <c r="Z1245" s="1">
        <f>SUM(DATAGRAL2024[[#This Row],[GRAND PRIX]:[BRONCE CANNES]])</f>
        <v>2</v>
      </c>
      <c r="AA12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46" spans="1:27" s="1" customFormat="1" x14ac:dyDescent="0.3">
      <c r="A1246" s="1" t="s">
        <v>3479</v>
      </c>
      <c r="B1246" s="1" t="s">
        <v>2206</v>
      </c>
      <c r="C1246" s="1" t="s">
        <v>3983</v>
      </c>
      <c r="D1246" s="1" t="s">
        <v>3983</v>
      </c>
      <c r="E1246" s="1" t="s">
        <v>2216</v>
      </c>
      <c r="F1246" s="1" t="s">
        <v>2844</v>
      </c>
      <c r="G1246" s="1" t="s">
        <v>2844</v>
      </c>
      <c r="H1246" s="1" t="s">
        <v>126</v>
      </c>
      <c r="I1246" s="1" t="s">
        <v>126</v>
      </c>
      <c r="L1246" s="1">
        <v>1</v>
      </c>
      <c r="Z1246" s="1">
        <f>SUM(DATAGRAL2024[[#This Row],[GRAND PRIX]:[BRONCE CANNES]])</f>
        <v>1</v>
      </c>
      <c r="AA12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47" spans="1:27" s="1" customFormat="1" x14ac:dyDescent="0.3">
      <c r="A1247" s="1" t="s">
        <v>3479</v>
      </c>
      <c r="B1247" s="1" t="s">
        <v>2206</v>
      </c>
      <c r="C1247" s="1" t="s">
        <v>3984</v>
      </c>
      <c r="D1247" s="1" t="s">
        <v>3984</v>
      </c>
      <c r="E1247" s="1" t="s">
        <v>2218</v>
      </c>
      <c r="F1247" s="1" t="s">
        <v>2844</v>
      </c>
      <c r="G1247" s="1" t="s">
        <v>2844</v>
      </c>
      <c r="H1247" s="1" t="s">
        <v>126</v>
      </c>
      <c r="I1247" s="1" t="s">
        <v>126</v>
      </c>
      <c r="L1247" s="1">
        <v>1</v>
      </c>
      <c r="M1247" s="1">
        <v>1</v>
      </c>
      <c r="Z1247" s="1">
        <f>SUM(DATAGRAL2024[[#This Row],[GRAND PRIX]:[BRONCE CANNES]])</f>
        <v>2</v>
      </c>
      <c r="AA12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48" spans="1:27" s="1" customFormat="1" x14ac:dyDescent="0.3">
      <c r="A1248" s="1" t="s">
        <v>3479</v>
      </c>
      <c r="B1248" s="1" t="s">
        <v>2206</v>
      </c>
      <c r="C1248" s="1" t="s">
        <v>3984</v>
      </c>
      <c r="D1248" s="1" t="s">
        <v>3984</v>
      </c>
      <c r="E1248" s="1" t="s">
        <v>2219</v>
      </c>
      <c r="F1248" s="1" t="s">
        <v>2844</v>
      </c>
      <c r="G1248" s="1" t="s">
        <v>2844</v>
      </c>
      <c r="H1248" s="1" t="s">
        <v>126</v>
      </c>
      <c r="I1248" s="1" t="s">
        <v>126</v>
      </c>
      <c r="L1248" s="1">
        <v>1</v>
      </c>
      <c r="M1248" s="1">
        <v>1</v>
      </c>
      <c r="Z1248" s="1">
        <f>SUM(DATAGRAL2024[[#This Row],[GRAND PRIX]:[BRONCE CANNES]])</f>
        <v>2</v>
      </c>
      <c r="AA12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49" spans="1:27" s="1" customFormat="1" x14ac:dyDescent="0.3">
      <c r="A1249" s="1" t="s">
        <v>3479</v>
      </c>
      <c r="B1249" s="1" t="s">
        <v>2206</v>
      </c>
      <c r="C1249" s="1" t="s">
        <v>3984</v>
      </c>
      <c r="D1249" s="1" t="s">
        <v>3984</v>
      </c>
      <c r="E1249" s="1" t="s">
        <v>2220</v>
      </c>
      <c r="F1249" s="1" t="s">
        <v>2844</v>
      </c>
      <c r="G1249" s="1" t="s">
        <v>2844</v>
      </c>
      <c r="H1249" s="1" t="s">
        <v>126</v>
      </c>
      <c r="I1249" s="1" t="s">
        <v>126</v>
      </c>
      <c r="M1249" s="1">
        <v>1</v>
      </c>
      <c r="Z1249" s="1">
        <f>SUM(DATAGRAL2024[[#This Row],[GRAND PRIX]:[BRONCE CANNES]])</f>
        <v>1</v>
      </c>
      <c r="AA12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0" spans="1:27" s="1" customFormat="1" x14ac:dyDescent="0.3">
      <c r="A1250" s="1" t="s">
        <v>3479</v>
      </c>
      <c r="B1250" s="1" t="s">
        <v>2206</v>
      </c>
      <c r="C1250" s="1" t="s">
        <v>3984</v>
      </c>
      <c r="D1250" s="1" t="s">
        <v>3984</v>
      </c>
      <c r="E1250" s="1" t="s">
        <v>2221</v>
      </c>
      <c r="F1250" s="1" t="s">
        <v>2844</v>
      </c>
      <c r="G1250" s="1" t="s">
        <v>2844</v>
      </c>
      <c r="H1250" s="1" t="s">
        <v>126</v>
      </c>
      <c r="I1250" s="1" t="s">
        <v>126</v>
      </c>
      <c r="M1250" s="1">
        <v>1</v>
      </c>
      <c r="Z1250" s="1">
        <f>SUM(DATAGRAL2024[[#This Row],[GRAND PRIX]:[BRONCE CANNES]])</f>
        <v>1</v>
      </c>
      <c r="AA12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1" spans="1:27" s="1" customFormat="1" x14ac:dyDescent="0.3">
      <c r="A1251" s="1" t="s">
        <v>3479</v>
      </c>
      <c r="B1251" s="1" t="s">
        <v>2206</v>
      </c>
      <c r="C1251" s="1" t="s">
        <v>3984</v>
      </c>
      <c r="D1251" s="1" t="s">
        <v>3984</v>
      </c>
      <c r="E1251" s="1" t="s">
        <v>2222</v>
      </c>
      <c r="F1251" s="1" t="s">
        <v>2844</v>
      </c>
      <c r="G1251" s="1" t="s">
        <v>2844</v>
      </c>
      <c r="H1251" s="1" t="s">
        <v>126</v>
      </c>
      <c r="I1251" s="1" t="s">
        <v>126</v>
      </c>
      <c r="K1251" s="1">
        <v>1</v>
      </c>
      <c r="L1251" s="1">
        <v>1</v>
      </c>
      <c r="M1251" s="1">
        <v>1</v>
      </c>
      <c r="Z1251" s="1">
        <f>SUM(DATAGRAL2024[[#This Row],[GRAND PRIX]:[BRONCE CANNES]])</f>
        <v>3</v>
      </c>
      <c r="AA12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252" spans="1:27" s="1" customFormat="1" x14ac:dyDescent="0.3">
      <c r="A1252" s="1" t="s">
        <v>3479</v>
      </c>
      <c r="B1252" s="1" t="s">
        <v>2206</v>
      </c>
      <c r="C1252" s="1" t="s">
        <v>3984</v>
      </c>
      <c r="D1252" s="1" t="s">
        <v>3984</v>
      </c>
      <c r="E1252" s="1" t="s">
        <v>2223</v>
      </c>
      <c r="F1252" s="1" t="s">
        <v>2844</v>
      </c>
      <c r="G1252" s="1" t="s">
        <v>2844</v>
      </c>
      <c r="H1252" s="1" t="s">
        <v>126</v>
      </c>
      <c r="I1252" s="1" t="s">
        <v>126</v>
      </c>
      <c r="M1252" s="1">
        <v>1</v>
      </c>
      <c r="Z1252" s="1">
        <f>SUM(DATAGRAL2024[[#This Row],[GRAND PRIX]:[BRONCE CANNES]])</f>
        <v>1</v>
      </c>
      <c r="AA12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3" spans="1:27" s="1" customFormat="1" x14ac:dyDescent="0.3">
      <c r="A1253" s="1" t="s">
        <v>3479</v>
      </c>
      <c r="B1253" s="1" t="s">
        <v>2206</v>
      </c>
      <c r="C1253" s="1" t="s">
        <v>3984</v>
      </c>
      <c r="D1253" s="1" t="s">
        <v>3984</v>
      </c>
      <c r="E1253" s="1" t="s">
        <v>2224</v>
      </c>
      <c r="F1253" s="1" t="s">
        <v>2844</v>
      </c>
      <c r="G1253" s="1" t="s">
        <v>2844</v>
      </c>
      <c r="H1253" s="1" t="s">
        <v>126</v>
      </c>
      <c r="I1253" s="1" t="s">
        <v>126</v>
      </c>
      <c r="K1253" s="1">
        <v>1</v>
      </c>
      <c r="M1253" s="1">
        <v>1</v>
      </c>
      <c r="Z1253" s="1">
        <f>SUM(DATAGRAL2024[[#This Row],[GRAND PRIX]:[BRONCE CANNES]])</f>
        <v>2</v>
      </c>
      <c r="AA12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254" spans="1:27" s="1" customFormat="1" x14ac:dyDescent="0.3">
      <c r="A1254" s="1" t="s">
        <v>3479</v>
      </c>
      <c r="B1254" s="1" t="s">
        <v>2206</v>
      </c>
      <c r="C1254" s="1" t="s">
        <v>3984</v>
      </c>
      <c r="D1254" s="1" t="s">
        <v>3984</v>
      </c>
      <c r="E1254" s="1" t="s">
        <v>2225</v>
      </c>
      <c r="F1254" s="1" t="s">
        <v>2844</v>
      </c>
      <c r="G1254" s="1" t="s">
        <v>2844</v>
      </c>
      <c r="H1254" s="1" t="s">
        <v>126</v>
      </c>
      <c r="I1254" s="1" t="s">
        <v>126</v>
      </c>
      <c r="M1254" s="1">
        <v>1</v>
      </c>
      <c r="Z1254" s="1">
        <f>SUM(DATAGRAL2024[[#This Row],[GRAND PRIX]:[BRONCE CANNES]])</f>
        <v>1</v>
      </c>
      <c r="AA12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5" spans="1:27" s="1" customFormat="1" x14ac:dyDescent="0.3">
      <c r="A1255" s="1" t="s">
        <v>3479</v>
      </c>
      <c r="B1255" s="1" t="s">
        <v>2206</v>
      </c>
      <c r="C1255" s="1" t="s">
        <v>3984</v>
      </c>
      <c r="D1255" s="1" t="s">
        <v>3984</v>
      </c>
      <c r="E1255" s="1" t="s">
        <v>2226</v>
      </c>
      <c r="F1255" s="1" t="s">
        <v>2844</v>
      </c>
      <c r="G1255" s="1" t="s">
        <v>2844</v>
      </c>
      <c r="H1255" s="1" t="s">
        <v>126</v>
      </c>
      <c r="I1255" s="1" t="s">
        <v>126</v>
      </c>
      <c r="K1255" s="1">
        <v>1</v>
      </c>
      <c r="L1255" s="1">
        <v>3</v>
      </c>
      <c r="Z1255" s="1">
        <f>SUM(DATAGRAL2024[[#This Row],[GRAND PRIX]:[BRONCE CANNES]])</f>
        <v>4</v>
      </c>
      <c r="AA12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1256" spans="1:27" s="1" customFormat="1" x14ac:dyDescent="0.3">
      <c r="A1256" s="1" t="s">
        <v>3479</v>
      </c>
      <c r="B1256" s="1" t="s">
        <v>2206</v>
      </c>
      <c r="C1256" s="1" t="s">
        <v>3985</v>
      </c>
      <c r="D1256" s="1" t="s">
        <v>3985</v>
      </c>
      <c r="E1256" s="1" t="s">
        <v>2228</v>
      </c>
      <c r="F1256" s="1" t="s">
        <v>2844</v>
      </c>
      <c r="G1256" s="1" t="s">
        <v>2844</v>
      </c>
      <c r="H1256" s="1" t="s">
        <v>126</v>
      </c>
      <c r="I1256" s="1" t="s">
        <v>126</v>
      </c>
      <c r="M1256" s="1">
        <v>1</v>
      </c>
      <c r="Z1256" s="1">
        <f>SUM(DATAGRAL2024[[#This Row],[GRAND PRIX]:[BRONCE CANNES]])</f>
        <v>1</v>
      </c>
      <c r="AA12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7" spans="1:27" s="1" customFormat="1" x14ac:dyDescent="0.3">
      <c r="A1257" s="1" t="s">
        <v>3479</v>
      </c>
      <c r="B1257" s="1" t="s">
        <v>2206</v>
      </c>
      <c r="C1257" s="1" t="s">
        <v>854</v>
      </c>
      <c r="D1257" s="1" t="s">
        <v>3986</v>
      </c>
      <c r="E1257" s="1" t="s">
        <v>2230</v>
      </c>
      <c r="F1257" s="1" t="s">
        <v>2844</v>
      </c>
      <c r="G1257" s="1" t="s">
        <v>2844</v>
      </c>
      <c r="H1257" s="1" t="s">
        <v>126</v>
      </c>
      <c r="I1257" s="1" t="s">
        <v>126</v>
      </c>
      <c r="K1257" s="1">
        <v>1</v>
      </c>
      <c r="Z1257" s="1">
        <f>SUM(DATAGRAL2024[[#This Row],[GRAND PRIX]:[BRONCE CANNES]])</f>
        <v>1</v>
      </c>
      <c r="AA12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58" spans="1:27" s="1" customFormat="1" x14ac:dyDescent="0.3">
      <c r="A1258" s="1" t="s">
        <v>3479</v>
      </c>
      <c r="B1258" s="1" t="s">
        <v>2206</v>
      </c>
      <c r="C1258" s="1" t="s">
        <v>854</v>
      </c>
      <c r="D1258" s="1" t="s">
        <v>3986</v>
      </c>
      <c r="E1258" s="1" t="s">
        <v>2231</v>
      </c>
      <c r="F1258" s="1" t="s">
        <v>2844</v>
      </c>
      <c r="G1258" s="1" t="s">
        <v>2844</v>
      </c>
      <c r="H1258" s="1" t="s">
        <v>126</v>
      </c>
      <c r="I1258" s="1" t="s">
        <v>126</v>
      </c>
      <c r="K1258" s="1">
        <v>1</v>
      </c>
      <c r="Z1258" s="1">
        <f>SUM(DATAGRAL2024[[#This Row],[GRAND PRIX]:[BRONCE CANNES]])</f>
        <v>1</v>
      </c>
      <c r="AA12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59" spans="1:27" s="1" customFormat="1" x14ac:dyDescent="0.3">
      <c r="A1259" s="1" t="s">
        <v>3479</v>
      </c>
      <c r="B1259" s="1" t="s">
        <v>2206</v>
      </c>
      <c r="C1259" s="1" t="s">
        <v>854</v>
      </c>
      <c r="D1259" s="1" t="s">
        <v>3986</v>
      </c>
      <c r="E1259" s="1" t="s">
        <v>2232</v>
      </c>
      <c r="F1259" s="1" t="s">
        <v>2844</v>
      </c>
      <c r="G1259" s="1" t="s">
        <v>2844</v>
      </c>
      <c r="H1259" s="1" t="s">
        <v>126</v>
      </c>
      <c r="I1259" s="1" t="s">
        <v>126</v>
      </c>
      <c r="M1259" s="1">
        <v>1</v>
      </c>
      <c r="Z1259" s="1">
        <f>SUM(DATAGRAL2024[[#This Row],[GRAND PRIX]:[BRONCE CANNES]])</f>
        <v>1</v>
      </c>
      <c r="AA12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0" spans="1:27" s="1" customFormat="1" x14ac:dyDescent="0.3">
      <c r="A1260" s="1" t="s">
        <v>3479</v>
      </c>
      <c r="B1260" s="1" t="s">
        <v>2206</v>
      </c>
      <c r="C1260" s="1" t="s">
        <v>854</v>
      </c>
      <c r="D1260" s="1" t="s">
        <v>3986</v>
      </c>
      <c r="E1260" s="1" t="s">
        <v>2233</v>
      </c>
      <c r="F1260" s="1" t="s">
        <v>2844</v>
      </c>
      <c r="G1260" s="1" t="s">
        <v>2844</v>
      </c>
      <c r="H1260" s="1" t="s">
        <v>126</v>
      </c>
      <c r="I1260" s="1" t="s">
        <v>126</v>
      </c>
      <c r="L1260" s="1">
        <v>2</v>
      </c>
      <c r="M1260" s="1">
        <v>2</v>
      </c>
      <c r="Z1260" s="1">
        <f>SUM(DATAGRAL2024[[#This Row],[GRAND PRIX]:[BRONCE CANNES]])</f>
        <v>4</v>
      </c>
      <c r="AA12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261" spans="1:27" s="1" customFormat="1" x14ac:dyDescent="0.3">
      <c r="A1261" s="1" t="s">
        <v>3479</v>
      </c>
      <c r="B1261" s="1" t="s">
        <v>2206</v>
      </c>
      <c r="C1261" s="1" t="s">
        <v>854</v>
      </c>
      <c r="D1261" s="1" t="s">
        <v>3986</v>
      </c>
      <c r="E1261" s="1" t="s">
        <v>2234</v>
      </c>
      <c r="F1261" s="1" t="s">
        <v>2844</v>
      </c>
      <c r="G1261" s="1" t="s">
        <v>2844</v>
      </c>
      <c r="H1261" s="1" t="s">
        <v>126</v>
      </c>
      <c r="I1261" s="1" t="s">
        <v>126</v>
      </c>
      <c r="M1261" s="1">
        <v>1</v>
      </c>
      <c r="Z1261" s="1">
        <f>SUM(DATAGRAL2024[[#This Row],[GRAND PRIX]:[BRONCE CANNES]])</f>
        <v>1</v>
      </c>
      <c r="AA12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2" spans="1:27" s="1" customFormat="1" x14ac:dyDescent="0.3">
      <c r="A1262" s="1" t="s">
        <v>3479</v>
      </c>
      <c r="B1262" s="1" t="s">
        <v>2206</v>
      </c>
      <c r="C1262" s="1" t="s">
        <v>854</v>
      </c>
      <c r="D1262" s="1" t="s">
        <v>3986</v>
      </c>
      <c r="E1262" s="1" t="s">
        <v>2235</v>
      </c>
      <c r="F1262" s="1" t="s">
        <v>2844</v>
      </c>
      <c r="G1262" s="1" t="s">
        <v>2844</v>
      </c>
      <c r="H1262" s="1" t="s">
        <v>126</v>
      </c>
      <c r="I1262" s="1" t="s">
        <v>126</v>
      </c>
      <c r="M1262" s="1">
        <v>1</v>
      </c>
      <c r="Z1262" s="1">
        <f>SUM(DATAGRAL2024[[#This Row],[GRAND PRIX]:[BRONCE CANNES]])</f>
        <v>1</v>
      </c>
      <c r="AA12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3" spans="1:27" s="1" customFormat="1" x14ac:dyDescent="0.3">
      <c r="A1263" s="1" t="s">
        <v>3479</v>
      </c>
      <c r="B1263" s="1" t="s">
        <v>2206</v>
      </c>
      <c r="C1263" s="1" t="s">
        <v>854</v>
      </c>
      <c r="D1263" s="1" t="s">
        <v>3986</v>
      </c>
      <c r="E1263" s="1" t="s">
        <v>2236</v>
      </c>
      <c r="F1263" s="1" t="s">
        <v>2844</v>
      </c>
      <c r="G1263" s="1" t="s">
        <v>2844</v>
      </c>
      <c r="H1263" s="1" t="s">
        <v>126</v>
      </c>
      <c r="I1263" s="1" t="s">
        <v>126</v>
      </c>
      <c r="L1263" s="1">
        <v>1</v>
      </c>
      <c r="Z1263" s="1">
        <f>SUM(DATAGRAL2024[[#This Row],[GRAND PRIX]:[BRONCE CANNES]])</f>
        <v>1</v>
      </c>
      <c r="AA12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64" spans="1:27" s="1" customFormat="1" x14ac:dyDescent="0.3">
      <c r="A1264" s="1" t="s">
        <v>3479</v>
      </c>
      <c r="B1264" s="1" t="s">
        <v>2206</v>
      </c>
      <c r="C1264" s="1" t="s">
        <v>854</v>
      </c>
      <c r="D1264" s="1" t="s">
        <v>3986</v>
      </c>
      <c r="E1264" s="1" t="s">
        <v>2237</v>
      </c>
      <c r="F1264" s="1" t="s">
        <v>2844</v>
      </c>
      <c r="G1264" s="1" t="s">
        <v>2844</v>
      </c>
      <c r="H1264" s="1" t="s">
        <v>126</v>
      </c>
      <c r="I1264" s="1" t="s">
        <v>126</v>
      </c>
      <c r="M1264" s="1">
        <v>1</v>
      </c>
      <c r="Z1264" s="1">
        <f>SUM(DATAGRAL2024[[#This Row],[GRAND PRIX]:[BRONCE CANNES]])</f>
        <v>1</v>
      </c>
      <c r="AA12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5" spans="1:27" s="1" customFormat="1" x14ac:dyDescent="0.3">
      <c r="A1265" s="1" t="s">
        <v>3479</v>
      </c>
      <c r="B1265" s="1" t="s">
        <v>2206</v>
      </c>
      <c r="C1265" s="1" t="s">
        <v>3987</v>
      </c>
      <c r="D1265" s="1" t="s">
        <v>3988</v>
      </c>
      <c r="E1265" s="1" t="s">
        <v>2239</v>
      </c>
      <c r="F1265" s="1" t="s">
        <v>2844</v>
      </c>
      <c r="G1265" s="1" t="s">
        <v>2844</v>
      </c>
      <c r="H1265" s="1" t="s">
        <v>126</v>
      </c>
      <c r="I1265" s="1" t="s">
        <v>126</v>
      </c>
      <c r="M1265" s="1">
        <v>1</v>
      </c>
      <c r="Z1265" s="1">
        <f>SUM(DATAGRAL2024[[#This Row],[GRAND PRIX]:[BRONCE CANNES]])</f>
        <v>1</v>
      </c>
      <c r="AA12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6" spans="1:27" s="1" customFormat="1" x14ac:dyDescent="0.3">
      <c r="A1266" s="1" t="s">
        <v>3479</v>
      </c>
      <c r="B1266" s="1" t="s">
        <v>2206</v>
      </c>
      <c r="C1266" s="1" t="s">
        <v>3989</v>
      </c>
      <c r="D1266" s="1" t="s">
        <v>2108</v>
      </c>
      <c r="E1266" s="1" t="s">
        <v>2241</v>
      </c>
      <c r="F1266" s="1" t="s">
        <v>2844</v>
      </c>
      <c r="G1266" s="1" t="s">
        <v>2844</v>
      </c>
      <c r="H1266" s="1" t="s">
        <v>126</v>
      </c>
      <c r="I1266" s="1" t="s">
        <v>126</v>
      </c>
      <c r="K1266" s="1">
        <v>1</v>
      </c>
      <c r="M1266" s="1">
        <v>3</v>
      </c>
      <c r="Z1266" s="1">
        <f>SUM(DATAGRAL2024[[#This Row],[GRAND PRIX]:[BRONCE CANNES]])</f>
        <v>4</v>
      </c>
      <c r="AA12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1267" spans="1:27" s="1" customFormat="1" x14ac:dyDescent="0.3">
      <c r="A1267" s="1" t="s">
        <v>3479</v>
      </c>
      <c r="B1267" s="1" t="s">
        <v>2206</v>
      </c>
      <c r="C1267" s="1" t="s">
        <v>3989</v>
      </c>
      <c r="D1267" s="1" t="s">
        <v>2108</v>
      </c>
      <c r="E1267" s="1" t="s">
        <v>2242</v>
      </c>
      <c r="F1267" s="1" t="s">
        <v>2844</v>
      </c>
      <c r="G1267" s="1" t="s">
        <v>2844</v>
      </c>
      <c r="H1267" s="1" t="s">
        <v>126</v>
      </c>
      <c r="I1267" s="1" t="s">
        <v>126</v>
      </c>
      <c r="M1267" s="1">
        <v>1</v>
      </c>
      <c r="Z1267" s="1">
        <f>SUM(DATAGRAL2024[[#This Row],[GRAND PRIX]:[BRONCE CANNES]])</f>
        <v>1</v>
      </c>
      <c r="AA12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8" spans="1:27" s="1" customFormat="1" x14ac:dyDescent="0.3">
      <c r="A1268" s="1" t="s">
        <v>3479</v>
      </c>
      <c r="B1268" s="1" t="s">
        <v>2206</v>
      </c>
      <c r="C1268" s="1" t="s">
        <v>3989</v>
      </c>
      <c r="D1268" s="1" t="s">
        <v>2108</v>
      </c>
      <c r="E1268" s="1" t="s">
        <v>2243</v>
      </c>
      <c r="F1268" s="1" t="s">
        <v>2844</v>
      </c>
      <c r="G1268" s="1" t="s">
        <v>2844</v>
      </c>
      <c r="H1268" s="1" t="s">
        <v>126</v>
      </c>
      <c r="I1268" s="1" t="s">
        <v>126</v>
      </c>
      <c r="M1268" s="1">
        <v>1</v>
      </c>
      <c r="Z1268" s="1">
        <f>SUM(DATAGRAL2024[[#This Row],[GRAND PRIX]:[BRONCE CANNES]])</f>
        <v>1</v>
      </c>
      <c r="AA12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9" spans="1:27" s="1" customFormat="1" x14ac:dyDescent="0.3">
      <c r="A1269" s="1" t="s">
        <v>3479</v>
      </c>
      <c r="B1269" s="1" t="s">
        <v>2206</v>
      </c>
      <c r="C1269" s="1" t="s">
        <v>1712</v>
      </c>
      <c r="D1269" s="1" t="s">
        <v>3990</v>
      </c>
      <c r="E1269" s="1" t="s">
        <v>2245</v>
      </c>
      <c r="F1269" s="1" t="s">
        <v>2844</v>
      </c>
      <c r="G1269" s="1" t="s">
        <v>2844</v>
      </c>
      <c r="H1269" s="1" t="s">
        <v>126</v>
      </c>
      <c r="I1269" s="1" t="s">
        <v>126</v>
      </c>
      <c r="K1269" s="1">
        <v>3</v>
      </c>
      <c r="L1269" s="1">
        <v>3</v>
      </c>
      <c r="Z1269" s="1">
        <f>SUM(DATAGRAL2024[[#This Row],[GRAND PRIX]:[BRONCE CANNES]])</f>
        <v>6</v>
      </c>
      <c r="AA12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66</v>
      </c>
    </row>
    <row r="1270" spans="1:27" s="1" customFormat="1" x14ac:dyDescent="0.3">
      <c r="A1270" s="1" t="s">
        <v>3479</v>
      </c>
      <c r="B1270" s="1" t="s">
        <v>2206</v>
      </c>
      <c r="C1270" s="1" t="s">
        <v>3363</v>
      </c>
      <c r="D1270" s="1" t="s">
        <v>3991</v>
      </c>
      <c r="E1270" s="1" t="s">
        <v>2247</v>
      </c>
      <c r="F1270" s="1" t="s">
        <v>2844</v>
      </c>
      <c r="G1270" s="1" t="s">
        <v>2844</v>
      </c>
      <c r="H1270" s="1" t="s">
        <v>126</v>
      </c>
      <c r="I1270" s="1" t="s">
        <v>126</v>
      </c>
      <c r="L1270" s="1">
        <v>2</v>
      </c>
      <c r="M1270" s="1">
        <v>4</v>
      </c>
      <c r="Z1270" s="1">
        <f>SUM(DATAGRAL2024[[#This Row],[GRAND PRIX]:[BRONCE CANNES]])</f>
        <v>6</v>
      </c>
      <c r="AA12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26</v>
      </c>
    </row>
    <row r="1271" spans="1:27" s="1" customFormat="1" x14ac:dyDescent="0.3">
      <c r="A1271" s="1" t="s">
        <v>3479</v>
      </c>
      <c r="B1271" s="1" t="s">
        <v>2206</v>
      </c>
      <c r="C1271" s="1" t="s">
        <v>2930</v>
      </c>
      <c r="D1271" s="1" t="s">
        <v>2930</v>
      </c>
      <c r="E1271" s="1" t="s">
        <v>2249</v>
      </c>
      <c r="F1271" s="1" t="s">
        <v>2844</v>
      </c>
      <c r="G1271" s="1" t="s">
        <v>2844</v>
      </c>
      <c r="H1271" s="1" t="s">
        <v>126</v>
      </c>
      <c r="I1271" s="1" t="s">
        <v>126</v>
      </c>
      <c r="M1271" s="1">
        <v>1</v>
      </c>
      <c r="Z1271" s="1">
        <f>SUM(DATAGRAL2024[[#This Row],[GRAND PRIX]:[BRONCE CANNES]])</f>
        <v>1</v>
      </c>
      <c r="AA12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72" spans="1:27" s="1" customFormat="1" x14ac:dyDescent="0.3">
      <c r="A1272" s="1" t="s">
        <v>3479</v>
      </c>
      <c r="B1272" s="1" t="s">
        <v>2206</v>
      </c>
      <c r="C1272" s="1" t="s">
        <v>2930</v>
      </c>
      <c r="D1272" s="1" t="s">
        <v>2930</v>
      </c>
      <c r="E1272" s="1" t="s">
        <v>2250</v>
      </c>
      <c r="F1272" s="1" t="s">
        <v>2844</v>
      </c>
      <c r="G1272" s="1" t="s">
        <v>2844</v>
      </c>
      <c r="H1272" s="1" t="s">
        <v>126</v>
      </c>
      <c r="I1272" s="1" t="s">
        <v>126</v>
      </c>
      <c r="M1272" s="1">
        <v>2</v>
      </c>
      <c r="Z1272" s="1">
        <f>SUM(DATAGRAL2024[[#This Row],[GRAND PRIX]:[BRONCE CANNES]])</f>
        <v>2</v>
      </c>
      <c r="AA12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73" spans="1:27" s="1" customFormat="1" x14ac:dyDescent="0.3">
      <c r="A1273" s="1" t="s">
        <v>3479</v>
      </c>
      <c r="B1273" s="1" t="s">
        <v>2206</v>
      </c>
      <c r="C1273" s="1" t="s">
        <v>2930</v>
      </c>
      <c r="D1273" s="1" t="s">
        <v>2930</v>
      </c>
      <c r="E1273" s="1" t="s">
        <v>2251</v>
      </c>
      <c r="F1273" s="1" t="s">
        <v>2844</v>
      </c>
      <c r="G1273" s="1" t="s">
        <v>2844</v>
      </c>
      <c r="H1273" s="1" t="s">
        <v>126</v>
      </c>
      <c r="I1273" s="1" t="s">
        <v>126</v>
      </c>
      <c r="M1273" s="1">
        <v>1</v>
      </c>
      <c r="Z1273" s="1">
        <f>SUM(DATAGRAL2024[[#This Row],[GRAND PRIX]:[BRONCE CANNES]])</f>
        <v>1</v>
      </c>
      <c r="AA12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74" spans="1:27" s="1" customFormat="1" x14ac:dyDescent="0.3">
      <c r="A1274" s="1" t="s">
        <v>3479</v>
      </c>
      <c r="B1274" s="1" t="s">
        <v>2206</v>
      </c>
      <c r="C1274" s="1" t="s">
        <v>2930</v>
      </c>
      <c r="D1274" s="1" t="s">
        <v>2930</v>
      </c>
      <c r="E1274" s="1" t="s">
        <v>2252</v>
      </c>
      <c r="F1274" s="1" t="s">
        <v>2844</v>
      </c>
      <c r="G1274" s="1" t="s">
        <v>2844</v>
      </c>
      <c r="H1274" s="1" t="s">
        <v>126</v>
      </c>
      <c r="I1274" s="1" t="s">
        <v>126</v>
      </c>
      <c r="L1274" s="1">
        <v>1</v>
      </c>
      <c r="Z1274" s="1">
        <f>SUM(DATAGRAL2024[[#This Row],[GRAND PRIX]:[BRONCE CANNES]])</f>
        <v>1</v>
      </c>
      <c r="AA12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75" spans="1:27" s="1" customFormat="1" x14ac:dyDescent="0.3">
      <c r="A1275" s="1" t="s">
        <v>3479</v>
      </c>
      <c r="B1275" s="1" t="s">
        <v>2206</v>
      </c>
      <c r="C1275" s="1" t="s">
        <v>2930</v>
      </c>
      <c r="D1275" s="1" t="s">
        <v>2930</v>
      </c>
      <c r="E1275" s="1" t="s">
        <v>2253</v>
      </c>
      <c r="F1275" s="1" t="s">
        <v>2844</v>
      </c>
      <c r="G1275" s="1" t="s">
        <v>2844</v>
      </c>
      <c r="H1275" s="1" t="s">
        <v>126</v>
      </c>
      <c r="I1275" s="1" t="s">
        <v>126</v>
      </c>
      <c r="L1275" s="1">
        <v>1</v>
      </c>
      <c r="Z1275" s="1">
        <f>SUM(DATAGRAL2024[[#This Row],[GRAND PRIX]:[BRONCE CANNES]])</f>
        <v>1</v>
      </c>
      <c r="AA12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76" spans="1:27" s="1" customFormat="1" x14ac:dyDescent="0.3">
      <c r="A1276" s="1" t="s">
        <v>3479</v>
      </c>
      <c r="B1276" s="1" t="s">
        <v>2206</v>
      </c>
      <c r="C1276" s="1" t="s">
        <v>3992</v>
      </c>
      <c r="D1276" s="1" t="s">
        <v>3992</v>
      </c>
      <c r="E1276" s="1" t="s">
        <v>2255</v>
      </c>
      <c r="F1276" s="1" t="s">
        <v>2844</v>
      </c>
      <c r="G1276" s="1" t="s">
        <v>2844</v>
      </c>
      <c r="H1276" s="1" t="s">
        <v>126</v>
      </c>
      <c r="I1276" s="1" t="s">
        <v>126</v>
      </c>
      <c r="M1276" s="1">
        <v>3</v>
      </c>
      <c r="Z1276" s="1">
        <f>SUM(DATAGRAL2024[[#This Row],[GRAND PRIX]:[BRONCE CANNES]])</f>
        <v>3</v>
      </c>
      <c r="AA12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277" spans="1:27" s="1" customFormat="1" x14ac:dyDescent="0.3">
      <c r="A1277" s="1" t="s">
        <v>3479</v>
      </c>
      <c r="B1277" s="1" t="s">
        <v>2206</v>
      </c>
      <c r="C1277" s="1" t="s">
        <v>3992</v>
      </c>
      <c r="D1277" s="1" t="s">
        <v>3992</v>
      </c>
      <c r="E1277" s="1" t="s">
        <v>2256</v>
      </c>
      <c r="F1277" s="1" t="s">
        <v>2844</v>
      </c>
      <c r="G1277" s="1" t="s">
        <v>2844</v>
      </c>
      <c r="H1277" s="1" t="s">
        <v>126</v>
      </c>
      <c r="I1277" s="1" t="s">
        <v>126</v>
      </c>
      <c r="K1277" s="1">
        <v>1</v>
      </c>
      <c r="Z1277" s="1">
        <f>SUM(DATAGRAL2024[[#This Row],[GRAND PRIX]:[BRONCE CANNES]])</f>
        <v>1</v>
      </c>
      <c r="AA12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78" spans="1:27" s="1" customFormat="1" x14ac:dyDescent="0.3">
      <c r="A1278" s="1" t="s">
        <v>3479</v>
      </c>
      <c r="B1278" s="1" t="s">
        <v>2206</v>
      </c>
      <c r="C1278" s="1" t="s">
        <v>3992</v>
      </c>
      <c r="D1278" s="1" t="s">
        <v>3992</v>
      </c>
      <c r="E1278" s="1" t="s">
        <v>2257</v>
      </c>
      <c r="F1278" s="1" t="s">
        <v>2844</v>
      </c>
      <c r="G1278" s="1" t="s">
        <v>2844</v>
      </c>
      <c r="H1278" s="1" t="s">
        <v>126</v>
      </c>
      <c r="I1278" s="1" t="s">
        <v>126</v>
      </c>
      <c r="L1278" s="1">
        <v>1</v>
      </c>
      <c r="M1278" s="1">
        <v>1</v>
      </c>
      <c r="Z1278" s="1">
        <f>SUM(DATAGRAL2024[[#This Row],[GRAND PRIX]:[BRONCE CANNES]])</f>
        <v>2</v>
      </c>
      <c r="AA12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79" spans="1:27" s="1" customFormat="1" x14ac:dyDescent="0.3">
      <c r="A1279" s="1" t="s">
        <v>3479</v>
      </c>
      <c r="B1279" s="1" t="s">
        <v>2206</v>
      </c>
      <c r="C1279" s="1" t="s">
        <v>3992</v>
      </c>
      <c r="D1279" s="1" t="s">
        <v>3992</v>
      </c>
      <c r="E1279" s="1" t="s">
        <v>2219</v>
      </c>
      <c r="F1279" s="1" t="s">
        <v>2844</v>
      </c>
      <c r="G1279" s="1" t="s">
        <v>2844</v>
      </c>
      <c r="H1279" s="1" t="s">
        <v>126</v>
      </c>
      <c r="I1279" s="1" t="s">
        <v>126</v>
      </c>
      <c r="L1279" s="1">
        <v>1</v>
      </c>
      <c r="M1279" s="1">
        <v>2</v>
      </c>
      <c r="Z1279" s="1">
        <f>SUM(DATAGRAL2024[[#This Row],[GRAND PRIX]:[BRONCE CANNES]])</f>
        <v>3</v>
      </c>
      <c r="AA12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280" spans="1:27" s="1" customFormat="1" x14ac:dyDescent="0.3">
      <c r="A1280" s="1" t="s">
        <v>3479</v>
      </c>
      <c r="B1280" s="1" t="s">
        <v>2206</v>
      </c>
      <c r="C1280" s="1" t="s">
        <v>3992</v>
      </c>
      <c r="D1280" s="1" t="s">
        <v>3992</v>
      </c>
      <c r="E1280" s="1" t="s">
        <v>2258</v>
      </c>
      <c r="F1280" s="1" t="s">
        <v>2844</v>
      </c>
      <c r="G1280" s="1" t="s">
        <v>2844</v>
      </c>
      <c r="H1280" s="1" t="s">
        <v>126</v>
      </c>
      <c r="I1280" s="1" t="s">
        <v>126</v>
      </c>
      <c r="K1280" s="1">
        <v>1</v>
      </c>
      <c r="Z1280" s="1">
        <f>SUM(DATAGRAL2024[[#This Row],[GRAND PRIX]:[BRONCE CANNES]])</f>
        <v>1</v>
      </c>
      <c r="AA12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81" spans="1:27" s="1" customFormat="1" x14ac:dyDescent="0.3">
      <c r="A1281" s="1" t="s">
        <v>3479</v>
      </c>
      <c r="B1281" s="1" t="s">
        <v>2206</v>
      </c>
      <c r="C1281" s="1" t="s">
        <v>3992</v>
      </c>
      <c r="D1281" s="1" t="s">
        <v>3992</v>
      </c>
      <c r="E1281" s="1" t="s">
        <v>2259</v>
      </c>
      <c r="F1281" s="1" t="s">
        <v>2844</v>
      </c>
      <c r="G1281" s="1" t="s">
        <v>2844</v>
      </c>
      <c r="H1281" s="1" t="s">
        <v>126</v>
      </c>
      <c r="I1281" s="1" t="s">
        <v>126</v>
      </c>
      <c r="M1281" s="1">
        <v>3</v>
      </c>
      <c r="Z1281" s="1">
        <f>SUM(DATAGRAL2024[[#This Row],[GRAND PRIX]:[BRONCE CANNES]])</f>
        <v>3</v>
      </c>
      <c r="AA12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282" spans="1:27" s="1" customFormat="1" x14ac:dyDescent="0.3">
      <c r="A1282" s="1" t="s">
        <v>3479</v>
      </c>
      <c r="B1282" s="1" t="s">
        <v>2206</v>
      </c>
      <c r="C1282" s="1" t="s">
        <v>3992</v>
      </c>
      <c r="D1282" s="1" t="s">
        <v>3992</v>
      </c>
      <c r="E1282" s="1" t="s">
        <v>2260</v>
      </c>
      <c r="F1282" s="1" t="s">
        <v>2844</v>
      </c>
      <c r="G1282" s="1" t="s">
        <v>2844</v>
      </c>
      <c r="H1282" s="1" t="s">
        <v>126</v>
      </c>
      <c r="I1282" s="1" t="s">
        <v>126</v>
      </c>
      <c r="M1282" s="1">
        <v>1</v>
      </c>
      <c r="Z1282" s="1">
        <f>SUM(DATAGRAL2024[[#This Row],[GRAND PRIX]:[BRONCE CANNES]])</f>
        <v>1</v>
      </c>
      <c r="AA12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83" spans="1:27" s="1" customFormat="1" x14ac:dyDescent="0.3">
      <c r="A1283" s="1" t="s">
        <v>3479</v>
      </c>
      <c r="B1283" s="1" t="s">
        <v>2206</v>
      </c>
      <c r="C1283" s="1" t="s">
        <v>3992</v>
      </c>
      <c r="D1283" s="1" t="s">
        <v>3992</v>
      </c>
      <c r="E1283" s="1" t="s">
        <v>2261</v>
      </c>
      <c r="F1283" s="1" t="s">
        <v>2844</v>
      </c>
      <c r="G1283" s="1" t="s">
        <v>2844</v>
      </c>
      <c r="H1283" s="1" t="s">
        <v>126</v>
      </c>
      <c r="I1283" s="1" t="s">
        <v>126</v>
      </c>
      <c r="L1283" s="1">
        <v>1</v>
      </c>
      <c r="M1283" s="1">
        <v>1</v>
      </c>
      <c r="Z1283" s="1">
        <f>SUM(DATAGRAL2024[[#This Row],[GRAND PRIX]:[BRONCE CANNES]])</f>
        <v>2</v>
      </c>
      <c r="AA12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84" spans="1:27" s="1" customFormat="1" x14ac:dyDescent="0.3">
      <c r="A1284" s="1" t="s">
        <v>3479</v>
      </c>
      <c r="B1284" s="1" t="s">
        <v>2206</v>
      </c>
      <c r="C1284" s="1" t="s">
        <v>3992</v>
      </c>
      <c r="D1284" s="1" t="s">
        <v>3992</v>
      </c>
      <c r="E1284" s="1" t="s">
        <v>2262</v>
      </c>
      <c r="F1284" s="1" t="s">
        <v>2844</v>
      </c>
      <c r="G1284" s="1" t="s">
        <v>2844</v>
      </c>
      <c r="H1284" s="1" t="s">
        <v>126</v>
      </c>
      <c r="I1284" s="1" t="s">
        <v>126</v>
      </c>
      <c r="K1284" s="1">
        <v>1</v>
      </c>
      <c r="L1284" s="1">
        <v>1</v>
      </c>
      <c r="Z1284" s="1">
        <f>SUM(DATAGRAL2024[[#This Row],[GRAND PRIX]:[BRONCE CANNES]])</f>
        <v>2</v>
      </c>
      <c r="AA12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285" spans="1:27" s="1" customFormat="1" x14ac:dyDescent="0.3">
      <c r="A1285" s="1" t="s">
        <v>3479</v>
      </c>
      <c r="B1285" s="1" t="s">
        <v>2206</v>
      </c>
      <c r="C1285" s="1" t="s">
        <v>3992</v>
      </c>
      <c r="D1285" s="1" t="s">
        <v>3992</v>
      </c>
      <c r="E1285" s="1" t="s">
        <v>2263</v>
      </c>
      <c r="F1285" s="1" t="s">
        <v>2844</v>
      </c>
      <c r="G1285" s="1" t="s">
        <v>2844</v>
      </c>
      <c r="H1285" s="1" t="s">
        <v>126</v>
      </c>
      <c r="I1285" s="1" t="s">
        <v>126</v>
      </c>
      <c r="K1285" s="1">
        <v>1</v>
      </c>
      <c r="Z1285" s="1">
        <f>SUM(DATAGRAL2024[[#This Row],[GRAND PRIX]:[BRONCE CANNES]])</f>
        <v>1</v>
      </c>
      <c r="AA12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86" spans="1:27" s="1" customFormat="1" x14ac:dyDescent="0.3">
      <c r="A1286" s="1" t="s">
        <v>3479</v>
      </c>
      <c r="B1286" s="1" t="s">
        <v>2206</v>
      </c>
      <c r="C1286" s="1" t="s">
        <v>3992</v>
      </c>
      <c r="D1286" s="1" t="s">
        <v>3992</v>
      </c>
      <c r="E1286" s="1" t="s">
        <v>2264</v>
      </c>
      <c r="F1286" s="1" t="s">
        <v>2844</v>
      </c>
      <c r="G1286" s="1" t="s">
        <v>2844</v>
      </c>
      <c r="H1286" s="1" t="s">
        <v>126</v>
      </c>
      <c r="I1286" s="1" t="s">
        <v>126</v>
      </c>
      <c r="L1286" s="1">
        <v>2</v>
      </c>
      <c r="Z1286" s="1">
        <f>SUM(DATAGRAL2024[[#This Row],[GRAND PRIX]:[BRONCE CANNES]])</f>
        <v>2</v>
      </c>
      <c r="AA12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87" spans="1:27" s="1" customFormat="1" x14ac:dyDescent="0.3">
      <c r="A1287" s="1" t="s">
        <v>3479</v>
      </c>
      <c r="B1287" s="1" t="s">
        <v>2206</v>
      </c>
      <c r="C1287" s="1" t="s">
        <v>3992</v>
      </c>
      <c r="D1287" s="1" t="s">
        <v>3992</v>
      </c>
      <c r="E1287" s="1" t="s">
        <v>2265</v>
      </c>
      <c r="F1287" s="1" t="s">
        <v>2844</v>
      </c>
      <c r="G1287" s="1" t="s">
        <v>2844</v>
      </c>
      <c r="H1287" s="1" t="s">
        <v>126</v>
      </c>
      <c r="I1287" s="1" t="s">
        <v>126</v>
      </c>
      <c r="K1287" s="1">
        <v>1</v>
      </c>
      <c r="L1287" s="1">
        <v>2</v>
      </c>
      <c r="Z1287" s="1">
        <f>SUM(DATAGRAL2024[[#This Row],[GRAND PRIX]:[BRONCE CANNES]])</f>
        <v>3</v>
      </c>
      <c r="AA12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288" spans="1:27" s="1" customFormat="1" x14ac:dyDescent="0.3">
      <c r="A1288" s="1" t="s">
        <v>3479</v>
      </c>
      <c r="B1288" s="1" t="s">
        <v>2206</v>
      </c>
      <c r="C1288" s="1" t="s">
        <v>1804</v>
      </c>
      <c r="D1288" s="1" t="s">
        <v>3150</v>
      </c>
      <c r="E1288" s="1" t="s">
        <v>2266</v>
      </c>
      <c r="F1288" s="1" t="s">
        <v>2844</v>
      </c>
      <c r="G1288" s="1" t="s">
        <v>2844</v>
      </c>
      <c r="H1288" s="1" t="s">
        <v>126</v>
      </c>
      <c r="I1288" s="1" t="s">
        <v>126</v>
      </c>
      <c r="K1288" s="1">
        <v>1</v>
      </c>
      <c r="M1288" s="1">
        <v>1</v>
      </c>
      <c r="Z1288" s="1">
        <f>SUM(DATAGRAL2024[[#This Row],[GRAND PRIX]:[BRONCE CANNES]])</f>
        <v>2</v>
      </c>
      <c r="AA12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289" spans="1:27" s="1" customFormat="1" x14ac:dyDescent="0.3">
      <c r="A1289" s="1" t="s">
        <v>3479</v>
      </c>
      <c r="B1289" s="1" t="s">
        <v>2206</v>
      </c>
      <c r="C1289" s="1" t="s">
        <v>1804</v>
      </c>
      <c r="D1289" s="1" t="s">
        <v>3150</v>
      </c>
      <c r="E1289" s="1" t="s">
        <v>2267</v>
      </c>
      <c r="F1289" s="1" t="s">
        <v>2844</v>
      </c>
      <c r="G1289" s="1" t="s">
        <v>2844</v>
      </c>
      <c r="H1289" s="1" t="s">
        <v>126</v>
      </c>
      <c r="I1289" s="1" t="s">
        <v>126</v>
      </c>
      <c r="K1289" s="1">
        <v>1</v>
      </c>
      <c r="Z1289" s="1">
        <f>SUM(DATAGRAL2024[[#This Row],[GRAND PRIX]:[BRONCE CANNES]])</f>
        <v>1</v>
      </c>
      <c r="AA12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90" spans="1:27" s="1" customFormat="1" x14ac:dyDescent="0.3">
      <c r="A1290" s="1" t="s">
        <v>3479</v>
      </c>
      <c r="B1290" s="1" t="s">
        <v>2206</v>
      </c>
      <c r="C1290" s="1" t="s">
        <v>1804</v>
      </c>
      <c r="D1290" s="1" t="s">
        <v>3150</v>
      </c>
      <c r="E1290" s="1" t="s">
        <v>2268</v>
      </c>
      <c r="F1290" s="1" t="s">
        <v>2844</v>
      </c>
      <c r="G1290" s="1" t="s">
        <v>2844</v>
      </c>
      <c r="H1290" s="1" t="s">
        <v>126</v>
      </c>
      <c r="I1290" s="1" t="s">
        <v>126</v>
      </c>
      <c r="K1290" s="1">
        <v>1</v>
      </c>
      <c r="L1290" s="1">
        <v>1</v>
      </c>
      <c r="Z1290" s="1">
        <f>SUM(DATAGRAL2024[[#This Row],[GRAND PRIX]:[BRONCE CANNES]])</f>
        <v>2</v>
      </c>
      <c r="AA12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291" spans="1:27" s="1" customFormat="1" x14ac:dyDescent="0.3">
      <c r="A1291" s="1" t="s">
        <v>3479</v>
      </c>
      <c r="B1291" s="1" t="s">
        <v>2206</v>
      </c>
      <c r="C1291" s="1" t="s">
        <v>1804</v>
      </c>
      <c r="D1291" s="1" t="s">
        <v>3150</v>
      </c>
      <c r="E1291" s="1" t="s">
        <v>2269</v>
      </c>
      <c r="F1291" s="1" t="s">
        <v>2844</v>
      </c>
      <c r="G1291" s="1" t="s">
        <v>2844</v>
      </c>
      <c r="H1291" s="1" t="s">
        <v>126</v>
      </c>
      <c r="I1291" s="1" t="s">
        <v>126</v>
      </c>
      <c r="L1291" s="1">
        <v>1</v>
      </c>
      <c r="Z1291" s="1">
        <f>SUM(DATAGRAL2024[[#This Row],[GRAND PRIX]:[BRONCE CANNES]])</f>
        <v>1</v>
      </c>
      <c r="AA12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92" spans="1:27" s="1" customFormat="1" x14ac:dyDescent="0.3">
      <c r="A1292" s="1" t="s">
        <v>3479</v>
      </c>
      <c r="B1292" s="1" t="s">
        <v>2206</v>
      </c>
      <c r="C1292" s="1" t="s">
        <v>1804</v>
      </c>
      <c r="D1292" s="1" t="s">
        <v>3150</v>
      </c>
      <c r="E1292" s="1" t="s">
        <v>2270</v>
      </c>
      <c r="F1292" s="1" t="s">
        <v>2844</v>
      </c>
      <c r="G1292" s="1" t="s">
        <v>2844</v>
      </c>
      <c r="H1292" s="1" t="s">
        <v>126</v>
      </c>
      <c r="I1292" s="1" t="s">
        <v>126</v>
      </c>
      <c r="M1292" s="1">
        <v>1</v>
      </c>
      <c r="Z1292" s="1">
        <f>SUM(DATAGRAL2024[[#This Row],[GRAND PRIX]:[BRONCE CANNES]])</f>
        <v>1</v>
      </c>
      <c r="AA12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93" spans="1:27" s="1" customFormat="1" x14ac:dyDescent="0.3">
      <c r="A1293" s="1" t="s">
        <v>3479</v>
      </c>
      <c r="B1293" s="1" t="s">
        <v>2206</v>
      </c>
      <c r="C1293" s="1" t="s">
        <v>1804</v>
      </c>
      <c r="D1293" s="1" t="s">
        <v>3150</v>
      </c>
      <c r="E1293" s="1" t="s">
        <v>2271</v>
      </c>
      <c r="F1293" s="1" t="s">
        <v>2844</v>
      </c>
      <c r="G1293" s="1" t="s">
        <v>2844</v>
      </c>
      <c r="H1293" s="1" t="s">
        <v>126</v>
      </c>
      <c r="I1293" s="1" t="s">
        <v>126</v>
      </c>
      <c r="L1293" s="1">
        <v>1</v>
      </c>
      <c r="Z1293" s="1">
        <f>SUM(DATAGRAL2024[[#This Row],[GRAND PRIX]:[BRONCE CANNES]])</f>
        <v>1</v>
      </c>
      <c r="AA12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94" spans="1:27" s="1" customFormat="1" x14ac:dyDescent="0.3">
      <c r="A1294" s="1" t="s">
        <v>3479</v>
      </c>
      <c r="B1294" s="1" t="s">
        <v>2206</v>
      </c>
      <c r="C1294" s="1" t="s">
        <v>1804</v>
      </c>
      <c r="D1294" s="1" t="s">
        <v>3993</v>
      </c>
      <c r="E1294" s="1" t="s">
        <v>2268</v>
      </c>
      <c r="F1294" s="1" t="s">
        <v>2844</v>
      </c>
      <c r="G1294" s="1" t="s">
        <v>2844</v>
      </c>
      <c r="H1294" s="1" t="s">
        <v>126</v>
      </c>
      <c r="I1294" s="1" t="s">
        <v>126</v>
      </c>
      <c r="K1294" s="1">
        <v>1</v>
      </c>
      <c r="Z1294" s="1">
        <f>SUM(DATAGRAL2024[[#This Row],[GRAND PRIX]:[BRONCE CANNES]])</f>
        <v>1</v>
      </c>
      <c r="AA12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95" spans="1:27" s="1" customFormat="1" x14ac:dyDescent="0.3">
      <c r="A1295" s="1" t="s">
        <v>3479</v>
      </c>
      <c r="B1295" s="1" t="s">
        <v>2206</v>
      </c>
      <c r="C1295" s="1" t="s">
        <v>1512</v>
      </c>
      <c r="D1295" s="1" t="s">
        <v>3887</v>
      </c>
      <c r="E1295" s="1" t="s">
        <v>2274</v>
      </c>
      <c r="F1295" s="1" t="s">
        <v>2844</v>
      </c>
      <c r="G1295" s="1" t="s">
        <v>2844</v>
      </c>
      <c r="H1295" s="1" t="s">
        <v>126</v>
      </c>
      <c r="I1295" s="1" t="s">
        <v>126</v>
      </c>
      <c r="L1295" s="1">
        <v>1</v>
      </c>
      <c r="Z1295" s="1">
        <f>SUM(DATAGRAL2024[[#This Row],[GRAND PRIX]:[BRONCE CANNES]])</f>
        <v>1</v>
      </c>
      <c r="AA12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96" spans="1:27" s="1" customFormat="1" x14ac:dyDescent="0.3">
      <c r="A1296" s="1" t="s">
        <v>3479</v>
      </c>
      <c r="B1296" s="1" t="s">
        <v>2206</v>
      </c>
      <c r="C1296" s="1" t="s">
        <v>1512</v>
      </c>
      <c r="D1296" s="1" t="s">
        <v>3887</v>
      </c>
      <c r="E1296" s="1" t="s">
        <v>2275</v>
      </c>
      <c r="F1296" s="1" t="s">
        <v>2844</v>
      </c>
      <c r="G1296" s="1" t="s">
        <v>2844</v>
      </c>
      <c r="H1296" s="1" t="s">
        <v>126</v>
      </c>
      <c r="I1296" s="1" t="s">
        <v>126</v>
      </c>
      <c r="M1296" s="1">
        <v>1</v>
      </c>
      <c r="Z1296" s="1">
        <f>SUM(DATAGRAL2024[[#This Row],[GRAND PRIX]:[BRONCE CANNES]])</f>
        <v>1</v>
      </c>
      <c r="AA12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97" spans="1:27" s="1" customFormat="1" x14ac:dyDescent="0.3">
      <c r="A1297" s="1" t="s">
        <v>3479</v>
      </c>
      <c r="B1297" s="1" t="s">
        <v>2206</v>
      </c>
      <c r="C1297" s="1" t="s">
        <v>1512</v>
      </c>
      <c r="D1297" s="1" t="s">
        <v>3887</v>
      </c>
      <c r="E1297" s="1" t="s">
        <v>2276</v>
      </c>
      <c r="F1297" s="1" t="s">
        <v>2844</v>
      </c>
      <c r="G1297" s="1" t="s">
        <v>2844</v>
      </c>
      <c r="H1297" s="1" t="s">
        <v>126</v>
      </c>
      <c r="I1297" s="1" t="s">
        <v>126</v>
      </c>
      <c r="L1297" s="1">
        <v>2</v>
      </c>
      <c r="Z1297" s="1">
        <f>SUM(DATAGRAL2024[[#This Row],[GRAND PRIX]:[BRONCE CANNES]])</f>
        <v>2</v>
      </c>
      <c r="AA12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98" spans="1:27" s="1" customFormat="1" x14ac:dyDescent="0.3">
      <c r="A1298" s="1" t="s">
        <v>3479</v>
      </c>
      <c r="B1298" s="1" t="s">
        <v>2206</v>
      </c>
      <c r="C1298" s="1" t="s">
        <v>1512</v>
      </c>
      <c r="D1298" s="1" t="s">
        <v>3887</v>
      </c>
      <c r="E1298" s="1" t="s">
        <v>2277</v>
      </c>
      <c r="F1298" s="1" t="s">
        <v>2844</v>
      </c>
      <c r="G1298" s="1" t="s">
        <v>2844</v>
      </c>
      <c r="H1298" s="1" t="s">
        <v>126</v>
      </c>
      <c r="I1298" s="1" t="s">
        <v>126</v>
      </c>
      <c r="L1298" s="1">
        <v>1</v>
      </c>
      <c r="Z1298" s="1">
        <f>SUM(DATAGRAL2024[[#This Row],[GRAND PRIX]:[BRONCE CANNES]])</f>
        <v>1</v>
      </c>
      <c r="AA12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99" spans="1:27" s="1" customFormat="1" x14ac:dyDescent="0.3">
      <c r="A1299" s="1" t="s">
        <v>3479</v>
      </c>
      <c r="B1299" s="1" t="s">
        <v>2206</v>
      </c>
      <c r="C1299" s="1" t="s">
        <v>1512</v>
      </c>
      <c r="D1299" s="1" t="s">
        <v>3887</v>
      </c>
      <c r="E1299" s="1" t="s">
        <v>2278</v>
      </c>
      <c r="F1299" s="1" t="s">
        <v>2844</v>
      </c>
      <c r="G1299" s="1" t="s">
        <v>2844</v>
      </c>
      <c r="H1299" s="1" t="s">
        <v>126</v>
      </c>
      <c r="I1299" s="1" t="s">
        <v>126</v>
      </c>
      <c r="L1299" s="1">
        <v>1</v>
      </c>
      <c r="M1299" s="1">
        <v>2</v>
      </c>
      <c r="Z1299" s="1">
        <f>SUM(DATAGRAL2024[[#This Row],[GRAND PRIX]:[BRONCE CANNES]])</f>
        <v>3</v>
      </c>
      <c r="AA12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300" spans="1:27" s="1" customFormat="1" x14ac:dyDescent="0.3">
      <c r="A1300" s="1" t="s">
        <v>3479</v>
      </c>
      <c r="B1300" s="1" t="s">
        <v>2206</v>
      </c>
      <c r="C1300" s="1" t="s">
        <v>1512</v>
      </c>
      <c r="D1300" s="1" t="s">
        <v>3887</v>
      </c>
      <c r="E1300" s="1" t="s">
        <v>2279</v>
      </c>
      <c r="F1300" s="1" t="s">
        <v>2844</v>
      </c>
      <c r="G1300" s="1" t="s">
        <v>2844</v>
      </c>
      <c r="H1300" s="1" t="s">
        <v>126</v>
      </c>
      <c r="I1300" s="1" t="s">
        <v>126</v>
      </c>
      <c r="J1300" s="1">
        <v>1</v>
      </c>
      <c r="K1300" s="1">
        <v>5</v>
      </c>
      <c r="L1300" s="1">
        <v>2</v>
      </c>
      <c r="M1300" s="1">
        <v>1</v>
      </c>
      <c r="Z1300" s="1">
        <f>SUM(DATAGRAL2024[[#This Row],[GRAND PRIX]:[BRONCE CANNES]])</f>
        <v>9</v>
      </c>
      <c r="AA13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122</v>
      </c>
    </row>
    <row r="1301" spans="1:27" s="1" customFormat="1" x14ac:dyDescent="0.3">
      <c r="A1301" s="1" t="s">
        <v>3479</v>
      </c>
      <c r="B1301" s="1" t="s">
        <v>2206</v>
      </c>
      <c r="C1301" s="1" t="s">
        <v>1512</v>
      </c>
      <c r="D1301" s="1" t="s">
        <v>3887</v>
      </c>
      <c r="E1301" s="1" t="s">
        <v>2280</v>
      </c>
      <c r="F1301" s="1" t="s">
        <v>2844</v>
      </c>
      <c r="G1301" s="1" t="s">
        <v>2844</v>
      </c>
      <c r="H1301" s="1" t="s">
        <v>126</v>
      </c>
      <c r="I1301" s="1" t="s">
        <v>126</v>
      </c>
      <c r="M1301" s="1">
        <v>1</v>
      </c>
      <c r="Z1301" s="1">
        <f>SUM(DATAGRAL2024[[#This Row],[GRAND PRIX]:[BRONCE CANNES]])</f>
        <v>1</v>
      </c>
      <c r="AA13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02" spans="1:27" s="1" customFormat="1" x14ac:dyDescent="0.3">
      <c r="A1302" s="1" t="s">
        <v>3479</v>
      </c>
      <c r="B1302" s="1" t="s">
        <v>2206</v>
      </c>
      <c r="C1302" s="1" t="s">
        <v>1512</v>
      </c>
      <c r="D1302" s="1" t="s">
        <v>3887</v>
      </c>
      <c r="E1302" s="1" t="s">
        <v>2281</v>
      </c>
      <c r="F1302" s="1" t="s">
        <v>2844</v>
      </c>
      <c r="G1302" s="1" t="s">
        <v>2844</v>
      </c>
      <c r="H1302" s="1" t="s">
        <v>126</v>
      </c>
      <c r="I1302" s="1" t="s">
        <v>126</v>
      </c>
      <c r="M1302" s="1">
        <v>1</v>
      </c>
      <c r="Z1302" s="1">
        <f>SUM(DATAGRAL2024[[#This Row],[GRAND PRIX]:[BRONCE CANNES]])</f>
        <v>1</v>
      </c>
      <c r="AA13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03" spans="1:27" s="1" customFormat="1" x14ac:dyDescent="0.3">
      <c r="A1303" s="1" t="s">
        <v>3479</v>
      </c>
      <c r="B1303" s="1" t="s">
        <v>2206</v>
      </c>
      <c r="C1303" s="1" t="s">
        <v>1512</v>
      </c>
      <c r="D1303" s="1" t="s">
        <v>3887</v>
      </c>
      <c r="E1303" s="1" t="s">
        <v>2282</v>
      </c>
      <c r="F1303" s="1" t="s">
        <v>2844</v>
      </c>
      <c r="G1303" s="1" t="s">
        <v>2844</v>
      </c>
      <c r="H1303" s="1" t="s">
        <v>126</v>
      </c>
      <c r="I1303" s="1" t="s">
        <v>126</v>
      </c>
      <c r="L1303" s="1">
        <v>1</v>
      </c>
      <c r="Z1303" s="1">
        <f>SUM(DATAGRAL2024[[#This Row],[GRAND PRIX]:[BRONCE CANNES]])</f>
        <v>1</v>
      </c>
      <c r="AA13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04" spans="1:27" s="1" customFormat="1" x14ac:dyDescent="0.3">
      <c r="A1304" s="1" t="s">
        <v>3479</v>
      </c>
      <c r="B1304" s="1" t="s">
        <v>2206</v>
      </c>
      <c r="C1304" s="1" t="s">
        <v>1512</v>
      </c>
      <c r="D1304" s="1" t="s">
        <v>3887</v>
      </c>
      <c r="E1304" s="1" t="s">
        <v>2283</v>
      </c>
      <c r="F1304" s="1" t="s">
        <v>2844</v>
      </c>
      <c r="G1304" s="1" t="s">
        <v>2844</v>
      </c>
      <c r="H1304" s="1" t="s">
        <v>126</v>
      </c>
      <c r="I1304" s="1" t="s">
        <v>126</v>
      </c>
      <c r="K1304" s="1">
        <v>2</v>
      </c>
      <c r="L1304" s="1">
        <v>1</v>
      </c>
      <c r="Z1304" s="1">
        <f>SUM(DATAGRAL2024[[#This Row],[GRAND PRIX]:[BRONCE CANNES]])</f>
        <v>3</v>
      </c>
      <c r="AA13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1305" spans="1:27" s="1" customFormat="1" x14ac:dyDescent="0.3">
      <c r="A1305" s="1" t="s">
        <v>3479</v>
      </c>
      <c r="B1305" s="1" t="s">
        <v>2206</v>
      </c>
      <c r="C1305" s="1" t="s">
        <v>1512</v>
      </c>
      <c r="D1305" s="1" t="s">
        <v>3887</v>
      </c>
      <c r="E1305" s="1" t="s">
        <v>2284</v>
      </c>
      <c r="F1305" s="1" t="s">
        <v>2844</v>
      </c>
      <c r="G1305" s="1" t="s">
        <v>2844</v>
      </c>
      <c r="H1305" s="1" t="s">
        <v>126</v>
      </c>
      <c r="I1305" s="1" t="s">
        <v>126</v>
      </c>
      <c r="L1305" s="1">
        <v>1</v>
      </c>
      <c r="Z1305" s="1">
        <f>SUM(DATAGRAL2024[[#This Row],[GRAND PRIX]:[BRONCE CANNES]])</f>
        <v>1</v>
      </c>
      <c r="AA13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06" spans="1:27" s="1" customFormat="1" x14ac:dyDescent="0.3">
      <c r="A1306" s="1" t="s">
        <v>3479</v>
      </c>
      <c r="B1306" s="1" t="s">
        <v>2206</v>
      </c>
      <c r="C1306" s="1" t="s">
        <v>1512</v>
      </c>
      <c r="D1306" s="1" t="s">
        <v>3887</v>
      </c>
      <c r="E1306" s="1" t="s">
        <v>2285</v>
      </c>
      <c r="F1306" s="1" t="s">
        <v>2844</v>
      </c>
      <c r="G1306" s="1" t="s">
        <v>2844</v>
      </c>
      <c r="H1306" s="1" t="s">
        <v>126</v>
      </c>
      <c r="I1306" s="1" t="s">
        <v>126</v>
      </c>
      <c r="M1306" s="1">
        <v>1</v>
      </c>
      <c r="Z1306" s="1">
        <f>SUM(DATAGRAL2024[[#This Row],[GRAND PRIX]:[BRONCE CANNES]])</f>
        <v>1</v>
      </c>
      <c r="AA13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07" spans="1:27" s="1" customFormat="1" x14ac:dyDescent="0.3">
      <c r="A1307" s="1" t="s">
        <v>3479</v>
      </c>
      <c r="B1307" s="1" t="s">
        <v>2206</v>
      </c>
      <c r="C1307" s="1" t="s">
        <v>1512</v>
      </c>
      <c r="D1307" s="1" t="s">
        <v>3887</v>
      </c>
      <c r="E1307" s="1" t="s">
        <v>2225</v>
      </c>
      <c r="F1307" s="1" t="s">
        <v>2844</v>
      </c>
      <c r="G1307" s="1" t="s">
        <v>2844</v>
      </c>
      <c r="H1307" s="1" t="s">
        <v>126</v>
      </c>
      <c r="I1307" s="1" t="s">
        <v>126</v>
      </c>
      <c r="M1307" s="1">
        <v>1</v>
      </c>
      <c r="Z1307" s="1">
        <f>SUM(DATAGRAL2024[[#This Row],[GRAND PRIX]:[BRONCE CANNES]])</f>
        <v>1</v>
      </c>
      <c r="AA13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08" spans="1:27" s="1" customFormat="1" x14ac:dyDescent="0.3">
      <c r="A1308" s="1" t="s">
        <v>3479</v>
      </c>
      <c r="B1308" s="1" t="s">
        <v>2206</v>
      </c>
      <c r="C1308" s="1" t="s">
        <v>1512</v>
      </c>
      <c r="D1308" s="1" t="s">
        <v>3887</v>
      </c>
      <c r="E1308" s="1" t="s">
        <v>2286</v>
      </c>
      <c r="F1308" s="1" t="s">
        <v>2844</v>
      </c>
      <c r="G1308" s="1" t="s">
        <v>2844</v>
      </c>
      <c r="H1308" s="1" t="s">
        <v>126</v>
      </c>
      <c r="I1308" s="1" t="s">
        <v>126</v>
      </c>
      <c r="L1308" s="1">
        <v>2</v>
      </c>
      <c r="M1308" s="1">
        <v>3</v>
      </c>
      <c r="Z1308" s="1">
        <f>SUM(DATAGRAL2024[[#This Row],[GRAND PRIX]:[BRONCE CANNES]])</f>
        <v>5</v>
      </c>
      <c r="AA13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23</v>
      </c>
    </row>
    <row r="1309" spans="1:27" s="1" customFormat="1" x14ac:dyDescent="0.3">
      <c r="A1309" s="1" t="s">
        <v>3479</v>
      </c>
      <c r="B1309" s="1" t="s">
        <v>2206</v>
      </c>
      <c r="C1309" s="1" t="s">
        <v>1512</v>
      </c>
      <c r="D1309" s="1" t="s">
        <v>3887</v>
      </c>
      <c r="E1309" s="1" t="s">
        <v>2226</v>
      </c>
      <c r="F1309" s="1" t="s">
        <v>2844</v>
      </c>
      <c r="G1309" s="1" t="s">
        <v>2844</v>
      </c>
      <c r="H1309" s="1" t="s">
        <v>126</v>
      </c>
      <c r="I1309" s="1" t="s">
        <v>126</v>
      </c>
      <c r="K1309" s="1">
        <v>1</v>
      </c>
      <c r="Z1309" s="1">
        <f>SUM(DATAGRAL2024[[#This Row],[GRAND PRIX]:[BRONCE CANNES]])</f>
        <v>1</v>
      </c>
      <c r="AA13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10" spans="1:27" s="1" customFormat="1" x14ac:dyDescent="0.3">
      <c r="A1310" s="1" t="s">
        <v>3479</v>
      </c>
      <c r="B1310" s="1" t="s">
        <v>2206</v>
      </c>
      <c r="C1310" s="1" t="s">
        <v>1512</v>
      </c>
      <c r="D1310" s="1" t="s">
        <v>3994</v>
      </c>
      <c r="E1310" s="1" t="s">
        <v>2287</v>
      </c>
      <c r="F1310" s="1" t="s">
        <v>2844</v>
      </c>
      <c r="G1310" s="1" t="s">
        <v>2844</v>
      </c>
      <c r="H1310" s="1" t="s">
        <v>126</v>
      </c>
      <c r="I1310" s="1" t="s">
        <v>126</v>
      </c>
      <c r="K1310" s="1">
        <v>4</v>
      </c>
      <c r="L1310" s="1">
        <v>4</v>
      </c>
      <c r="M1310" s="1">
        <v>1</v>
      </c>
      <c r="Z1310" s="1">
        <f>SUM(DATAGRAL2024[[#This Row],[GRAND PRIX]:[BRONCE CANNES]])</f>
        <v>9</v>
      </c>
      <c r="AA13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91</v>
      </c>
    </row>
    <row r="1311" spans="1:27" s="1" customFormat="1" x14ac:dyDescent="0.3">
      <c r="A1311" s="1" t="s">
        <v>3479</v>
      </c>
      <c r="B1311" s="1" t="s">
        <v>2206</v>
      </c>
      <c r="C1311" s="1" t="s">
        <v>1512</v>
      </c>
      <c r="D1311" s="1" t="s">
        <v>3994</v>
      </c>
      <c r="E1311" s="1" t="s">
        <v>2288</v>
      </c>
      <c r="F1311" s="1" t="s">
        <v>2844</v>
      </c>
      <c r="G1311" s="1" t="s">
        <v>2844</v>
      </c>
      <c r="H1311" s="1" t="s">
        <v>126</v>
      </c>
      <c r="I1311" s="1" t="s">
        <v>126</v>
      </c>
      <c r="K1311" s="1">
        <v>1</v>
      </c>
      <c r="M1311" s="1">
        <v>1</v>
      </c>
      <c r="Z1311" s="1">
        <f>SUM(DATAGRAL2024[[#This Row],[GRAND PRIX]:[BRONCE CANNES]])</f>
        <v>2</v>
      </c>
      <c r="AA13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312" spans="1:27" s="1" customFormat="1" x14ac:dyDescent="0.3">
      <c r="A1312" s="1" t="s">
        <v>3479</v>
      </c>
      <c r="B1312" s="1" t="s">
        <v>2206</v>
      </c>
      <c r="C1312" s="1" t="s">
        <v>3995</v>
      </c>
      <c r="D1312" s="1" t="s">
        <v>3995</v>
      </c>
      <c r="E1312" s="1" t="s">
        <v>2287</v>
      </c>
      <c r="F1312" s="1" t="s">
        <v>2844</v>
      </c>
      <c r="G1312" s="1" t="s">
        <v>2844</v>
      </c>
      <c r="H1312" s="1" t="s">
        <v>126</v>
      </c>
      <c r="I1312" s="1" t="s">
        <v>126</v>
      </c>
      <c r="K1312" s="1">
        <v>4</v>
      </c>
      <c r="L1312" s="1">
        <v>4</v>
      </c>
      <c r="M1312" s="1">
        <v>1</v>
      </c>
      <c r="Z1312" s="1">
        <f>SUM(DATAGRAL2024[[#This Row],[GRAND PRIX]:[BRONCE CANNES]])</f>
        <v>9</v>
      </c>
      <c r="AA13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91</v>
      </c>
    </row>
    <row r="1313" spans="1:27" s="1" customFormat="1" x14ac:dyDescent="0.3">
      <c r="A1313" s="1" t="s">
        <v>3479</v>
      </c>
      <c r="B1313" s="1" t="s">
        <v>2206</v>
      </c>
      <c r="C1313" s="1" t="s">
        <v>3995</v>
      </c>
      <c r="D1313" s="1" t="s">
        <v>3995</v>
      </c>
      <c r="E1313" s="1" t="s">
        <v>2288</v>
      </c>
      <c r="F1313" s="1" t="s">
        <v>2844</v>
      </c>
      <c r="G1313" s="1" t="s">
        <v>2844</v>
      </c>
      <c r="H1313" s="1" t="s">
        <v>126</v>
      </c>
      <c r="I1313" s="1" t="s">
        <v>126</v>
      </c>
      <c r="K1313" s="1">
        <v>1</v>
      </c>
      <c r="M1313" s="1">
        <v>1</v>
      </c>
      <c r="Z1313" s="1">
        <f>SUM(DATAGRAL2024[[#This Row],[GRAND PRIX]:[BRONCE CANNES]])</f>
        <v>2</v>
      </c>
      <c r="AA13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314" spans="1:27" s="1" customFormat="1" x14ac:dyDescent="0.3">
      <c r="A1314" s="1" t="s">
        <v>3479</v>
      </c>
      <c r="B1314" s="1" t="s">
        <v>2206</v>
      </c>
      <c r="C1314" s="1" t="s">
        <v>1512</v>
      </c>
      <c r="D1314" s="1" t="s">
        <v>3887</v>
      </c>
      <c r="E1314" s="1" t="s">
        <v>2289</v>
      </c>
      <c r="F1314" s="1" t="s">
        <v>2844</v>
      </c>
      <c r="G1314" s="1" t="s">
        <v>2844</v>
      </c>
      <c r="H1314" s="1" t="s">
        <v>126</v>
      </c>
      <c r="I1314" s="1" t="s">
        <v>126</v>
      </c>
      <c r="M1314" s="1">
        <v>1</v>
      </c>
      <c r="Z1314" s="1">
        <f>SUM(DATAGRAL2024[[#This Row],[GRAND PRIX]:[BRONCE CANNES]])</f>
        <v>1</v>
      </c>
      <c r="AA13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15" spans="1:27" s="1" customFormat="1" x14ac:dyDescent="0.3">
      <c r="A1315" s="1" t="s">
        <v>3479</v>
      </c>
      <c r="B1315" s="1" t="s">
        <v>2206</v>
      </c>
      <c r="C1315" s="1" t="s">
        <v>3996</v>
      </c>
      <c r="D1315" s="1" t="s">
        <v>3996</v>
      </c>
      <c r="E1315" s="1" t="s">
        <v>2291</v>
      </c>
      <c r="F1315" s="1" t="s">
        <v>2844</v>
      </c>
      <c r="G1315" s="1" t="s">
        <v>2844</v>
      </c>
      <c r="H1315" s="1" t="s">
        <v>126</v>
      </c>
      <c r="I1315" s="1" t="s">
        <v>126</v>
      </c>
      <c r="L1315" s="1">
        <v>1</v>
      </c>
      <c r="M1315" s="1">
        <v>2</v>
      </c>
      <c r="Z1315" s="1">
        <f>SUM(DATAGRAL2024[[#This Row],[GRAND PRIX]:[BRONCE CANNES]])</f>
        <v>3</v>
      </c>
      <c r="AA13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316" spans="1:27" s="1" customFormat="1" x14ac:dyDescent="0.3">
      <c r="A1316" s="1" t="s">
        <v>3479</v>
      </c>
      <c r="B1316" s="1" t="s">
        <v>2206</v>
      </c>
      <c r="C1316" s="1" t="s">
        <v>3996</v>
      </c>
      <c r="D1316" s="1" t="s">
        <v>3996</v>
      </c>
      <c r="E1316" s="1" t="s">
        <v>2292</v>
      </c>
      <c r="F1316" s="1" t="s">
        <v>2844</v>
      </c>
      <c r="G1316" s="1" t="s">
        <v>2844</v>
      </c>
      <c r="H1316" s="1" t="s">
        <v>126</v>
      </c>
      <c r="I1316" s="1" t="s">
        <v>126</v>
      </c>
      <c r="K1316" s="1">
        <v>2</v>
      </c>
      <c r="L1316" s="1">
        <v>1</v>
      </c>
      <c r="Z1316" s="1">
        <f>SUM(DATAGRAL2024[[#This Row],[GRAND PRIX]:[BRONCE CANNES]])</f>
        <v>3</v>
      </c>
      <c r="AA13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1317" spans="1:27" s="1" customFormat="1" x14ac:dyDescent="0.3">
      <c r="A1317" s="1" t="s">
        <v>3479</v>
      </c>
      <c r="B1317" s="1" t="s">
        <v>2206</v>
      </c>
      <c r="C1317" s="1" t="s">
        <v>3996</v>
      </c>
      <c r="D1317" s="1" t="s">
        <v>3996</v>
      </c>
      <c r="E1317" s="1" t="s">
        <v>2293</v>
      </c>
      <c r="F1317" s="1" t="s">
        <v>2844</v>
      </c>
      <c r="G1317" s="1" t="s">
        <v>2844</v>
      </c>
      <c r="H1317" s="1" t="s">
        <v>126</v>
      </c>
      <c r="I1317" s="1" t="s">
        <v>126</v>
      </c>
      <c r="M1317" s="1">
        <v>1</v>
      </c>
      <c r="Z1317" s="1">
        <f>SUM(DATAGRAL2024[[#This Row],[GRAND PRIX]:[BRONCE CANNES]])</f>
        <v>1</v>
      </c>
      <c r="AA13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18" spans="1:27" s="1" customFormat="1" x14ac:dyDescent="0.3">
      <c r="A1318" s="1" t="s">
        <v>3479</v>
      </c>
      <c r="B1318" s="1" t="s">
        <v>2206</v>
      </c>
      <c r="C1318" s="1" t="s">
        <v>3997</v>
      </c>
      <c r="D1318" s="1" t="s">
        <v>3997</v>
      </c>
      <c r="E1318" s="1" t="s">
        <v>2295</v>
      </c>
      <c r="F1318" s="1" t="s">
        <v>2844</v>
      </c>
      <c r="G1318" s="1" t="s">
        <v>2844</v>
      </c>
      <c r="H1318" s="1" t="s">
        <v>126</v>
      </c>
      <c r="I1318" s="1" t="s">
        <v>126</v>
      </c>
      <c r="M1318" s="1">
        <v>1</v>
      </c>
      <c r="Z1318" s="1">
        <f>SUM(DATAGRAL2024[[#This Row],[GRAND PRIX]:[BRONCE CANNES]])</f>
        <v>1</v>
      </c>
      <c r="AA13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19" spans="1:27" s="1" customFormat="1" x14ac:dyDescent="0.3">
      <c r="A1319" s="1" t="s">
        <v>3479</v>
      </c>
      <c r="B1319" s="1" t="s">
        <v>2206</v>
      </c>
      <c r="C1319" s="1" t="s">
        <v>867</v>
      </c>
      <c r="D1319" s="1" t="s">
        <v>2120</v>
      </c>
      <c r="E1319" s="1" t="s">
        <v>2296</v>
      </c>
      <c r="F1319" s="1" t="s">
        <v>2844</v>
      </c>
      <c r="G1319" s="1" t="s">
        <v>2844</v>
      </c>
      <c r="H1319" s="1" t="s">
        <v>126</v>
      </c>
      <c r="I1319" s="1" t="s">
        <v>126</v>
      </c>
      <c r="L1319" s="1">
        <v>2</v>
      </c>
      <c r="M1319" s="1">
        <v>2</v>
      </c>
      <c r="Z1319" s="1">
        <f>SUM(DATAGRAL2024[[#This Row],[GRAND PRIX]:[BRONCE CANNES]])</f>
        <v>4</v>
      </c>
      <c r="AA13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320" spans="1:27" s="1" customFormat="1" x14ac:dyDescent="0.3">
      <c r="A1320" s="1" t="s">
        <v>3479</v>
      </c>
      <c r="B1320" s="1" t="s">
        <v>2206</v>
      </c>
      <c r="C1320" s="1" t="s">
        <v>867</v>
      </c>
      <c r="D1320" s="1" t="s">
        <v>2120</v>
      </c>
      <c r="E1320" s="1" t="s">
        <v>868</v>
      </c>
      <c r="F1320" s="1" t="s">
        <v>2844</v>
      </c>
      <c r="G1320" s="1" t="s">
        <v>2844</v>
      </c>
      <c r="H1320" s="1" t="s">
        <v>126</v>
      </c>
      <c r="I1320" s="1" t="s">
        <v>126</v>
      </c>
      <c r="L1320" s="1">
        <v>1</v>
      </c>
      <c r="Z1320" s="1">
        <f>SUM(DATAGRAL2024[[#This Row],[GRAND PRIX]:[BRONCE CANNES]])</f>
        <v>1</v>
      </c>
      <c r="AA13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1" spans="1:27" s="1" customFormat="1" x14ac:dyDescent="0.3">
      <c r="A1321" s="1" t="s">
        <v>3479</v>
      </c>
      <c r="B1321" s="1" t="s">
        <v>2206</v>
      </c>
      <c r="C1321" s="1" t="s">
        <v>867</v>
      </c>
      <c r="D1321" s="1" t="s">
        <v>2120</v>
      </c>
      <c r="E1321" s="1" t="s">
        <v>2297</v>
      </c>
      <c r="F1321" s="1" t="s">
        <v>2844</v>
      </c>
      <c r="G1321" s="1" t="s">
        <v>2844</v>
      </c>
      <c r="H1321" s="1" t="s">
        <v>126</v>
      </c>
      <c r="I1321" s="1" t="s">
        <v>126</v>
      </c>
      <c r="L1321" s="1">
        <v>1</v>
      </c>
      <c r="Z1321" s="1">
        <f>SUM(DATAGRAL2024[[#This Row],[GRAND PRIX]:[BRONCE CANNES]])</f>
        <v>1</v>
      </c>
      <c r="AA13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2" spans="1:27" s="1" customFormat="1" x14ac:dyDescent="0.3">
      <c r="A1322" s="1" t="s">
        <v>3479</v>
      </c>
      <c r="B1322" s="1" t="s">
        <v>2206</v>
      </c>
      <c r="C1322" s="1" t="s">
        <v>867</v>
      </c>
      <c r="D1322" s="1" t="s">
        <v>2120</v>
      </c>
      <c r="E1322" s="1" t="s">
        <v>868</v>
      </c>
      <c r="F1322" s="1" t="s">
        <v>2844</v>
      </c>
      <c r="G1322" s="1" t="s">
        <v>2844</v>
      </c>
      <c r="H1322" s="1" t="s">
        <v>126</v>
      </c>
      <c r="I1322" s="1" t="s">
        <v>126</v>
      </c>
      <c r="M1322" s="1">
        <v>1</v>
      </c>
      <c r="Z1322" s="1">
        <f>SUM(DATAGRAL2024[[#This Row],[GRAND PRIX]:[BRONCE CANNES]])</f>
        <v>1</v>
      </c>
      <c r="AA13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23" spans="1:27" s="1" customFormat="1" x14ac:dyDescent="0.3">
      <c r="A1323" s="1" t="s">
        <v>3479</v>
      </c>
      <c r="B1323" s="1" t="s">
        <v>2206</v>
      </c>
      <c r="C1323" s="1" t="s">
        <v>3998</v>
      </c>
      <c r="D1323" s="1" t="s">
        <v>3998</v>
      </c>
      <c r="E1323" s="1" t="s">
        <v>2299</v>
      </c>
      <c r="F1323" s="1" t="s">
        <v>2844</v>
      </c>
      <c r="G1323" s="1" t="s">
        <v>2844</v>
      </c>
      <c r="H1323" s="1" t="s">
        <v>126</v>
      </c>
      <c r="I1323" s="1" t="s">
        <v>126</v>
      </c>
      <c r="L1323" s="1">
        <v>1</v>
      </c>
      <c r="Z1323" s="1">
        <f>SUM(DATAGRAL2024[[#This Row],[GRAND PRIX]:[BRONCE CANNES]])</f>
        <v>1</v>
      </c>
      <c r="AA13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4" spans="1:27" s="1" customFormat="1" x14ac:dyDescent="0.3">
      <c r="A1324" s="1" t="s">
        <v>3479</v>
      </c>
      <c r="B1324" s="1" t="s">
        <v>2206</v>
      </c>
      <c r="C1324" s="1" t="s">
        <v>3998</v>
      </c>
      <c r="D1324" s="1" t="s">
        <v>3998</v>
      </c>
      <c r="E1324" s="1" t="s">
        <v>2300</v>
      </c>
      <c r="F1324" s="1" t="s">
        <v>2844</v>
      </c>
      <c r="G1324" s="1" t="s">
        <v>2844</v>
      </c>
      <c r="H1324" s="1" t="s">
        <v>126</v>
      </c>
      <c r="I1324" s="1" t="s">
        <v>126</v>
      </c>
      <c r="K1324" s="1">
        <v>1</v>
      </c>
      <c r="Z1324" s="1">
        <f>SUM(DATAGRAL2024[[#This Row],[GRAND PRIX]:[BRONCE CANNES]])</f>
        <v>1</v>
      </c>
      <c r="AA13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25" spans="1:27" s="1" customFormat="1" x14ac:dyDescent="0.3">
      <c r="A1325" s="1" t="s">
        <v>3479</v>
      </c>
      <c r="B1325" s="1" t="s">
        <v>2206</v>
      </c>
      <c r="C1325" s="1" t="s">
        <v>3999</v>
      </c>
      <c r="D1325" s="1" t="s">
        <v>3999</v>
      </c>
      <c r="E1325" s="1" t="s">
        <v>2299</v>
      </c>
      <c r="F1325" s="1" t="s">
        <v>2844</v>
      </c>
      <c r="G1325" s="1" t="s">
        <v>2844</v>
      </c>
      <c r="H1325" s="1" t="s">
        <v>126</v>
      </c>
      <c r="I1325" s="1" t="s">
        <v>126</v>
      </c>
      <c r="M1325" s="1">
        <v>1</v>
      </c>
      <c r="Z1325" s="1">
        <f>SUM(DATAGRAL2024[[#This Row],[GRAND PRIX]:[BRONCE CANNES]])</f>
        <v>1</v>
      </c>
      <c r="AA13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26" spans="1:27" s="1" customFormat="1" x14ac:dyDescent="0.3">
      <c r="A1326" s="1" t="s">
        <v>3479</v>
      </c>
      <c r="B1326" s="1" t="s">
        <v>2206</v>
      </c>
      <c r="C1326" s="1" t="s">
        <v>3999</v>
      </c>
      <c r="D1326" s="1" t="s">
        <v>3999</v>
      </c>
      <c r="E1326" s="1" t="s">
        <v>2302</v>
      </c>
      <c r="F1326" s="1" t="s">
        <v>2844</v>
      </c>
      <c r="G1326" s="1" t="s">
        <v>2844</v>
      </c>
      <c r="H1326" s="1" t="s">
        <v>126</v>
      </c>
      <c r="I1326" s="1" t="s">
        <v>126</v>
      </c>
      <c r="L1326" s="1">
        <v>2</v>
      </c>
      <c r="Z1326" s="1">
        <f>SUM(DATAGRAL2024[[#This Row],[GRAND PRIX]:[BRONCE CANNES]])</f>
        <v>2</v>
      </c>
      <c r="AA13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327" spans="1:27" s="1" customFormat="1" x14ac:dyDescent="0.3">
      <c r="A1327" s="1" t="s">
        <v>3479</v>
      </c>
      <c r="B1327" s="1" t="s">
        <v>2206</v>
      </c>
      <c r="C1327" s="1" t="s">
        <v>4000</v>
      </c>
      <c r="D1327" s="1" t="s">
        <v>4000</v>
      </c>
      <c r="E1327" s="1" t="s">
        <v>2304</v>
      </c>
      <c r="F1327" s="1" t="s">
        <v>2844</v>
      </c>
      <c r="G1327" s="1" t="s">
        <v>2844</v>
      </c>
      <c r="H1327" s="1" t="s">
        <v>126</v>
      </c>
      <c r="I1327" s="1" t="s">
        <v>126</v>
      </c>
      <c r="L1327" s="1">
        <v>1</v>
      </c>
      <c r="Z1327" s="1">
        <f>SUM(DATAGRAL2024[[#This Row],[GRAND PRIX]:[BRONCE CANNES]])</f>
        <v>1</v>
      </c>
      <c r="AA13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8" spans="1:27" s="1" customFormat="1" x14ac:dyDescent="0.3">
      <c r="A1328" s="1" t="s">
        <v>3479</v>
      </c>
      <c r="B1328" s="1" t="s">
        <v>2206</v>
      </c>
      <c r="C1328" s="1" t="s">
        <v>1738</v>
      </c>
      <c r="D1328" s="1" t="s">
        <v>1738</v>
      </c>
      <c r="E1328" s="1" t="s">
        <v>2306</v>
      </c>
      <c r="F1328" s="1" t="s">
        <v>2844</v>
      </c>
      <c r="G1328" s="1" t="s">
        <v>2844</v>
      </c>
      <c r="H1328" s="1" t="s">
        <v>126</v>
      </c>
      <c r="I1328" s="1" t="s">
        <v>126</v>
      </c>
      <c r="L1328" s="1">
        <v>1</v>
      </c>
      <c r="Z1328" s="1">
        <f>SUM(DATAGRAL2024[[#This Row],[GRAND PRIX]:[BRONCE CANNES]])</f>
        <v>1</v>
      </c>
      <c r="AA13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9" spans="1:27" s="1" customFormat="1" x14ac:dyDescent="0.3">
      <c r="A1329" s="1" t="s">
        <v>3479</v>
      </c>
      <c r="B1329" s="1" t="s">
        <v>2206</v>
      </c>
      <c r="C1329" s="1" t="s">
        <v>1738</v>
      </c>
      <c r="D1329" s="1" t="s">
        <v>1738</v>
      </c>
      <c r="E1329" s="1" t="s">
        <v>2307</v>
      </c>
      <c r="F1329" s="1" t="s">
        <v>2844</v>
      </c>
      <c r="G1329" s="1" t="s">
        <v>2844</v>
      </c>
      <c r="H1329" s="1" t="s">
        <v>126</v>
      </c>
      <c r="I1329" s="1" t="s">
        <v>126</v>
      </c>
      <c r="L1329" s="1">
        <v>1</v>
      </c>
      <c r="Z1329" s="1">
        <f>SUM(DATAGRAL2024[[#This Row],[GRAND PRIX]:[BRONCE CANNES]])</f>
        <v>1</v>
      </c>
      <c r="AA13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30" spans="1:27" s="1" customFormat="1" x14ac:dyDescent="0.3">
      <c r="A1330" s="1" t="s">
        <v>3479</v>
      </c>
      <c r="B1330" s="1" t="s">
        <v>2206</v>
      </c>
      <c r="C1330" s="1" t="s">
        <v>1738</v>
      </c>
      <c r="D1330" s="1" t="s">
        <v>1738</v>
      </c>
      <c r="E1330" s="1" t="s">
        <v>2308</v>
      </c>
      <c r="F1330" s="1" t="s">
        <v>2844</v>
      </c>
      <c r="G1330" s="1" t="s">
        <v>2844</v>
      </c>
      <c r="H1330" s="1" t="s">
        <v>126</v>
      </c>
      <c r="I1330" s="1" t="s">
        <v>126</v>
      </c>
      <c r="K1330" s="1">
        <v>1</v>
      </c>
      <c r="Z1330" s="1">
        <f>SUM(DATAGRAL2024[[#This Row],[GRAND PRIX]:[BRONCE CANNES]])</f>
        <v>1</v>
      </c>
      <c r="AA13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31" spans="1:27" s="1" customFormat="1" x14ac:dyDescent="0.3">
      <c r="A1331" s="1" t="s">
        <v>3479</v>
      </c>
      <c r="B1331" s="1" t="s">
        <v>2206</v>
      </c>
      <c r="C1331" s="1" t="s">
        <v>1738</v>
      </c>
      <c r="D1331" s="1" t="s">
        <v>1738</v>
      </c>
      <c r="E1331" s="1" t="s">
        <v>2309</v>
      </c>
      <c r="F1331" s="1" t="s">
        <v>2844</v>
      </c>
      <c r="G1331" s="1" t="s">
        <v>2844</v>
      </c>
      <c r="H1331" s="1" t="s">
        <v>126</v>
      </c>
      <c r="I1331" s="1" t="s">
        <v>126</v>
      </c>
      <c r="L1331" s="1">
        <v>1</v>
      </c>
      <c r="Z1331" s="1">
        <f>SUM(DATAGRAL2024[[#This Row],[GRAND PRIX]:[BRONCE CANNES]])</f>
        <v>1</v>
      </c>
      <c r="AA13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32" spans="1:27" s="1" customFormat="1" x14ac:dyDescent="0.3">
      <c r="A1332" s="1" t="s">
        <v>3479</v>
      </c>
      <c r="B1332" s="1" t="s">
        <v>2206</v>
      </c>
      <c r="C1332" s="1" t="s">
        <v>1738</v>
      </c>
      <c r="D1332" s="1" t="s">
        <v>1738</v>
      </c>
      <c r="E1332" s="1" t="s">
        <v>2261</v>
      </c>
      <c r="F1332" s="1" t="s">
        <v>2844</v>
      </c>
      <c r="G1332" s="1" t="s">
        <v>2844</v>
      </c>
      <c r="H1332" s="1" t="s">
        <v>126</v>
      </c>
      <c r="I1332" s="1" t="s">
        <v>126</v>
      </c>
      <c r="L1332" s="1">
        <v>1</v>
      </c>
      <c r="Z1332" s="1">
        <f>SUM(DATAGRAL2024[[#This Row],[GRAND PRIX]:[BRONCE CANNES]])</f>
        <v>1</v>
      </c>
      <c r="AA13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33" spans="1:27" s="1" customFormat="1" x14ac:dyDescent="0.3">
      <c r="A1333" s="1" t="s">
        <v>3479</v>
      </c>
      <c r="B1333" s="1" t="s">
        <v>2206</v>
      </c>
      <c r="C1333" s="1" t="s">
        <v>1738</v>
      </c>
      <c r="D1333" s="1" t="s">
        <v>1738</v>
      </c>
      <c r="E1333" s="1" t="s">
        <v>2310</v>
      </c>
      <c r="F1333" s="1" t="s">
        <v>2844</v>
      </c>
      <c r="G1333" s="1" t="s">
        <v>2844</v>
      </c>
      <c r="H1333" s="1" t="s">
        <v>126</v>
      </c>
      <c r="I1333" s="1" t="s">
        <v>126</v>
      </c>
      <c r="M1333" s="1">
        <v>1</v>
      </c>
      <c r="Z1333" s="1">
        <f>SUM(DATAGRAL2024[[#This Row],[GRAND PRIX]:[BRONCE CANNES]])</f>
        <v>1</v>
      </c>
      <c r="AA13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34" spans="1:27" s="1" customFormat="1" x14ac:dyDescent="0.3">
      <c r="A1334" s="1" t="s">
        <v>3479</v>
      </c>
      <c r="B1334" s="1" t="s">
        <v>2206</v>
      </c>
      <c r="C1334" s="1" t="s">
        <v>1738</v>
      </c>
      <c r="D1334" s="1" t="s">
        <v>1738</v>
      </c>
      <c r="E1334" s="1" t="s">
        <v>2311</v>
      </c>
      <c r="F1334" s="1" t="s">
        <v>2844</v>
      </c>
      <c r="G1334" s="1" t="s">
        <v>2844</v>
      </c>
      <c r="H1334" s="1" t="s">
        <v>126</v>
      </c>
      <c r="I1334" s="1" t="s">
        <v>126</v>
      </c>
      <c r="M1334" s="1">
        <v>1</v>
      </c>
      <c r="Z1334" s="1">
        <f>SUM(DATAGRAL2024[[#This Row],[GRAND PRIX]:[BRONCE CANNES]])</f>
        <v>1</v>
      </c>
      <c r="AA13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35" spans="1:27" s="1" customFormat="1" x14ac:dyDescent="0.3">
      <c r="A1335" s="1" t="s">
        <v>3479</v>
      </c>
      <c r="B1335" s="1" t="s">
        <v>2206</v>
      </c>
      <c r="C1335" s="1" t="s">
        <v>1738</v>
      </c>
      <c r="D1335" s="1" t="s">
        <v>1738</v>
      </c>
      <c r="E1335" s="1" t="s">
        <v>2312</v>
      </c>
      <c r="F1335" s="1" t="s">
        <v>2844</v>
      </c>
      <c r="G1335" s="1" t="s">
        <v>2844</v>
      </c>
      <c r="H1335" s="1" t="s">
        <v>126</v>
      </c>
      <c r="I1335" s="1" t="s">
        <v>126</v>
      </c>
      <c r="L1335" s="1">
        <v>2</v>
      </c>
      <c r="M1335" s="1">
        <v>1</v>
      </c>
      <c r="Z1335" s="1">
        <f>SUM(DATAGRAL2024[[#This Row],[GRAND PRIX]:[BRONCE CANNES]])</f>
        <v>3</v>
      </c>
      <c r="AA13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1336" spans="1:27" s="1" customFormat="1" x14ac:dyDescent="0.3">
      <c r="A1336" s="1" t="s">
        <v>3479</v>
      </c>
      <c r="B1336" s="1" t="s">
        <v>2206</v>
      </c>
      <c r="C1336" s="1" t="s">
        <v>4001</v>
      </c>
      <c r="D1336" s="1" t="s">
        <v>4001</v>
      </c>
      <c r="E1336" s="1" t="s">
        <v>2314</v>
      </c>
      <c r="F1336" s="1" t="s">
        <v>2844</v>
      </c>
      <c r="G1336" s="1" t="s">
        <v>2844</v>
      </c>
      <c r="H1336" s="1" t="s">
        <v>126</v>
      </c>
      <c r="I1336" s="1" t="s">
        <v>126</v>
      </c>
      <c r="K1336" s="1">
        <v>2</v>
      </c>
      <c r="L1336" s="1">
        <v>1</v>
      </c>
      <c r="M1336" s="1">
        <v>1</v>
      </c>
      <c r="Z1336" s="1">
        <f>SUM(DATAGRAL2024[[#This Row],[GRAND PRIX]:[BRONCE CANNES]])</f>
        <v>4</v>
      </c>
      <c r="AA13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1337" spans="1:27" s="1" customFormat="1" x14ac:dyDescent="0.3">
      <c r="A1337" s="1" t="s">
        <v>3479</v>
      </c>
      <c r="B1337" s="1" t="s">
        <v>2206</v>
      </c>
      <c r="C1337" s="1" t="s">
        <v>4002</v>
      </c>
      <c r="D1337" s="1" t="s">
        <v>4002</v>
      </c>
      <c r="E1337" s="1" t="s">
        <v>2316</v>
      </c>
      <c r="F1337" s="1" t="s">
        <v>2844</v>
      </c>
      <c r="G1337" s="1" t="s">
        <v>2844</v>
      </c>
      <c r="H1337" s="1" t="s">
        <v>126</v>
      </c>
      <c r="I1337" s="1" t="s">
        <v>126</v>
      </c>
      <c r="K1337" s="1">
        <v>1</v>
      </c>
      <c r="Z1337" s="1">
        <f>SUM(DATAGRAL2024[[#This Row],[GRAND PRIX]:[BRONCE CANNES]])</f>
        <v>1</v>
      </c>
      <c r="AA13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38" spans="1:27" s="1" customFormat="1" x14ac:dyDescent="0.3">
      <c r="A1338" s="1" t="s">
        <v>3479</v>
      </c>
      <c r="B1338" s="1" t="s">
        <v>2206</v>
      </c>
      <c r="C1338" s="1" t="s">
        <v>4003</v>
      </c>
      <c r="D1338" s="1" t="s">
        <v>4003</v>
      </c>
      <c r="E1338" s="1" t="s">
        <v>2318</v>
      </c>
      <c r="F1338" s="1" t="s">
        <v>2844</v>
      </c>
      <c r="G1338" s="1" t="s">
        <v>2844</v>
      </c>
      <c r="H1338" s="1" t="s">
        <v>126</v>
      </c>
      <c r="I1338" s="1" t="s">
        <v>126</v>
      </c>
      <c r="M1338" s="1">
        <v>1</v>
      </c>
      <c r="Z1338" s="1">
        <f>SUM(DATAGRAL2024[[#This Row],[GRAND PRIX]:[BRONCE CANNES]])</f>
        <v>1</v>
      </c>
      <c r="AA13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39" spans="1:27" s="1" customFormat="1" x14ac:dyDescent="0.3">
      <c r="A1339" s="1" t="s">
        <v>3479</v>
      </c>
      <c r="B1339" s="1" t="s">
        <v>2206</v>
      </c>
      <c r="C1339" s="1" t="s">
        <v>4003</v>
      </c>
      <c r="D1339" s="1" t="s">
        <v>4003</v>
      </c>
      <c r="E1339" s="1" t="s">
        <v>2319</v>
      </c>
      <c r="F1339" s="1" t="s">
        <v>2844</v>
      </c>
      <c r="G1339" s="1" t="s">
        <v>2844</v>
      </c>
      <c r="H1339" s="1" t="s">
        <v>126</v>
      </c>
      <c r="I1339" s="1" t="s">
        <v>126</v>
      </c>
      <c r="M1339" s="1">
        <v>1</v>
      </c>
      <c r="Z1339" s="1">
        <f>SUM(DATAGRAL2024[[#This Row],[GRAND PRIX]:[BRONCE CANNES]])</f>
        <v>1</v>
      </c>
      <c r="AA13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40" spans="1:27" s="1" customFormat="1" x14ac:dyDescent="0.3">
      <c r="A1340" s="1" t="s">
        <v>3479</v>
      </c>
      <c r="B1340" s="1" t="s">
        <v>2206</v>
      </c>
      <c r="C1340" s="1" t="s">
        <v>4003</v>
      </c>
      <c r="D1340" s="1" t="s">
        <v>4003</v>
      </c>
      <c r="E1340" s="1" t="s">
        <v>2320</v>
      </c>
      <c r="F1340" s="1" t="s">
        <v>2844</v>
      </c>
      <c r="G1340" s="1" t="s">
        <v>2844</v>
      </c>
      <c r="H1340" s="1" t="s">
        <v>126</v>
      </c>
      <c r="I1340" s="1" t="s">
        <v>126</v>
      </c>
      <c r="K1340" s="1">
        <v>1</v>
      </c>
      <c r="L1340" s="1">
        <v>2</v>
      </c>
      <c r="Z1340" s="1">
        <f>SUM(DATAGRAL2024[[#This Row],[GRAND PRIX]:[BRONCE CANNES]])</f>
        <v>3</v>
      </c>
      <c r="AA13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341" spans="1:27" s="1" customFormat="1" x14ac:dyDescent="0.3">
      <c r="A1341" s="1" t="s">
        <v>3479</v>
      </c>
      <c r="B1341" s="1" t="s">
        <v>2206</v>
      </c>
      <c r="C1341" s="1" t="s">
        <v>4003</v>
      </c>
      <c r="D1341" s="1" t="s">
        <v>4003</v>
      </c>
      <c r="E1341" s="1" t="s">
        <v>2321</v>
      </c>
      <c r="F1341" s="1" t="s">
        <v>2844</v>
      </c>
      <c r="G1341" s="1" t="s">
        <v>2844</v>
      </c>
      <c r="H1341" s="1" t="s">
        <v>126</v>
      </c>
      <c r="I1341" s="1" t="s">
        <v>126</v>
      </c>
      <c r="M1341" s="1">
        <v>2</v>
      </c>
      <c r="Z1341" s="1">
        <f>SUM(DATAGRAL2024[[#This Row],[GRAND PRIX]:[BRONCE CANNES]])</f>
        <v>2</v>
      </c>
      <c r="AA13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342" spans="1:27" s="1" customFormat="1" x14ac:dyDescent="0.3">
      <c r="A1342" s="1" t="s">
        <v>3479</v>
      </c>
      <c r="B1342" s="1" t="s">
        <v>2206</v>
      </c>
      <c r="C1342" s="1" t="s">
        <v>4003</v>
      </c>
      <c r="D1342" s="1" t="s">
        <v>4003</v>
      </c>
      <c r="E1342" s="1" t="s">
        <v>2322</v>
      </c>
      <c r="F1342" s="1" t="s">
        <v>2844</v>
      </c>
      <c r="G1342" s="1" t="s">
        <v>2844</v>
      </c>
      <c r="H1342" s="1" t="s">
        <v>126</v>
      </c>
      <c r="I1342" s="1" t="s">
        <v>126</v>
      </c>
      <c r="L1342" s="1">
        <v>1</v>
      </c>
      <c r="Z1342" s="1">
        <f>SUM(DATAGRAL2024[[#This Row],[GRAND PRIX]:[BRONCE CANNES]])</f>
        <v>1</v>
      </c>
      <c r="AA13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3" spans="1:27" s="1" customFormat="1" x14ac:dyDescent="0.3">
      <c r="A1343" s="1" t="s">
        <v>3479</v>
      </c>
      <c r="B1343" s="1" t="s">
        <v>2206</v>
      </c>
      <c r="C1343" s="1" t="s">
        <v>4003</v>
      </c>
      <c r="D1343" s="1" t="s">
        <v>4003</v>
      </c>
      <c r="E1343" s="1" t="s">
        <v>2323</v>
      </c>
      <c r="F1343" s="1" t="s">
        <v>2844</v>
      </c>
      <c r="G1343" s="1" t="s">
        <v>2844</v>
      </c>
      <c r="H1343" s="1" t="s">
        <v>126</v>
      </c>
      <c r="I1343" s="1" t="s">
        <v>126</v>
      </c>
      <c r="K1343" s="1">
        <v>1</v>
      </c>
      <c r="Z1343" s="1">
        <f>SUM(DATAGRAL2024[[#This Row],[GRAND PRIX]:[BRONCE CANNES]])</f>
        <v>1</v>
      </c>
      <c r="AA13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44" spans="1:27" s="1" customFormat="1" x14ac:dyDescent="0.3">
      <c r="A1344" s="1" t="s">
        <v>3479</v>
      </c>
      <c r="B1344" s="1" t="s">
        <v>2206</v>
      </c>
      <c r="C1344" s="1" t="s">
        <v>3897</v>
      </c>
      <c r="D1344" s="1" t="s">
        <v>3897</v>
      </c>
      <c r="E1344" s="1" t="s">
        <v>2325</v>
      </c>
      <c r="F1344" s="1" t="s">
        <v>2844</v>
      </c>
      <c r="G1344" s="1" t="s">
        <v>2844</v>
      </c>
      <c r="H1344" s="1" t="s">
        <v>126</v>
      </c>
      <c r="I1344" s="1" t="s">
        <v>126</v>
      </c>
      <c r="L1344" s="1">
        <v>1</v>
      </c>
      <c r="Z1344" s="1">
        <f>SUM(DATAGRAL2024[[#This Row],[GRAND PRIX]:[BRONCE CANNES]])</f>
        <v>1</v>
      </c>
      <c r="AA13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5" spans="1:27" s="1" customFormat="1" x14ac:dyDescent="0.3">
      <c r="A1345" s="1" t="s">
        <v>3479</v>
      </c>
      <c r="B1345" s="1" t="s">
        <v>2206</v>
      </c>
      <c r="C1345" s="1" t="s">
        <v>3897</v>
      </c>
      <c r="D1345" s="1" t="s">
        <v>3897</v>
      </c>
      <c r="E1345" s="1" t="s">
        <v>2326</v>
      </c>
      <c r="F1345" s="1" t="s">
        <v>2844</v>
      </c>
      <c r="G1345" s="1" t="s">
        <v>2844</v>
      </c>
      <c r="H1345" s="1" t="s">
        <v>126</v>
      </c>
      <c r="I1345" s="1" t="s">
        <v>126</v>
      </c>
      <c r="L1345" s="1">
        <v>1</v>
      </c>
      <c r="Z1345" s="1">
        <f>SUM(DATAGRAL2024[[#This Row],[GRAND PRIX]:[BRONCE CANNES]])</f>
        <v>1</v>
      </c>
      <c r="AA13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6" spans="1:27" s="1" customFormat="1" x14ac:dyDescent="0.3">
      <c r="A1346" s="1" t="s">
        <v>3479</v>
      </c>
      <c r="B1346" s="1" t="s">
        <v>2206</v>
      </c>
      <c r="C1346" s="1" t="s">
        <v>3897</v>
      </c>
      <c r="D1346" s="1" t="s">
        <v>3897</v>
      </c>
      <c r="E1346" s="1" t="s">
        <v>2327</v>
      </c>
      <c r="F1346" s="1" t="s">
        <v>2844</v>
      </c>
      <c r="G1346" s="1" t="s">
        <v>2844</v>
      </c>
      <c r="H1346" s="1" t="s">
        <v>126</v>
      </c>
      <c r="I1346" s="1" t="s">
        <v>126</v>
      </c>
      <c r="L1346" s="1">
        <v>1</v>
      </c>
      <c r="Z1346" s="1">
        <f>SUM(DATAGRAL2024[[#This Row],[GRAND PRIX]:[BRONCE CANNES]])</f>
        <v>1</v>
      </c>
      <c r="AA13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7" spans="1:27" s="1" customFormat="1" x14ac:dyDescent="0.3">
      <c r="A1347" s="1" t="s">
        <v>3479</v>
      </c>
      <c r="B1347" s="1" t="s">
        <v>2206</v>
      </c>
      <c r="C1347" s="1" t="s">
        <v>3897</v>
      </c>
      <c r="D1347" s="1" t="s">
        <v>3897</v>
      </c>
      <c r="E1347" s="1" t="s">
        <v>2328</v>
      </c>
      <c r="F1347" s="1" t="s">
        <v>2844</v>
      </c>
      <c r="G1347" s="1" t="s">
        <v>2844</v>
      </c>
      <c r="H1347" s="1" t="s">
        <v>126</v>
      </c>
      <c r="I1347" s="1" t="s">
        <v>126</v>
      </c>
      <c r="L1347" s="1">
        <v>2</v>
      </c>
      <c r="Z1347" s="1">
        <f>SUM(DATAGRAL2024[[#This Row],[GRAND PRIX]:[BRONCE CANNES]])</f>
        <v>2</v>
      </c>
      <c r="AA13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348" spans="1:27" s="1" customFormat="1" x14ac:dyDescent="0.3">
      <c r="A1348" s="1" t="s">
        <v>3479</v>
      </c>
      <c r="B1348" s="1" t="s">
        <v>2206</v>
      </c>
      <c r="C1348" s="1" t="s">
        <v>3897</v>
      </c>
      <c r="D1348" s="1" t="s">
        <v>3897</v>
      </c>
      <c r="E1348" s="1" t="s">
        <v>2329</v>
      </c>
      <c r="F1348" s="1" t="s">
        <v>2844</v>
      </c>
      <c r="G1348" s="1" t="s">
        <v>2844</v>
      </c>
      <c r="H1348" s="1" t="s">
        <v>126</v>
      </c>
      <c r="I1348" s="1" t="s">
        <v>126</v>
      </c>
      <c r="K1348" s="1">
        <v>1</v>
      </c>
      <c r="M1348" s="1">
        <v>1</v>
      </c>
      <c r="Z1348" s="1">
        <f>SUM(DATAGRAL2024[[#This Row],[GRAND PRIX]:[BRONCE CANNES]])</f>
        <v>2</v>
      </c>
      <c r="AA13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349" spans="1:27" s="1" customFormat="1" x14ac:dyDescent="0.3">
      <c r="A1349" s="1" t="s">
        <v>3479</v>
      </c>
      <c r="B1349" s="1" t="s">
        <v>2206</v>
      </c>
      <c r="C1349" s="1" t="s">
        <v>4004</v>
      </c>
      <c r="D1349" s="1" t="s">
        <v>4004</v>
      </c>
      <c r="E1349" s="1" t="s">
        <v>2331</v>
      </c>
      <c r="F1349" s="1" t="s">
        <v>2844</v>
      </c>
      <c r="G1349" s="1" t="s">
        <v>2844</v>
      </c>
      <c r="H1349" s="1" t="s">
        <v>126</v>
      </c>
      <c r="I1349" s="1" t="s">
        <v>126</v>
      </c>
      <c r="K1349" s="1">
        <v>1</v>
      </c>
      <c r="Z1349" s="1">
        <f>SUM(DATAGRAL2024[[#This Row],[GRAND PRIX]:[BRONCE CANNES]])</f>
        <v>1</v>
      </c>
      <c r="AA13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50" spans="1:27" s="1" customFormat="1" x14ac:dyDescent="0.3">
      <c r="A1350" s="1" t="s">
        <v>3479</v>
      </c>
      <c r="B1350" s="1" t="s">
        <v>2206</v>
      </c>
      <c r="C1350" s="1" t="s">
        <v>4005</v>
      </c>
      <c r="D1350" s="1" t="s">
        <v>4005</v>
      </c>
      <c r="E1350" s="1" t="s">
        <v>2333</v>
      </c>
      <c r="F1350" s="1" t="s">
        <v>2844</v>
      </c>
      <c r="G1350" s="1" t="s">
        <v>2844</v>
      </c>
      <c r="H1350" s="1" t="s">
        <v>126</v>
      </c>
      <c r="I1350" s="1" t="s">
        <v>126</v>
      </c>
      <c r="L1350" s="1">
        <v>3</v>
      </c>
      <c r="Z1350" s="1">
        <f>SUM(DATAGRAL2024[[#This Row],[GRAND PRIX]:[BRONCE CANNES]])</f>
        <v>3</v>
      </c>
      <c r="AA13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351" spans="1:27" s="1" customFormat="1" x14ac:dyDescent="0.3">
      <c r="A1351" s="1" t="s">
        <v>3479</v>
      </c>
      <c r="B1351" s="1" t="s">
        <v>2206</v>
      </c>
      <c r="C1351" s="1" t="s">
        <v>4005</v>
      </c>
      <c r="D1351" s="1" t="s">
        <v>4005</v>
      </c>
      <c r="E1351" s="1" t="s">
        <v>2334</v>
      </c>
      <c r="F1351" s="1" t="s">
        <v>2844</v>
      </c>
      <c r="G1351" s="1" t="s">
        <v>2844</v>
      </c>
      <c r="H1351" s="1" t="s">
        <v>126</v>
      </c>
      <c r="I1351" s="1" t="s">
        <v>126</v>
      </c>
      <c r="M1351" s="1">
        <v>1</v>
      </c>
      <c r="Z1351" s="1">
        <f>SUM(DATAGRAL2024[[#This Row],[GRAND PRIX]:[BRONCE CANNES]])</f>
        <v>1</v>
      </c>
      <c r="AA13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2" spans="1:27" s="1" customFormat="1" x14ac:dyDescent="0.3">
      <c r="A1352" s="1" t="s">
        <v>3479</v>
      </c>
      <c r="B1352" s="1" t="s">
        <v>2206</v>
      </c>
      <c r="C1352" s="1" t="s">
        <v>4005</v>
      </c>
      <c r="D1352" s="1" t="s">
        <v>4005</v>
      </c>
      <c r="E1352" s="1" t="s">
        <v>2335</v>
      </c>
      <c r="F1352" s="1" t="s">
        <v>2844</v>
      </c>
      <c r="G1352" s="1" t="s">
        <v>2844</v>
      </c>
      <c r="H1352" s="1" t="s">
        <v>126</v>
      </c>
      <c r="I1352" s="1" t="s">
        <v>126</v>
      </c>
      <c r="M1352" s="1">
        <v>1</v>
      </c>
      <c r="Z1352" s="1">
        <f>SUM(DATAGRAL2024[[#This Row],[GRAND PRIX]:[BRONCE CANNES]])</f>
        <v>1</v>
      </c>
      <c r="AA13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3" spans="1:27" s="1" customFormat="1" x14ac:dyDescent="0.3">
      <c r="A1353" s="1" t="s">
        <v>3479</v>
      </c>
      <c r="B1353" s="1" t="s">
        <v>2206</v>
      </c>
      <c r="C1353" s="1" t="s">
        <v>4005</v>
      </c>
      <c r="D1353" s="1" t="s">
        <v>4005</v>
      </c>
      <c r="E1353" s="1" t="s">
        <v>2336</v>
      </c>
      <c r="F1353" s="1" t="s">
        <v>2844</v>
      </c>
      <c r="G1353" s="1" t="s">
        <v>2844</v>
      </c>
      <c r="H1353" s="1" t="s">
        <v>126</v>
      </c>
      <c r="I1353" s="1" t="s">
        <v>126</v>
      </c>
      <c r="M1353" s="1">
        <v>1</v>
      </c>
      <c r="Z1353" s="1">
        <f>SUM(DATAGRAL2024[[#This Row],[GRAND PRIX]:[BRONCE CANNES]])</f>
        <v>1</v>
      </c>
      <c r="AA13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4" spans="1:27" s="1" customFormat="1" x14ac:dyDescent="0.3">
      <c r="A1354" s="1" t="s">
        <v>3479</v>
      </c>
      <c r="B1354" s="1" t="s">
        <v>2206</v>
      </c>
      <c r="C1354" s="1" t="s">
        <v>4006</v>
      </c>
      <c r="D1354" s="1" t="s">
        <v>4006</v>
      </c>
      <c r="E1354" s="1" t="s">
        <v>2338</v>
      </c>
      <c r="F1354" s="1" t="s">
        <v>2844</v>
      </c>
      <c r="G1354" s="1" t="s">
        <v>2844</v>
      </c>
      <c r="H1354" s="1" t="s">
        <v>126</v>
      </c>
      <c r="I1354" s="1" t="s">
        <v>126</v>
      </c>
      <c r="M1354" s="1">
        <v>1</v>
      </c>
      <c r="Z1354" s="1">
        <f>SUM(DATAGRAL2024[[#This Row],[GRAND PRIX]:[BRONCE CANNES]])</f>
        <v>1</v>
      </c>
      <c r="AA13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5" spans="1:27" s="1" customFormat="1" x14ac:dyDescent="0.3">
      <c r="A1355" s="1" t="s">
        <v>3479</v>
      </c>
      <c r="B1355" s="1" t="s">
        <v>2206</v>
      </c>
      <c r="C1355" s="1" t="s">
        <v>4006</v>
      </c>
      <c r="D1355" s="1" t="s">
        <v>4006</v>
      </c>
      <c r="E1355" s="1" t="s">
        <v>2339</v>
      </c>
      <c r="F1355" s="1" t="s">
        <v>2844</v>
      </c>
      <c r="G1355" s="1" t="s">
        <v>2844</v>
      </c>
      <c r="H1355" s="1" t="s">
        <v>126</v>
      </c>
      <c r="I1355" s="1" t="s">
        <v>126</v>
      </c>
      <c r="L1355" s="1">
        <v>1</v>
      </c>
      <c r="Z1355" s="1">
        <f>SUM(DATAGRAL2024[[#This Row],[GRAND PRIX]:[BRONCE CANNES]])</f>
        <v>1</v>
      </c>
      <c r="AA13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56" spans="1:27" s="1" customFormat="1" x14ac:dyDescent="0.3">
      <c r="A1356" s="1" t="s">
        <v>3479</v>
      </c>
      <c r="B1356" s="1" t="s">
        <v>2206</v>
      </c>
      <c r="C1356" s="1" t="s">
        <v>4007</v>
      </c>
      <c r="D1356" s="1" t="s">
        <v>4007</v>
      </c>
      <c r="E1356" s="1" t="s">
        <v>2341</v>
      </c>
      <c r="F1356" s="1" t="s">
        <v>2844</v>
      </c>
      <c r="G1356" s="1" t="s">
        <v>2844</v>
      </c>
      <c r="H1356" s="1" t="s">
        <v>126</v>
      </c>
      <c r="I1356" s="1" t="s">
        <v>126</v>
      </c>
      <c r="M1356" s="1">
        <v>1</v>
      </c>
      <c r="Z1356" s="1">
        <f>SUM(DATAGRAL2024[[#This Row],[GRAND PRIX]:[BRONCE CANNES]])</f>
        <v>1</v>
      </c>
      <c r="AA13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7" spans="1:27" s="1" customFormat="1" x14ac:dyDescent="0.3">
      <c r="A1357" s="1" t="s">
        <v>3479</v>
      </c>
      <c r="B1357" s="1" t="s">
        <v>2206</v>
      </c>
      <c r="C1357" s="1" t="s">
        <v>4007</v>
      </c>
      <c r="D1357" s="1" t="s">
        <v>4007</v>
      </c>
      <c r="E1357" s="1" t="s">
        <v>2342</v>
      </c>
      <c r="F1357" s="1" t="s">
        <v>2844</v>
      </c>
      <c r="G1357" s="1" t="s">
        <v>2844</v>
      </c>
      <c r="H1357" s="1" t="s">
        <v>126</v>
      </c>
      <c r="I1357" s="1" t="s">
        <v>126</v>
      </c>
      <c r="M1357" s="1">
        <v>1</v>
      </c>
      <c r="Z1357" s="1">
        <f>SUM(DATAGRAL2024[[#This Row],[GRAND PRIX]:[BRONCE CANNES]])</f>
        <v>1</v>
      </c>
      <c r="AA13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8" spans="1:27" s="1" customFormat="1" x14ac:dyDescent="0.3">
      <c r="A1358" s="1" t="s">
        <v>3479</v>
      </c>
      <c r="B1358" s="1" t="s">
        <v>2206</v>
      </c>
      <c r="C1358" s="1" t="s">
        <v>4008</v>
      </c>
      <c r="D1358" s="1" t="s">
        <v>4008</v>
      </c>
      <c r="E1358" s="1" t="s">
        <v>2344</v>
      </c>
      <c r="F1358" s="1" t="s">
        <v>2844</v>
      </c>
      <c r="G1358" s="1" t="s">
        <v>2844</v>
      </c>
      <c r="H1358" s="1" t="s">
        <v>126</v>
      </c>
      <c r="I1358" s="1" t="s">
        <v>126</v>
      </c>
      <c r="L1358" s="1">
        <v>1</v>
      </c>
      <c r="Z1358" s="1">
        <f>SUM(DATAGRAL2024[[#This Row],[GRAND PRIX]:[BRONCE CANNES]])</f>
        <v>1</v>
      </c>
      <c r="AA13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59" spans="1:27" s="1" customFormat="1" x14ac:dyDescent="0.3">
      <c r="A1359" s="1" t="s">
        <v>3479</v>
      </c>
      <c r="B1359" s="1" t="s">
        <v>2206</v>
      </c>
      <c r="C1359" s="1" t="s">
        <v>4009</v>
      </c>
      <c r="D1359" s="1" t="s">
        <v>4009</v>
      </c>
      <c r="E1359" s="1" t="s">
        <v>2296</v>
      </c>
      <c r="F1359" s="1" t="s">
        <v>2844</v>
      </c>
      <c r="G1359" s="1" t="s">
        <v>2844</v>
      </c>
      <c r="H1359" s="1" t="s">
        <v>126</v>
      </c>
      <c r="I1359" s="1" t="s">
        <v>126</v>
      </c>
      <c r="K1359" s="1">
        <v>2</v>
      </c>
      <c r="L1359" s="1">
        <v>2</v>
      </c>
      <c r="Z1359" s="1">
        <f>SUM(DATAGRAL2024[[#This Row],[GRAND PRIX]:[BRONCE CANNES]])</f>
        <v>4</v>
      </c>
      <c r="AA13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1360" spans="1:27" s="1" customFormat="1" x14ac:dyDescent="0.3">
      <c r="A1360" s="1" t="s">
        <v>3479</v>
      </c>
      <c r="B1360" s="1" t="s">
        <v>2206</v>
      </c>
      <c r="C1360" s="1" t="s">
        <v>4009</v>
      </c>
      <c r="D1360" s="1" t="s">
        <v>4009</v>
      </c>
      <c r="E1360" s="1" t="s">
        <v>2346</v>
      </c>
      <c r="F1360" s="1" t="s">
        <v>2844</v>
      </c>
      <c r="G1360" s="1" t="s">
        <v>2844</v>
      </c>
      <c r="H1360" s="1" t="s">
        <v>126</v>
      </c>
      <c r="I1360" s="1" t="s">
        <v>126</v>
      </c>
      <c r="K1360" s="1">
        <v>1</v>
      </c>
      <c r="M1360" s="1">
        <v>1</v>
      </c>
      <c r="Z1360" s="1">
        <f>SUM(DATAGRAL2024[[#This Row],[GRAND PRIX]:[BRONCE CANNES]])</f>
        <v>2</v>
      </c>
      <c r="AA13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361" spans="1:27" s="1" customFormat="1" x14ac:dyDescent="0.3">
      <c r="A1361" s="1" t="s">
        <v>3479</v>
      </c>
      <c r="B1361" s="1" t="s">
        <v>2206</v>
      </c>
      <c r="C1361" s="1" t="s">
        <v>4009</v>
      </c>
      <c r="D1361" s="1" t="s">
        <v>4009</v>
      </c>
      <c r="E1361" s="1" t="s">
        <v>2347</v>
      </c>
      <c r="F1361" s="1" t="s">
        <v>2844</v>
      </c>
      <c r="G1361" s="1" t="s">
        <v>2844</v>
      </c>
      <c r="H1361" s="1" t="s">
        <v>126</v>
      </c>
      <c r="I1361" s="1" t="s">
        <v>126</v>
      </c>
      <c r="M1361" s="1">
        <v>1</v>
      </c>
      <c r="Z1361" s="1">
        <f>SUM(DATAGRAL2024[[#This Row],[GRAND PRIX]:[BRONCE CANNES]])</f>
        <v>1</v>
      </c>
      <c r="AA13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62" spans="1:27" s="1" customFormat="1" x14ac:dyDescent="0.3">
      <c r="A1362" s="1" t="s">
        <v>3479</v>
      </c>
      <c r="B1362" s="1" t="s">
        <v>2206</v>
      </c>
      <c r="C1362" s="1" t="s">
        <v>4009</v>
      </c>
      <c r="D1362" s="1" t="s">
        <v>4009</v>
      </c>
      <c r="E1362" s="1" t="s">
        <v>2348</v>
      </c>
      <c r="F1362" s="1" t="s">
        <v>2844</v>
      </c>
      <c r="G1362" s="1" t="s">
        <v>2844</v>
      </c>
      <c r="H1362" s="1" t="s">
        <v>126</v>
      </c>
      <c r="I1362" s="1" t="s">
        <v>126</v>
      </c>
      <c r="L1362" s="1">
        <v>2</v>
      </c>
      <c r="M1362" s="1">
        <v>1</v>
      </c>
      <c r="Z1362" s="1">
        <f>SUM(DATAGRAL2024[[#This Row],[GRAND PRIX]:[BRONCE CANNES]])</f>
        <v>3</v>
      </c>
      <c r="AA13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1363" spans="1:27" s="1" customFormat="1" x14ac:dyDescent="0.3">
      <c r="A1363" s="1" t="s">
        <v>3479</v>
      </c>
      <c r="B1363" s="1" t="s">
        <v>2206</v>
      </c>
      <c r="C1363" s="1" t="s">
        <v>4009</v>
      </c>
      <c r="D1363" s="1" t="s">
        <v>4009</v>
      </c>
      <c r="E1363" s="1" t="s">
        <v>2349</v>
      </c>
      <c r="F1363" s="1" t="s">
        <v>2844</v>
      </c>
      <c r="G1363" s="1" t="s">
        <v>2844</v>
      </c>
      <c r="H1363" s="1" t="s">
        <v>126</v>
      </c>
      <c r="I1363" s="1" t="s">
        <v>126</v>
      </c>
      <c r="L1363" s="1">
        <v>1</v>
      </c>
      <c r="Z1363" s="1">
        <f>SUM(DATAGRAL2024[[#This Row],[GRAND PRIX]:[BRONCE CANNES]])</f>
        <v>1</v>
      </c>
      <c r="AA13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64" spans="1:27" s="1" customFormat="1" x14ac:dyDescent="0.3">
      <c r="A1364" s="1" t="s">
        <v>3479</v>
      </c>
      <c r="B1364" s="1" t="s">
        <v>2206</v>
      </c>
      <c r="C1364" s="1" t="s">
        <v>4009</v>
      </c>
      <c r="D1364" s="1" t="s">
        <v>4009</v>
      </c>
      <c r="E1364" s="1" t="s">
        <v>868</v>
      </c>
      <c r="F1364" s="1" t="s">
        <v>2844</v>
      </c>
      <c r="G1364" s="1" t="s">
        <v>2844</v>
      </c>
      <c r="H1364" s="1" t="s">
        <v>126</v>
      </c>
      <c r="I1364" s="1" t="s">
        <v>126</v>
      </c>
      <c r="L1364" s="1">
        <v>2</v>
      </c>
      <c r="M1364" s="1">
        <v>2</v>
      </c>
      <c r="Z1364" s="1">
        <f>SUM(DATAGRAL2024[[#This Row],[GRAND PRIX]:[BRONCE CANNES]])</f>
        <v>4</v>
      </c>
      <c r="AA13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365" spans="1:27" s="1" customFormat="1" x14ac:dyDescent="0.3">
      <c r="A1365" s="1" t="s">
        <v>3479</v>
      </c>
      <c r="B1365" s="1" t="s">
        <v>2206</v>
      </c>
      <c r="C1365" s="1" t="s">
        <v>4009</v>
      </c>
      <c r="D1365" s="1" t="s">
        <v>4009</v>
      </c>
      <c r="E1365" s="1" t="s">
        <v>2350</v>
      </c>
      <c r="F1365" s="1" t="s">
        <v>2844</v>
      </c>
      <c r="G1365" s="1" t="s">
        <v>2844</v>
      </c>
      <c r="H1365" s="1" t="s">
        <v>126</v>
      </c>
      <c r="I1365" s="1" t="s">
        <v>126</v>
      </c>
      <c r="M1365" s="1">
        <v>1</v>
      </c>
      <c r="Z1365" s="1">
        <f>SUM(DATAGRAL2024[[#This Row],[GRAND PRIX]:[BRONCE CANNES]])</f>
        <v>1</v>
      </c>
      <c r="AA13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66" spans="1:27" s="1" customFormat="1" x14ac:dyDescent="0.3">
      <c r="A1366" s="1" t="s">
        <v>3479</v>
      </c>
      <c r="B1366" s="1" t="s">
        <v>2206</v>
      </c>
      <c r="C1366" s="1" t="s">
        <v>4009</v>
      </c>
      <c r="D1366" s="1" t="s">
        <v>4009</v>
      </c>
      <c r="E1366" s="1" t="s">
        <v>2351</v>
      </c>
      <c r="F1366" s="1" t="s">
        <v>2844</v>
      </c>
      <c r="G1366" s="1" t="s">
        <v>2844</v>
      </c>
      <c r="H1366" s="1" t="s">
        <v>126</v>
      </c>
      <c r="I1366" s="1" t="s">
        <v>126</v>
      </c>
      <c r="L1366" s="1">
        <v>1</v>
      </c>
      <c r="Z1366" s="1">
        <f>SUM(DATAGRAL2024[[#This Row],[GRAND PRIX]:[BRONCE CANNES]])</f>
        <v>1</v>
      </c>
      <c r="AA13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67" spans="1:27" s="1" customFormat="1" x14ac:dyDescent="0.3">
      <c r="A1367" s="1" t="s">
        <v>3479</v>
      </c>
      <c r="B1367" s="1" t="s">
        <v>2206</v>
      </c>
      <c r="C1367" s="1" t="s">
        <v>4009</v>
      </c>
      <c r="D1367" s="1" t="s">
        <v>4009</v>
      </c>
      <c r="E1367" s="1" t="s">
        <v>2352</v>
      </c>
      <c r="F1367" s="1" t="s">
        <v>2844</v>
      </c>
      <c r="G1367" s="1" t="s">
        <v>2844</v>
      </c>
      <c r="H1367" s="1" t="s">
        <v>126</v>
      </c>
      <c r="I1367" s="1" t="s">
        <v>126</v>
      </c>
      <c r="M1367" s="1">
        <v>1</v>
      </c>
      <c r="Z1367" s="1">
        <f>SUM(DATAGRAL2024[[#This Row],[GRAND PRIX]:[BRONCE CANNES]])</f>
        <v>1</v>
      </c>
      <c r="AA13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68" spans="1:27" s="1" customFormat="1" x14ac:dyDescent="0.3">
      <c r="A1368" s="1" t="s">
        <v>3479</v>
      </c>
      <c r="B1368" s="1" t="s">
        <v>2206</v>
      </c>
      <c r="C1368" s="1" t="s">
        <v>4009</v>
      </c>
      <c r="D1368" s="1" t="s">
        <v>4009</v>
      </c>
      <c r="E1368" s="1" t="s">
        <v>2353</v>
      </c>
      <c r="F1368" s="1" t="s">
        <v>2844</v>
      </c>
      <c r="G1368" s="1" t="s">
        <v>2844</v>
      </c>
      <c r="H1368" s="1" t="s">
        <v>126</v>
      </c>
      <c r="I1368" s="1" t="s">
        <v>126</v>
      </c>
      <c r="K1368" s="1">
        <v>4</v>
      </c>
      <c r="L1368" s="1">
        <v>1</v>
      </c>
      <c r="M1368" s="1">
        <v>1</v>
      </c>
      <c r="Z1368" s="1">
        <f>SUM(DATAGRAL2024[[#This Row],[GRAND PRIX]:[BRONCE CANNES]])</f>
        <v>6</v>
      </c>
      <c r="AA13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70</v>
      </c>
    </row>
    <row r="1369" spans="1:27" s="1" customFormat="1" x14ac:dyDescent="0.3">
      <c r="A1369" s="1" t="s">
        <v>3479</v>
      </c>
      <c r="B1369" s="1" t="s">
        <v>2206</v>
      </c>
      <c r="C1369" s="1" t="s">
        <v>1766</v>
      </c>
      <c r="D1369" s="1" t="s">
        <v>1766</v>
      </c>
      <c r="E1369" s="1" t="s">
        <v>2352</v>
      </c>
      <c r="F1369" s="1" t="s">
        <v>2844</v>
      </c>
      <c r="G1369" s="1" t="s">
        <v>2844</v>
      </c>
      <c r="H1369" s="1" t="s">
        <v>126</v>
      </c>
      <c r="I1369" s="1" t="s">
        <v>126</v>
      </c>
      <c r="M1369" s="1">
        <v>1</v>
      </c>
      <c r="Z1369" s="1">
        <f>SUM(DATAGRAL2024[[#This Row],[GRAND PRIX]:[BRONCE CANNES]])</f>
        <v>1</v>
      </c>
      <c r="AA13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70" spans="1:27" s="1" customFormat="1" x14ac:dyDescent="0.3">
      <c r="A1370" s="1" t="s">
        <v>3479</v>
      </c>
      <c r="B1370" s="1" t="s">
        <v>2206</v>
      </c>
      <c r="C1370" s="1" t="s">
        <v>1766</v>
      </c>
      <c r="D1370" s="1" t="s">
        <v>1766</v>
      </c>
      <c r="E1370" s="1" t="s">
        <v>2353</v>
      </c>
      <c r="F1370" s="1" t="s">
        <v>2844</v>
      </c>
      <c r="G1370" s="1" t="s">
        <v>2844</v>
      </c>
      <c r="H1370" s="1" t="s">
        <v>126</v>
      </c>
      <c r="I1370" s="1" t="s">
        <v>126</v>
      </c>
      <c r="K1370" s="1">
        <v>4</v>
      </c>
      <c r="L1370" s="1">
        <v>1</v>
      </c>
      <c r="M1370" s="1">
        <v>1</v>
      </c>
      <c r="Z1370" s="1">
        <f>SUM(DATAGRAL2024[[#This Row],[GRAND PRIX]:[BRONCE CANNES]])</f>
        <v>6</v>
      </c>
      <c r="AA13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70</v>
      </c>
    </row>
    <row r="1371" spans="1:27" s="1" customFormat="1" x14ac:dyDescent="0.3">
      <c r="A1371" s="1" t="s">
        <v>3479</v>
      </c>
      <c r="B1371" s="1" t="s">
        <v>2206</v>
      </c>
      <c r="C1371" s="1" t="s">
        <v>4009</v>
      </c>
      <c r="D1371" s="1" t="s">
        <v>4009</v>
      </c>
      <c r="E1371" s="1" t="s">
        <v>2354</v>
      </c>
      <c r="F1371" s="1" t="s">
        <v>2844</v>
      </c>
      <c r="G1371" s="1" t="s">
        <v>2844</v>
      </c>
      <c r="H1371" s="1" t="s">
        <v>126</v>
      </c>
      <c r="I1371" s="1" t="s">
        <v>126</v>
      </c>
      <c r="L1371" s="1">
        <v>1</v>
      </c>
      <c r="Z1371" s="1">
        <f>SUM(DATAGRAL2024[[#This Row],[GRAND PRIX]:[BRONCE CANNES]])</f>
        <v>1</v>
      </c>
      <c r="AA13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72" spans="1:27" s="1" customFormat="1" x14ac:dyDescent="0.3">
      <c r="A1372" s="1" t="s">
        <v>3479</v>
      </c>
      <c r="B1372" s="1" t="s">
        <v>2206</v>
      </c>
      <c r="C1372" s="1" t="s">
        <v>4009</v>
      </c>
      <c r="D1372" s="1" t="s">
        <v>4009</v>
      </c>
      <c r="E1372" s="1" t="s">
        <v>2296</v>
      </c>
      <c r="F1372" s="1" t="s">
        <v>2844</v>
      </c>
      <c r="G1372" s="1" t="s">
        <v>2844</v>
      </c>
      <c r="H1372" s="1" t="s">
        <v>126</v>
      </c>
      <c r="I1372" s="1" t="s">
        <v>126</v>
      </c>
      <c r="K1372" s="1">
        <v>1</v>
      </c>
      <c r="Z1372" s="1">
        <f>SUM(DATAGRAL2024[[#This Row],[GRAND PRIX]:[BRONCE CANNES]])</f>
        <v>1</v>
      </c>
      <c r="AA13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73" spans="1:27" s="1" customFormat="1" x14ac:dyDescent="0.3">
      <c r="A1373" s="1" t="s">
        <v>3479</v>
      </c>
      <c r="B1373" s="1" t="s">
        <v>2206</v>
      </c>
      <c r="C1373" s="1" t="s">
        <v>4009</v>
      </c>
      <c r="D1373" s="1" t="s">
        <v>4009</v>
      </c>
      <c r="E1373" s="1" t="s">
        <v>2351</v>
      </c>
      <c r="F1373" s="1" t="s">
        <v>2844</v>
      </c>
      <c r="G1373" s="1" t="s">
        <v>2844</v>
      </c>
      <c r="H1373" s="1" t="s">
        <v>126</v>
      </c>
      <c r="I1373" s="1" t="s">
        <v>126</v>
      </c>
      <c r="L1373" s="1">
        <v>1</v>
      </c>
      <c r="Z1373" s="1">
        <f>SUM(DATAGRAL2024[[#This Row],[GRAND PRIX]:[BRONCE CANNES]])</f>
        <v>1</v>
      </c>
      <c r="AA13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74" spans="1:27" s="1" customFormat="1" x14ac:dyDescent="0.3">
      <c r="A1374" s="1" t="s">
        <v>3479</v>
      </c>
      <c r="B1374" s="1" t="s">
        <v>2206</v>
      </c>
      <c r="C1374" s="1" t="s">
        <v>2089</v>
      </c>
      <c r="D1374" s="1" t="s">
        <v>2135</v>
      </c>
      <c r="E1374" s="1" t="s">
        <v>2355</v>
      </c>
      <c r="F1374" s="1" t="s">
        <v>2844</v>
      </c>
      <c r="G1374" s="1" t="s">
        <v>2844</v>
      </c>
      <c r="H1374" s="1" t="s">
        <v>126</v>
      </c>
      <c r="I1374" s="1" t="s">
        <v>126</v>
      </c>
      <c r="M1374" s="1">
        <v>1</v>
      </c>
      <c r="Z1374" s="1">
        <f>SUM(DATAGRAL2024[[#This Row],[GRAND PRIX]:[BRONCE CANNES]])</f>
        <v>1</v>
      </c>
      <c r="AA13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75" spans="1:27" s="1" customFormat="1" x14ac:dyDescent="0.3">
      <c r="A1375" s="1" t="s">
        <v>3479</v>
      </c>
      <c r="B1375" s="1" t="s">
        <v>2206</v>
      </c>
      <c r="C1375" s="1" t="s">
        <v>2089</v>
      </c>
      <c r="D1375" s="1" t="s">
        <v>2135</v>
      </c>
      <c r="E1375" s="1" t="s">
        <v>2356</v>
      </c>
      <c r="F1375" s="1" t="s">
        <v>2844</v>
      </c>
      <c r="G1375" s="1" t="s">
        <v>2844</v>
      </c>
      <c r="H1375" s="1" t="s">
        <v>126</v>
      </c>
      <c r="I1375" s="1" t="s">
        <v>126</v>
      </c>
      <c r="K1375" s="1">
        <v>1</v>
      </c>
      <c r="L1375" s="1">
        <v>2</v>
      </c>
      <c r="M1375" s="1">
        <v>2</v>
      </c>
      <c r="Z1375" s="1">
        <f>SUM(DATAGRAL2024[[#This Row],[GRAND PRIX]:[BRONCE CANNES]])</f>
        <v>5</v>
      </c>
      <c r="AA13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35</v>
      </c>
    </row>
    <row r="1376" spans="1:27" s="1" customFormat="1" x14ac:dyDescent="0.3">
      <c r="A1376" s="1" t="s">
        <v>3479</v>
      </c>
      <c r="B1376" s="1" t="s">
        <v>2206</v>
      </c>
      <c r="C1376" s="1" t="s">
        <v>2089</v>
      </c>
      <c r="D1376" s="1" t="s">
        <v>2135</v>
      </c>
      <c r="E1376" s="1" t="s">
        <v>2357</v>
      </c>
      <c r="F1376" s="1" t="s">
        <v>2844</v>
      </c>
      <c r="G1376" s="1" t="s">
        <v>2844</v>
      </c>
      <c r="H1376" s="1" t="s">
        <v>126</v>
      </c>
      <c r="I1376" s="1" t="s">
        <v>126</v>
      </c>
      <c r="L1376" s="1">
        <v>1</v>
      </c>
      <c r="Z1376" s="1">
        <f>SUM(DATAGRAL2024[[#This Row],[GRAND PRIX]:[BRONCE CANNES]])</f>
        <v>1</v>
      </c>
      <c r="AA13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77" spans="1:27" s="1" customFormat="1" x14ac:dyDescent="0.3">
      <c r="A1377" s="1" t="s">
        <v>3479</v>
      </c>
      <c r="B1377" s="1" t="s">
        <v>2206</v>
      </c>
      <c r="C1377" s="1" t="s">
        <v>4010</v>
      </c>
      <c r="D1377" s="1" t="s">
        <v>4010</v>
      </c>
      <c r="E1377" s="1" t="s">
        <v>2359</v>
      </c>
      <c r="F1377" s="1" t="s">
        <v>2844</v>
      </c>
      <c r="G1377" s="1" t="s">
        <v>2844</v>
      </c>
      <c r="H1377" s="1" t="s">
        <v>126</v>
      </c>
      <c r="I1377" s="1" t="s">
        <v>126</v>
      </c>
      <c r="K1377" s="1">
        <v>1</v>
      </c>
      <c r="Z1377" s="1">
        <f>SUM(DATAGRAL2024[[#This Row],[GRAND PRIX]:[BRONCE CANNES]])</f>
        <v>1</v>
      </c>
      <c r="AA13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78" spans="1:27" s="1" customFormat="1" x14ac:dyDescent="0.3">
      <c r="A1378" s="1" t="s">
        <v>3479</v>
      </c>
      <c r="B1378" s="1" t="s">
        <v>2206</v>
      </c>
      <c r="C1378" s="1" t="s">
        <v>4010</v>
      </c>
      <c r="D1378" s="1" t="s">
        <v>4010</v>
      </c>
      <c r="E1378" s="1" t="s">
        <v>2360</v>
      </c>
      <c r="F1378" s="1" t="s">
        <v>2844</v>
      </c>
      <c r="G1378" s="1" t="s">
        <v>2844</v>
      </c>
      <c r="H1378" s="1" t="s">
        <v>126</v>
      </c>
      <c r="I1378" s="1" t="s">
        <v>126</v>
      </c>
      <c r="M1378" s="1">
        <v>1</v>
      </c>
      <c r="Z1378" s="1">
        <f>SUM(DATAGRAL2024[[#This Row],[GRAND PRIX]:[BRONCE CANNES]])</f>
        <v>1</v>
      </c>
      <c r="AA13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79" spans="1:27" s="1" customFormat="1" x14ac:dyDescent="0.3">
      <c r="A1379" s="1" t="s">
        <v>3479</v>
      </c>
      <c r="B1379" s="1" t="s">
        <v>2206</v>
      </c>
      <c r="C1379" s="1" t="s">
        <v>4010</v>
      </c>
      <c r="D1379" s="1" t="s">
        <v>4010</v>
      </c>
      <c r="E1379" s="1" t="s">
        <v>2361</v>
      </c>
      <c r="F1379" s="1" t="s">
        <v>2844</v>
      </c>
      <c r="G1379" s="1" t="s">
        <v>2844</v>
      </c>
      <c r="H1379" s="1" t="s">
        <v>126</v>
      </c>
      <c r="I1379" s="1" t="s">
        <v>126</v>
      </c>
      <c r="M1379" s="1">
        <v>1</v>
      </c>
      <c r="Z1379" s="1">
        <f>SUM(DATAGRAL2024[[#This Row],[GRAND PRIX]:[BRONCE CANNES]])</f>
        <v>1</v>
      </c>
      <c r="AA13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80" spans="1:27" s="1" customFormat="1" x14ac:dyDescent="0.3">
      <c r="A1380" s="1" t="s">
        <v>3479</v>
      </c>
      <c r="B1380" s="1" t="s">
        <v>2206</v>
      </c>
      <c r="C1380" s="1" t="s">
        <v>4011</v>
      </c>
      <c r="D1380" s="1" t="s">
        <v>4011</v>
      </c>
      <c r="E1380" s="1" t="s">
        <v>2363</v>
      </c>
      <c r="F1380" s="1" t="s">
        <v>2844</v>
      </c>
      <c r="G1380" s="1" t="s">
        <v>2844</v>
      </c>
      <c r="H1380" s="1" t="s">
        <v>126</v>
      </c>
      <c r="I1380" s="1" t="s">
        <v>126</v>
      </c>
      <c r="K1380" s="1">
        <v>2</v>
      </c>
      <c r="L1380" s="1">
        <v>3</v>
      </c>
      <c r="Z1380" s="1">
        <f>SUM(DATAGRAL2024[[#This Row],[GRAND PRIX]:[BRONCE CANNES]])</f>
        <v>5</v>
      </c>
      <c r="AA13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51</v>
      </c>
    </row>
    <row r="1381" spans="1:27" s="1" customFormat="1" x14ac:dyDescent="0.3">
      <c r="A1381" s="1" t="s">
        <v>3479</v>
      </c>
      <c r="B1381" s="1" t="s">
        <v>2206</v>
      </c>
      <c r="C1381" s="1" t="s">
        <v>4012</v>
      </c>
      <c r="D1381" s="1" t="s">
        <v>4012</v>
      </c>
      <c r="E1381" s="1" t="s">
        <v>2365</v>
      </c>
      <c r="F1381" s="1" t="s">
        <v>2844</v>
      </c>
      <c r="G1381" s="1" t="s">
        <v>2844</v>
      </c>
      <c r="H1381" s="1" t="s">
        <v>126</v>
      </c>
      <c r="I1381" s="1" t="s">
        <v>126</v>
      </c>
      <c r="K1381" s="1">
        <v>1</v>
      </c>
      <c r="L1381" s="1">
        <v>1</v>
      </c>
      <c r="M1381" s="1">
        <v>2</v>
      </c>
      <c r="Z1381" s="1">
        <f>SUM(DATAGRAL2024[[#This Row],[GRAND PRIX]:[BRONCE CANNES]])</f>
        <v>4</v>
      </c>
      <c r="AA13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1382" spans="1:27" s="1" customFormat="1" x14ac:dyDescent="0.3">
      <c r="A1382" s="1" t="s">
        <v>3479</v>
      </c>
      <c r="B1382" s="1" t="s">
        <v>2206</v>
      </c>
      <c r="C1382" s="1" t="s">
        <v>4012</v>
      </c>
      <c r="D1382" s="1" t="s">
        <v>4012</v>
      </c>
      <c r="E1382" s="1" t="s">
        <v>2347</v>
      </c>
      <c r="F1382" s="1" t="s">
        <v>2844</v>
      </c>
      <c r="G1382" s="1" t="s">
        <v>2844</v>
      </c>
      <c r="H1382" s="1" t="s">
        <v>126</v>
      </c>
      <c r="I1382" s="1" t="s">
        <v>126</v>
      </c>
      <c r="L1382" s="1">
        <v>1</v>
      </c>
      <c r="Z1382" s="1">
        <f>SUM(DATAGRAL2024[[#This Row],[GRAND PRIX]:[BRONCE CANNES]])</f>
        <v>1</v>
      </c>
      <c r="AA13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83" spans="1:27" s="1" customFormat="1" x14ac:dyDescent="0.3">
      <c r="A1383" s="1" t="s">
        <v>3479</v>
      </c>
      <c r="B1383" s="1" t="s">
        <v>2206</v>
      </c>
      <c r="C1383" s="1" t="s">
        <v>4012</v>
      </c>
      <c r="D1383" s="1" t="s">
        <v>4012</v>
      </c>
      <c r="E1383" s="1" t="s">
        <v>2366</v>
      </c>
      <c r="F1383" s="1" t="s">
        <v>2844</v>
      </c>
      <c r="G1383" s="1" t="s">
        <v>2844</v>
      </c>
      <c r="H1383" s="1" t="s">
        <v>126</v>
      </c>
      <c r="I1383" s="1" t="s">
        <v>126</v>
      </c>
      <c r="L1383" s="1">
        <v>1</v>
      </c>
      <c r="M1383" s="1">
        <v>2</v>
      </c>
      <c r="Z1383" s="1">
        <f>SUM(DATAGRAL2024[[#This Row],[GRAND PRIX]:[BRONCE CANNES]])</f>
        <v>3</v>
      </c>
      <c r="AA13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384" spans="1:27" s="1" customFormat="1" x14ac:dyDescent="0.3">
      <c r="A1384" s="1" t="s">
        <v>3479</v>
      </c>
      <c r="B1384" s="1" t="s">
        <v>2206</v>
      </c>
      <c r="C1384" s="1" t="s">
        <v>4013</v>
      </c>
      <c r="D1384" s="1" t="s">
        <v>4013</v>
      </c>
      <c r="E1384" s="1" t="s">
        <v>2368</v>
      </c>
      <c r="F1384" s="1" t="s">
        <v>2844</v>
      </c>
      <c r="G1384" s="1" t="s">
        <v>2844</v>
      </c>
      <c r="H1384" s="1" t="s">
        <v>126</v>
      </c>
      <c r="I1384" s="1" t="s">
        <v>126</v>
      </c>
      <c r="K1384" s="1">
        <v>1</v>
      </c>
      <c r="Z1384" s="1">
        <f>SUM(DATAGRAL2024[[#This Row],[GRAND PRIX]:[BRONCE CANNES]])</f>
        <v>1</v>
      </c>
      <c r="AA13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85" spans="1:27" s="1" customFormat="1" x14ac:dyDescent="0.3">
      <c r="A1385" s="1" t="s">
        <v>3479</v>
      </c>
      <c r="B1385" s="1" t="s">
        <v>2206</v>
      </c>
      <c r="C1385" s="1" t="s">
        <v>4013</v>
      </c>
      <c r="D1385" s="1" t="s">
        <v>4013</v>
      </c>
      <c r="E1385" s="1" t="s">
        <v>2369</v>
      </c>
      <c r="F1385" s="1" t="s">
        <v>2844</v>
      </c>
      <c r="G1385" s="1" t="s">
        <v>2844</v>
      </c>
      <c r="H1385" s="1" t="s">
        <v>126</v>
      </c>
      <c r="I1385" s="1" t="s">
        <v>126</v>
      </c>
      <c r="K1385" s="1">
        <v>1</v>
      </c>
      <c r="Z1385" s="1">
        <f>SUM(DATAGRAL2024[[#This Row],[GRAND PRIX]:[BRONCE CANNES]])</f>
        <v>1</v>
      </c>
      <c r="AA13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86" spans="1:27" s="1" customFormat="1" x14ac:dyDescent="0.3">
      <c r="A1386" s="1" t="s">
        <v>3479</v>
      </c>
      <c r="B1386" s="1" t="s">
        <v>2206</v>
      </c>
      <c r="C1386" s="1" t="s">
        <v>4013</v>
      </c>
      <c r="D1386" s="1" t="s">
        <v>4013</v>
      </c>
      <c r="E1386" s="1" t="s">
        <v>2370</v>
      </c>
      <c r="F1386" s="1" t="s">
        <v>2844</v>
      </c>
      <c r="G1386" s="1" t="s">
        <v>2844</v>
      </c>
      <c r="H1386" s="1" t="s">
        <v>126</v>
      </c>
      <c r="I1386" s="1" t="s">
        <v>126</v>
      </c>
      <c r="M1386" s="1">
        <v>1</v>
      </c>
      <c r="Z1386" s="1">
        <f>SUM(DATAGRAL2024[[#This Row],[GRAND PRIX]:[BRONCE CANNES]])</f>
        <v>1</v>
      </c>
      <c r="AA13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87" spans="1:27" s="1" customFormat="1" x14ac:dyDescent="0.3">
      <c r="A1387" s="1" t="s">
        <v>3479</v>
      </c>
      <c r="B1387" s="1" t="s">
        <v>2206</v>
      </c>
      <c r="C1387" s="1" t="s">
        <v>4013</v>
      </c>
      <c r="D1387" s="1" t="s">
        <v>4013</v>
      </c>
      <c r="E1387" s="1" t="s">
        <v>2371</v>
      </c>
      <c r="F1387" s="1" t="s">
        <v>2844</v>
      </c>
      <c r="G1387" s="1" t="s">
        <v>2844</v>
      </c>
      <c r="H1387" s="1" t="s">
        <v>126</v>
      </c>
      <c r="I1387" s="1" t="s">
        <v>126</v>
      </c>
      <c r="K1387" s="1">
        <v>2</v>
      </c>
      <c r="M1387" s="1">
        <v>1</v>
      </c>
      <c r="Z1387" s="1">
        <f>SUM(DATAGRAL2024[[#This Row],[GRAND PRIX]:[BRONCE CANNES]])</f>
        <v>3</v>
      </c>
      <c r="AA13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1388" spans="1:27" s="1" customFormat="1" x14ac:dyDescent="0.3">
      <c r="A1388" s="1" t="s">
        <v>3479</v>
      </c>
      <c r="B1388" s="1" t="s">
        <v>2206</v>
      </c>
      <c r="C1388" s="1" t="s">
        <v>1443</v>
      </c>
      <c r="D1388" s="1" t="s">
        <v>3867</v>
      </c>
      <c r="E1388" s="1" t="s">
        <v>2372</v>
      </c>
      <c r="F1388" s="1" t="s">
        <v>2844</v>
      </c>
      <c r="G1388" s="1" t="s">
        <v>2844</v>
      </c>
      <c r="H1388" s="1" t="s">
        <v>126</v>
      </c>
      <c r="I1388" s="1" t="s">
        <v>126</v>
      </c>
      <c r="M1388" s="1">
        <v>1</v>
      </c>
      <c r="Z1388" s="1">
        <f>SUM(DATAGRAL2024[[#This Row],[GRAND PRIX]:[BRONCE CANNES]])</f>
        <v>1</v>
      </c>
      <c r="AA13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89" spans="1:27" s="1" customFormat="1" x14ac:dyDescent="0.3">
      <c r="A1389" s="1" t="s">
        <v>3479</v>
      </c>
      <c r="B1389" s="1" t="s">
        <v>2206</v>
      </c>
      <c r="C1389" s="1" t="s">
        <v>1443</v>
      </c>
      <c r="D1389" s="1" t="s">
        <v>3867</v>
      </c>
      <c r="E1389" s="1" t="s">
        <v>2373</v>
      </c>
      <c r="F1389" s="1" t="s">
        <v>2844</v>
      </c>
      <c r="G1389" s="1" t="s">
        <v>2844</v>
      </c>
      <c r="H1389" s="1" t="s">
        <v>126</v>
      </c>
      <c r="I1389" s="1" t="s">
        <v>126</v>
      </c>
      <c r="M1389" s="1">
        <v>1</v>
      </c>
      <c r="Z1389" s="1">
        <f>SUM(DATAGRAL2024[[#This Row],[GRAND PRIX]:[BRONCE CANNES]])</f>
        <v>1</v>
      </c>
      <c r="AA13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0" spans="1:27" s="1" customFormat="1" x14ac:dyDescent="0.3">
      <c r="A1390" s="1" t="s">
        <v>3479</v>
      </c>
      <c r="B1390" s="1" t="s">
        <v>2206</v>
      </c>
      <c r="C1390" s="1" t="s">
        <v>1443</v>
      </c>
      <c r="D1390" s="1" t="s">
        <v>3867</v>
      </c>
      <c r="E1390" s="1" t="s">
        <v>2374</v>
      </c>
      <c r="F1390" s="1" t="s">
        <v>2844</v>
      </c>
      <c r="G1390" s="1" t="s">
        <v>2844</v>
      </c>
      <c r="H1390" s="1" t="s">
        <v>126</v>
      </c>
      <c r="I1390" s="1" t="s">
        <v>126</v>
      </c>
      <c r="M1390" s="1">
        <v>1</v>
      </c>
      <c r="Z1390" s="1">
        <f>SUM(DATAGRAL2024[[#This Row],[GRAND PRIX]:[BRONCE CANNES]])</f>
        <v>1</v>
      </c>
      <c r="AA13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1" spans="1:27" s="1" customFormat="1" x14ac:dyDescent="0.3">
      <c r="A1391" s="1" t="s">
        <v>3479</v>
      </c>
      <c r="B1391" s="1" t="s">
        <v>2206</v>
      </c>
      <c r="C1391" s="1" t="s">
        <v>1443</v>
      </c>
      <c r="D1391" s="1" t="s">
        <v>3867</v>
      </c>
      <c r="E1391" s="1" t="s">
        <v>2375</v>
      </c>
      <c r="F1391" s="1" t="s">
        <v>2844</v>
      </c>
      <c r="G1391" s="1" t="s">
        <v>2844</v>
      </c>
      <c r="H1391" s="1" t="s">
        <v>126</v>
      </c>
      <c r="I1391" s="1" t="s">
        <v>126</v>
      </c>
      <c r="L1391" s="1">
        <v>1</v>
      </c>
      <c r="Z1391" s="1">
        <f>SUM(DATAGRAL2024[[#This Row],[GRAND PRIX]:[BRONCE CANNES]])</f>
        <v>1</v>
      </c>
      <c r="AA13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92" spans="1:27" s="1" customFormat="1" x14ac:dyDescent="0.3">
      <c r="A1392" s="1" t="s">
        <v>3479</v>
      </c>
      <c r="B1392" s="1" t="s">
        <v>2206</v>
      </c>
      <c r="C1392" s="1" t="s">
        <v>1443</v>
      </c>
      <c r="D1392" s="1" t="s">
        <v>3867</v>
      </c>
      <c r="E1392" s="1" t="s">
        <v>1645</v>
      </c>
      <c r="F1392" s="1" t="s">
        <v>2844</v>
      </c>
      <c r="G1392" s="1" t="s">
        <v>2844</v>
      </c>
      <c r="H1392" s="1" t="s">
        <v>126</v>
      </c>
      <c r="I1392" s="1" t="s">
        <v>126</v>
      </c>
      <c r="K1392" s="1">
        <v>1</v>
      </c>
      <c r="L1392" s="1">
        <v>5</v>
      </c>
      <c r="M1392" s="1">
        <v>2</v>
      </c>
      <c r="Z1392" s="1">
        <f>SUM(DATAGRAL2024[[#This Row],[GRAND PRIX]:[BRONCE CANNES]])</f>
        <v>8</v>
      </c>
      <c r="AA13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56</v>
      </c>
    </row>
    <row r="1393" spans="1:27" s="1" customFormat="1" x14ac:dyDescent="0.3">
      <c r="A1393" s="1" t="s">
        <v>3479</v>
      </c>
      <c r="B1393" s="1" t="s">
        <v>2206</v>
      </c>
      <c r="C1393" s="1" t="s">
        <v>1443</v>
      </c>
      <c r="D1393" s="1" t="s">
        <v>3867</v>
      </c>
      <c r="E1393" s="1" t="s">
        <v>2376</v>
      </c>
      <c r="F1393" s="1" t="s">
        <v>2844</v>
      </c>
      <c r="G1393" s="1" t="s">
        <v>2844</v>
      </c>
      <c r="H1393" s="1" t="s">
        <v>126</v>
      </c>
      <c r="I1393" s="1" t="s">
        <v>126</v>
      </c>
      <c r="M1393" s="1">
        <v>1</v>
      </c>
      <c r="Z1393" s="1">
        <f>SUM(DATAGRAL2024[[#This Row],[GRAND PRIX]:[BRONCE CANNES]])</f>
        <v>1</v>
      </c>
      <c r="AA13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4" spans="1:27" s="1" customFormat="1" x14ac:dyDescent="0.3">
      <c r="A1394" s="1" t="s">
        <v>3479</v>
      </c>
      <c r="B1394" s="1" t="s">
        <v>2206</v>
      </c>
      <c r="C1394" s="1" t="s">
        <v>4014</v>
      </c>
      <c r="D1394" s="1" t="s">
        <v>4015</v>
      </c>
      <c r="E1394" s="1" t="s">
        <v>2378</v>
      </c>
      <c r="F1394" s="1" t="s">
        <v>2844</v>
      </c>
      <c r="G1394" s="1" t="s">
        <v>2844</v>
      </c>
      <c r="H1394" s="1" t="s">
        <v>126</v>
      </c>
      <c r="I1394" s="1" t="s">
        <v>126</v>
      </c>
      <c r="M1394" s="1">
        <v>1</v>
      </c>
      <c r="Z1394" s="1">
        <f>SUM(DATAGRAL2024[[#This Row],[GRAND PRIX]:[BRONCE CANNES]])</f>
        <v>1</v>
      </c>
      <c r="AA13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5" spans="1:27" s="1" customFormat="1" x14ac:dyDescent="0.3">
      <c r="A1395" s="1" t="s">
        <v>3479</v>
      </c>
      <c r="B1395" s="1" t="s">
        <v>2206</v>
      </c>
      <c r="C1395" s="1" t="s">
        <v>4014</v>
      </c>
      <c r="D1395" s="1" t="s">
        <v>4015</v>
      </c>
      <c r="E1395" s="1" t="s">
        <v>2379</v>
      </c>
      <c r="F1395" s="1" t="s">
        <v>2844</v>
      </c>
      <c r="G1395" s="1" t="s">
        <v>2844</v>
      </c>
      <c r="H1395" s="1" t="s">
        <v>126</v>
      </c>
      <c r="I1395" s="1" t="s">
        <v>126</v>
      </c>
      <c r="M1395" s="1">
        <v>1</v>
      </c>
      <c r="Z1395" s="1">
        <f>SUM(DATAGRAL2024[[#This Row],[GRAND PRIX]:[BRONCE CANNES]])</f>
        <v>1</v>
      </c>
      <c r="AA13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6" spans="1:27" s="1" customFormat="1" x14ac:dyDescent="0.3">
      <c r="A1396" s="1" t="s">
        <v>3479</v>
      </c>
      <c r="B1396" s="1" t="s">
        <v>2206</v>
      </c>
      <c r="C1396" s="1" t="s">
        <v>4014</v>
      </c>
      <c r="D1396" s="1" t="s">
        <v>4015</v>
      </c>
      <c r="E1396" s="1" t="s">
        <v>2380</v>
      </c>
      <c r="F1396" s="1" t="s">
        <v>2844</v>
      </c>
      <c r="G1396" s="1" t="s">
        <v>2844</v>
      </c>
      <c r="H1396" s="1" t="s">
        <v>126</v>
      </c>
      <c r="I1396" s="1" t="s">
        <v>126</v>
      </c>
      <c r="L1396" s="1">
        <v>1</v>
      </c>
      <c r="Z1396" s="1">
        <f>SUM(DATAGRAL2024[[#This Row],[GRAND PRIX]:[BRONCE CANNES]])</f>
        <v>1</v>
      </c>
      <c r="AA13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97" spans="1:27" s="1" customFormat="1" x14ac:dyDescent="0.3">
      <c r="A1397" s="1" t="s">
        <v>3479</v>
      </c>
      <c r="B1397" s="1" t="s">
        <v>2206</v>
      </c>
      <c r="C1397" s="1" t="s">
        <v>4016</v>
      </c>
      <c r="D1397" s="1" t="s">
        <v>4016</v>
      </c>
      <c r="E1397" s="1" t="s">
        <v>2382</v>
      </c>
      <c r="F1397" s="1" t="s">
        <v>2844</v>
      </c>
      <c r="G1397" s="1" t="s">
        <v>2844</v>
      </c>
      <c r="H1397" s="1" t="s">
        <v>126</v>
      </c>
      <c r="I1397" s="1" t="s">
        <v>126</v>
      </c>
      <c r="L1397" s="1">
        <v>3</v>
      </c>
      <c r="Z1397" s="1">
        <f>SUM(DATAGRAL2024[[#This Row],[GRAND PRIX]:[BRONCE CANNES]])</f>
        <v>3</v>
      </c>
      <c r="AA13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398" spans="1:27" s="1" customFormat="1" x14ac:dyDescent="0.3">
      <c r="A1398" s="1" t="s">
        <v>3479</v>
      </c>
      <c r="B1398" s="1" t="s">
        <v>2206</v>
      </c>
      <c r="C1398" s="1" t="s">
        <v>4016</v>
      </c>
      <c r="D1398" s="1" t="s">
        <v>4016</v>
      </c>
      <c r="E1398" s="1" t="s">
        <v>2383</v>
      </c>
      <c r="F1398" s="1" t="s">
        <v>2844</v>
      </c>
      <c r="G1398" s="1" t="s">
        <v>2844</v>
      </c>
      <c r="H1398" s="1" t="s">
        <v>126</v>
      </c>
      <c r="I1398" s="1" t="s">
        <v>126</v>
      </c>
      <c r="L1398" s="1">
        <v>2</v>
      </c>
      <c r="Z1398" s="1">
        <f>SUM(DATAGRAL2024[[#This Row],[GRAND PRIX]:[BRONCE CANNES]])</f>
        <v>2</v>
      </c>
      <c r="AA13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399" spans="1:27" s="1" customFormat="1" x14ac:dyDescent="0.3">
      <c r="A1399" s="1" t="s">
        <v>3479</v>
      </c>
      <c r="B1399" s="1" t="s">
        <v>2206</v>
      </c>
      <c r="C1399" s="1" t="s">
        <v>4016</v>
      </c>
      <c r="D1399" s="1" t="s">
        <v>4016</v>
      </c>
      <c r="E1399" s="1" t="s">
        <v>2384</v>
      </c>
      <c r="F1399" s="1" t="s">
        <v>2844</v>
      </c>
      <c r="G1399" s="1" t="s">
        <v>2844</v>
      </c>
      <c r="H1399" s="1" t="s">
        <v>126</v>
      </c>
      <c r="I1399" s="1" t="s">
        <v>126</v>
      </c>
      <c r="L1399" s="1">
        <v>1</v>
      </c>
      <c r="M1399" s="1">
        <v>1</v>
      </c>
      <c r="Z1399" s="1">
        <f>SUM(DATAGRAL2024[[#This Row],[GRAND PRIX]:[BRONCE CANNES]])</f>
        <v>2</v>
      </c>
      <c r="AA13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00" spans="1:27" s="1" customFormat="1" x14ac:dyDescent="0.3">
      <c r="A1400" s="1" t="s">
        <v>3479</v>
      </c>
      <c r="B1400" s="1" t="s">
        <v>2206</v>
      </c>
      <c r="C1400" s="1" t="s">
        <v>4016</v>
      </c>
      <c r="D1400" s="1" t="s">
        <v>4016</v>
      </c>
      <c r="E1400" s="1" t="s">
        <v>2385</v>
      </c>
      <c r="F1400" s="1" t="s">
        <v>2844</v>
      </c>
      <c r="G1400" s="1" t="s">
        <v>2844</v>
      </c>
      <c r="H1400" s="1" t="s">
        <v>126</v>
      </c>
      <c r="I1400" s="1" t="s">
        <v>126</v>
      </c>
      <c r="M1400" s="1">
        <v>1</v>
      </c>
      <c r="Z1400" s="1">
        <f>SUM(DATAGRAL2024[[#This Row],[GRAND PRIX]:[BRONCE CANNES]])</f>
        <v>1</v>
      </c>
      <c r="AA14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01" spans="1:27" s="1" customFormat="1" x14ac:dyDescent="0.3">
      <c r="A1401" s="1" t="s">
        <v>3479</v>
      </c>
      <c r="B1401" s="1" t="s">
        <v>2206</v>
      </c>
      <c r="C1401" s="1" t="s">
        <v>1443</v>
      </c>
      <c r="D1401" s="1" t="s">
        <v>3867</v>
      </c>
      <c r="E1401" s="1" t="s">
        <v>2386</v>
      </c>
      <c r="F1401" s="1" t="s">
        <v>2844</v>
      </c>
      <c r="G1401" s="1" t="s">
        <v>2844</v>
      </c>
      <c r="H1401" s="1" t="s">
        <v>126</v>
      </c>
      <c r="I1401" s="1" t="s">
        <v>126</v>
      </c>
      <c r="M1401" s="1">
        <v>2</v>
      </c>
      <c r="Z1401" s="1">
        <f>SUM(DATAGRAL2024[[#This Row],[GRAND PRIX]:[BRONCE CANNES]])</f>
        <v>2</v>
      </c>
      <c r="AA14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402" spans="1:27" s="1" customFormat="1" x14ac:dyDescent="0.3">
      <c r="A1402" s="1" t="s">
        <v>3479</v>
      </c>
      <c r="B1402" s="1" t="s">
        <v>2206</v>
      </c>
      <c r="C1402" s="1" t="s">
        <v>1443</v>
      </c>
      <c r="D1402" s="1" t="s">
        <v>3867</v>
      </c>
      <c r="E1402" s="1" t="s">
        <v>2387</v>
      </c>
      <c r="F1402" s="1" t="s">
        <v>2844</v>
      </c>
      <c r="G1402" s="1" t="s">
        <v>2844</v>
      </c>
      <c r="H1402" s="1" t="s">
        <v>126</v>
      </c>
      <c r="I1402" s="1" t="s">
        <v>126</v>
      </c>
      <c r="L1402" s="1">
        <v>2</v>
      </c>
      <c r="Z1402" s="1">
        <f>SUM(DATAGRAL2024[[#This Row],[GRAND PRIX]:[BRONCE CANNES]])</f>
        <v>2</v>
      </c>
      <c r="AA14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403" spans="1:27" s="1" customFormat="1" x14ac:dyDescent="0.3">
      <c r="A1403" s="1" t="s">
        <v>4017</v>
      </c>
      <c r="B1403" s="1" t="s">
        <v>2206</v>
      </c>
      <c r="C1403" s="1" t="s">
        <v>2394</v>
      </c>
      <c r="D1403" s="1" t="s">
        <v>2394</v>
      </c>
      <c r="E1403" s="1" t="s">
        <v>4018</v>
      </c>
      <c r="F1403" s="1" t="s">
        <v>2844</v>
      </c>
      <c r="G1403" s="1" t="s">
        <v>2844</v>
      </c>
      <c r="H1403" s="1" t="s">
        <v>2396</v>
      </c>
      <c r="I1403" s="1" t="s">
        <v>2396</v>
      </c>
      <c r="L1403" s="1">
        <v>1</v>
      </c>
      <c r="Z1403" s="1">
        <f>SUM(DATAGRAL2024[[#This Row],[GRAND PRIX]:[BRONCE CANNES]])</f>
        <v>1</v>
      </c>
      <c r="AA14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04" spans="1:27" s="1" customFormat="1" x14ac:dyDescent="0.3">
      <c r="A1404" s="1" t="s">
        <v>4017</v>
      </c>
      <c r="B1404" s="1" t="s">
        <v>2206</v>
      </c>
      <c r="C1404" s="1" t="s">
        <v>2394</v>
      </c>
      <c r="D1404" s="1" t="s">
        <v>2394</v>
      </c>
      <c r="E1404" s="1" t="s">
        <v>4019</v>
      </c>
      <c r="F1404" s="1" t="s">
        <v>2844</v>
      </c>
      <c r="G1404" s="1" t="s">
        <v>2844</v>
      </c>
      <c r="H1404" s="1" t="s">
        <v>2396</v>
      </c>
      <c r="I1404" s="1" t="s">
        <v>2396</v>
      </c>
      <c r="L1404" s="1">
        <v>1</v>
      </c>
      <c r="M1404" s="1">
        <v>2</v>
      </c>
      <c r="Z1404" s="1">
        <f>SUM(DATAGRAL2024[[#This Row],[GRAND PRIX]:[BRONCE CANNES]])</f>
        <v>3</v>
      </c>
      <c r="AA14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405" spans="1:27" s="1" customFormat="1" x14ac:dyDescent="0.3">
      <c r="A1405" s="1" t="s">
        <v>4017</v>
      </c>
      <c r="B1405" s="1" t="s">
        <v>2206</v>
      </c>
      <c r="C1405" s="1" t="s">
        <v>2398</v>
      </c>
      <c r="D1405" s="1" t="s">
        <v>2398</v>
      </c>
      <c r="E1405" s="1" t="s">
        <v>4020</v>
      </c>
      <c r="F1405" s="1" t="s">
        <v>2844</v>
      </c>
      <c r="G1405" s="1" t="s">
        <v>2844</v>
      </c>
      <c r="H1405" s="1" t="s">
        <v>2396</v>
      </c>
      <c r="I1405" s="1" t="s">
        <v>2396</v>
      </c>
      <c r="L1405" s="1">
        <v>1</v>
      </c>
      <c r="Z1405" s="1">
        <f>SUM(DATAGRAL2024[[#This Row],[GRAND PRIX]:[BRONCE CANNES]])</f>
        <v>1</v>
      </c>
      <c r="AA14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06" spans="1:27" s="1" customFormat="1" x14ac:dyDescent="0.3">
      <c r="A1406" s="1" t="s">
        <v>4017</v>
      </c>
      <c r="B1406" s="1" t="s">
        <v>2206</v>
      </c>
      <c r="C1406" s="1" t="s">
        <v>4021</v>
      </c>
      <c r="D1406" s="1" t="s">
        <v>4021</v>
      </c>
      <c r="E1406" s="1" t="s">
        <v>4022</v>
      </c>
      <c r="F1406" s="1" t="s">
        <v>2844</v>
      </c>
      <c r="G1406" s="1" t="s">
        <v>2844</v>
      </c>
      <c r="H1406" s="1" t="s">
        <v>2396</v>
      </c>
      <c r="I1406" s="1" t="s">
        <v>2396</v>
      </c>
      <c r="M1406" s="1">
        <v>3</v>
      </c>
      <c r="Z1406" s="1">
        <f>SUM(DATAGRAL2024[[#This Row],[GRAND PRIX]:[BRONCE CANNES]])</f>
        <v>3</v>
      </c>
      <c r="AA14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407" spans="1:27" s="1" customFormat="1" x14ac:dyDescent="0.3">
      <c r="A1407" s="1" t="s">
        <v>4017</v>
      </c>
      <c r="B1407" s="1" t="s">
        <v>2206</v>
      </c>
      <c r="C1407" s="1" t="s">
        <v>4023</v>
      </c>
      <c r="D1407" s="1" t="s">
        <v>4024</v>
      </c>
      <c r="E1407" s="1" t="s">
        <v>4025</v>
      </c>
      <c r="F1407" s="1" t="s">
        <v>2844</v>
      </c>
      <c r="G1407" s="1" t="s">
        <v>2844</v>
      </c>
      <c r="H1407" s="1" t="s">
        <v>2396</v>
      </c>
      <c r="I1407" s="1" t="s">
        <v>2396</v>
      </c>
      <c r="M1407" s="1">
        <v>2</v>
      </c>
      <c r="Z1407" s="1">
        <f>SUM(DATAGRAL2024[[#This Row],[GRAND PRIX]:[BRONCE CANNES]])</f>
        <v>2</v>
      </c>
      <c r="AA14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408" spans="1:27" s="1" customFormat="1" x14ac:dyDescent="0.3">
      <c r="A1408" s="1" t="s">
        <v>4017</v>
      </c>
      <c r="B1408" s="1" t="s">
        <v>2206</v>
      </c>
      <c r="C1408" s="1" t="s">
        <v>4023</v>
      </c>
      <c r="D1408" s="1" t="s">
        <v>4024</v>
      </c>
      <c r="E1408" s="1" t="s">
        <v>2404</v>
      </c>
      <c r="F1408" s="1" t="s">
        <v>2844</v>
      </c>
      <c r="G1408" s="1" t="s">
        <v>2844</v>
      </c>
      <c r="H1408" s="1" t="s">
        <v>2396</v>
      </c>
      <c r="I1408" s="1" t="s">
        <v>2396</v>
      </c>
      <c r="L1408" s="1">
        <v>1</v>
      </c>
      <c r="M1408" s="1">
        <v>1</v>
      </c>
      <c r="Z1408" s="1">
        <f>SUM(DATAGRAL2024[[#This Row],[GRAND PRIX]:[BRONCE CANNES]])</f>
        <v>2</v>
      </c>
      <c r="AA14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09" spans="1:27" s="1" customFormat="1" x14ac:dyDescent="0.3">
      <c r="A1409" s="1" t="s">
        <v>4017</v>
      </c>
      <c r="B1409" s="1" t="s">
        <v>2206</v>
      </c>
      <c r="C1409" s="1" t="s">
        <v>4026</v>
      </c>
      <c r="D1409" s="1" t="s">
        <v>4026</v>
      </c>
      <c r="E1409" s="1" t="s">
        <v>4027</v>
      </c>
      <c r="F1409" s="1" t="s">
        <v>2844</v>
      </c>
      <c r="G1409" s="1" t="s">
        <v>2844</v>
      </c>
      <c r="H1409" s="1" t="s">
        <v>2396</v>
      </c>
      <c r="I1409" s="1" t="s">
        <v>2396</v>
      </c>
      <c r="K1409" s="1">
        <v>1</v>
      </c>
      <c r="L1409" s="1">
        <v>1</v>
      </c>
      <c r="Z1409" s="1">
        <f>SUM(DATAGRAL2024[[#This Row],[GRAND PRIX]:[BRONCE CANNES]])</f>
        <v>2</v>
      </c>
      <c r="AA14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410" spans="1:27" s="1" customFormat="1" x14ac:dyDescent="0.3">
      <c r="A1410" s="1" t="s">
        <v>4017</v>
      </c>
      <c r="B1410" s="1" t="s">
        <v>2206</v>
      </c>
      <c r="C1410" s="1" t="s">
        <v>4026</v>
      </c>
      <c r="D1410" s="1" t="s">
        <v>4026</v>
      </c>
      <c r="E1410" s="1" t="s">
        <v>4028</v>
      </c>
      <c r="F1410" s="1" t="s">
        <v>2844</v>
      </c>
      <c r="G1410" s="1" t="s">
        <v>2844</v>
      </c>
      <c r="H1410" s="1" t="s">
        <v>2396</v>
      </c>
      <c r="I1410" s="1" t="s">
        <v>2396</v>
      </c>
      <c r="M1410" s="1">
        <v>1</v>
      </c>
      <c r="Z1410" s="1">
        <f>SUM(DATAGRAL2024[[#This Row],[GRAND PRIX]:[BRONCE CANNES]])</f>
        <v>1</v>
      </c>
      <c r="AA14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1" spans="1:27" s="1" customFormat="1" x14ac:dyDescent="0.3">
      <c r="A1411" s="1" t="s">
        <v>4017</v>
      </c>
      <c r="B1411" s="1" t="s">
        <v>2206</v>
      </c>
      <c r="C1411" s="1" t="s">
        <v>2211</v>
      </c>
      <c r="D1411" s="1" t="s">
        <v>2408</v>
      </c>
      <c r="E1411" s="1" t="s">
        <v>4029</v>
      </c>
      <c r="F1411" s="1" t="s">
        <v>2844</v>
      </c>
      <c r="G1411" s="1" t="s">
        <v>2844</v>
      </c>
      <c r="H1411" s="1" t="s">
        <v>2396</v>
      </c>
      <c r="I1411" s="1" t="s">
        <v>2396</v>
      </c>
      <c r="L1411" s="1">
        <v>1</v>
      </c>
      <c r="Z1411" s="1">
        <f>SUM(DATAGRAL2024[[#This Row],[GRAND PRIX]:[BRONCE CANNES]])</f>
        <v>1</v>
      </c>
      <c r="AA14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12" spans="1:27" s="1" customFormat="1" x14ac:dyDescent="0.3">
      <c r="A1412" s="1" t="s">
        <v>4017</v>
      </c>
      <c r="B1412" s="1" t="s">
        <v>2206</v>
      </c>
      <c r="C1412" s="1" t="s">
        <v>2211</v>
      </c>
      <c r="D1412" s="1" t="s">
        <v>2408</v>
      </c>
      <c r="E1412" s="1" t="s">
        <v>4030</v>
      </c>
      <c r="F1412" s="1" t="s">
        <v>2844</v>
      </c>
      <c r="G1412" s="1" t="s">
        <v>2844</v>
      </c>
      <c r="H1412" s="1" t="s">
        <v>2396</v>
      </c>
      <c r="I1412" s="1" t="s">
        <v>2396</v>
      </c>
      <c r="L1412" s="1">
        <v>1</v>
      </c>
      <c r="M1412" s="1">
        <v>1</v>
      </c>
      <c r="Z1412" s="1">
        <f>SUM(DATAGRAL2024[[#This Row],[GRAND PRIX]:[BRONCE CANNES]])</f>
        <v>2</v>
      </c>
      <c r="AA14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13" spans="1:27" s="1" customFormat="1" x14ac:dyDescent="0.3">
      <c r="A1413" s="1" t="s">
        <v>4017</v>
      </c>
      <c r="B1413" s="1" t="s">
        <v>2206</v>
      </c>
      <c r="C1413" s="1" t="s">
        <v>2211</v>
      </c>
      <c r="D1413" s="1" t="s">
        <v>2408</v>
      </c>
      <c r="E1413" s="1" t="s">
        <v>4031</v>
      </c>
      <c r="F1413" s="1" t="s">
        <v>2844</v>
      </c>
      <c r="G1413" s="1" t="s">
        <v>2844</v>
      </c>
      <c r="H1413" s="1" t="s">
        <v>2396</v>
      </c>
      <c r="I1413" s="1" t="s">
        <v>2396</v>
      </c>
      <c r="M1413" s="1">
        <v>1</v>
      </c>
      <c r="Z1413" s="1">
        <f>SUM(DATAGRAL2024[[#This Row],[GRAND PRIX]:[BRONCE CANNES]])</f>
        <v>1</v>
      </c>
      <c r="AA14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4" spans="1:27" s="1" customFormat="1" x14ac:dyDescent="0.3">
      <c r="A1414" s="1" t="s">
        <v>4017</v>
      </c>
      <c r="B1414" s="1" t="s">
        <v>2206</v>
      </c>
      <c r="C1414" s="1" t="s">
        <v>2211</v>
      </c>
      <c r="D1414" s="1" t="s">
        <v>2408</v>
      </c>
      <c r="E1414" s="1" t="s">
        <v>4032</v>
      </c>
      <c r="F1414" s="1" t="s">
        <v>2844</v>
      </c>
      <c r="G1414" s="1" t="s">
        <v>2844</v>
      </c>
      <c r="H1414" s="1" t="s">
        <v>2396</v>
      </c>
      <c r="I1414" s="1" t="s">
        <v>2396</v>
      </c>
      <c r="M1414" s="1">
        <v>1</v>
      </c>
      <c r="Z1414" s="1">
        <f>SUM(DATAGRAL2024[[#This Row],[GRAND PRIX]:[BRONCE CANNES]])</f>
        <v>1</v>
      </c>
      <c r="AA14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5" spans="1:27" s="1" customFormat="1" x14ac:dyDescent="0.3">
      <c r="A1415" s="1" t="s">
        <v>4017</v>
      </c>
      <c r="B1415" s="1" t="s">
        <v>2206</v>
      </c>
      <c r="C1415" s="1" t="s">
        <v>4033</v>
      </c>
      <c r="D1415" s="1" t="s">
        <v>4033</v>
      </c>
      <c r="E1415" s="1" t="s">
        <v>4034</v>
      </c>
      <c r="F1415" s="1" t="s">
        <v>2844</v>
      </c>
      <c r="G1415" s="1" t="s">
        <v>2844</v>
      </c>
      <c r="H1415" s="1" t="s">
        <v>2396</v>
      </c>
      <c r="I1415" s="1" t="s">
        <v>2396</v>
      </c>
      <c r="M1415" s="1">
        <v>1</v>
      </c>
      <c r="Z1415" s="1">
        <f>SUM(DATAGRAL2024[[#This Row],[GRAND PRIX]:[BRONCE CANNES]])</f>
        <v>1</v>
      </c>
      <c r="AA14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6" spans="1:27" s="1" customFormat="1" x14ac:dyDescent="0.3">
      <c r="A1416" s="1" t="s">
        <v>4017</v>
      </c>
      <c r="B1416" s="1" t="s">
        <v>2206</v>
      </c>
      <c r="C1416" s="1" t="s">
        <v>4035</v>
      </c>
      <c r="D1416" s="1" t="s">
        <v>4035</v>
      </c>
      <c r="E1416" s="1" t="s">
        <v>4036</v>
      </c>
      <c r="F1416" s="1" t="s">
        <v>2844</v>
      </c>
      <c r="G1416" s="1" t="s">
        <v>2844</v>
      </c>
      <c r="H1416" s="1" t="s">
        <v>2396</v>
      </c>
      <c r="I1416" s="1" t="s">
        <v>2396</v>
      </c>
      <c r="M1416" s="1">
        <v>1</v>
      </c>
      <c r="Z1416" s="1">
        <f>SUM(DATAGRAL2024[[#This Row],[GRAND PRIX]:[BRONCE CANNES]])</f>
        <v>1</v>
      </c>
      <c r="AA14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7" spans="1:27" s="1" customFormat="1" x14ac:dyDescent="0.3">
      <c r="A1417" s="1" t="s">
        <v>4017</v>
      </c>
      <c r="B1417" s="1" t="s">
        <v>2206</v>
      </c>
      <c r="C1417" s="1" t="s">
        <v>4035</v>
      </c>
      <c r="D1417" s="1" t="s">
        <v>4035</v>
      </c>
      <c r="E1417" s="1" t="s">
        <v>4037</v>
      </c>
      <c r="F1417" s="1" t="s">
        <v>2844</v>
      </c>
      <c r="G1417" s="1" t="s">
        <v>2844</v>
      </c>
      <c r="H1417" s="1" t="s">
        <v>2396</v>
      </c>
      <c r="I1417" s="1" t="s">
        <v>2396</v>
      </c>
      <c r="L1417" s="1">
        <v>1</v>
      </c>
      <c r="Z1417" s="1">
        <f>SUM(DATAGRAL2024[[#This Row],[GRAND PRIX]:[BRONCE CANNES]])</f>
        <v>1</v>
      </c>
      <c r="AA14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18" spans="1:27" s="1" customFormat="1" x14ac:dyDescent="0.3">
      <c r="A1418" s="1" t="s">
        <v>4017</v>
      </c>
      <c r="B1418" s="1" t="s">
        <v>2206</v>
      </c>
      <c r="C1418" s="1" t="s">
        <v>4038</v>
      </c>
      <c r="D1418" s="1" t="s">
        <v>4038</v>
      </c>
      <c r="E1418" s="1" t="s">
        <v>4039</v>
      </c>
      <c r="F1418" s="1" t="s">
        <v>2844</v>
      </c>
      <c r="G1418" s="1" t="s">
        <v>2844</v>
      </c>
      <c r="H1418" s="1" t="s">
        <v>2396</v>
      </c>
      <c r="I1418" s="1" t="s">
        <v>2396</v>
      </c>
      <c r="M1418" s="1">
        <v>1</v>
      </c>
      <c r="Z1418" s="1">
        <f>SUM(DATAGRAL2024[[#This Row],[GRAND PRIX]:[BRONCE CANNES]])</f>
        <v>1</v>
      </c>
      <c r="AA14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9" spans="1:27" s="1" customFormat="1" x14ac:dyDescent="0.3">
      <c r="A1419" s="1" t="s">
        <v>4017</v>
      </c>
      <c r="B1419" s="1" t="s">
        <v>2206</v>
      </c>
      <c r="C1419" s="1" t="s">
        <v>4040</v>
      </c>
      <c r="D1419" s="1" t="s">
        <v>4040</v>
      </c>
      <c r="E1419" s="1" t="s">
        <v>4041</v>
      </c>
      <c r="F1419" s="1" t="s">
        <v>2844</v>
      </c>
      <c r="G1419" s="1" t="s">
        <v>2844</v>
      </c>
      <c r="H1419" s="1" t="s">
        <v>2396</v>
      </c>
      <c r="I1419" s="1" t="s">
        <v>2396</v>
      </c>
      <c r="L1419" s="1">
        <v>3</v>
      </c>
      <c r="Z1419" s="1">
        <f>SUM(DATAGRAL2024[[#This Row],[GRAND PRIX]:[BRONCE CANNES]])</f>
        <v>3</v>
      </c>
      <c r="AA14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420" spans="1:27" s="1" customFormat="1" x14ac:dyDescent="0.3">
      <c r="A1420" s="1" t="s">
        <v>4017</v>
      </c>
      <c r="B1420" s="1" t="s">
        <v>2206</v>
      </c>
      <c r="C1420" s="1" t="s">
        <v>4042</v>
      </c>
      <c r="D1420" s="1" t="s">
        <v>4042</v>
      </c>
      <c r="E1420" s="1" t="s">
        <v>4043</v>
      </c>
      <c r="F1420" s="1" t="s">
        <v>2844</v>
      </c>
      <c r="G1420" s="1" t="s">
        <v>2844</v>
      </c>
      <c r="H1420" s="1" t="s">
        <v>2396</v>
      </c>
      <c r="I1420" s="1" t="s">
        <v>2396</v>
      </c>
      <c r="K1420" s="1">
        <v>1</v>
      </c>
      <c r="L1420" s="1">
        <v>1</v>
      </c>
      <c r="M1420" s="1">
        <v>3</v>
      </c>
      <c r="Z1420" s="1">
        <f>SUM(DATAGRAL2024[[#This Row],[GRAND PRIX]:[BRONCE CANNES]])</f>
        <v>5</v>
      </c>
      <c r="AA14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31</v>
      </c>
    </row>
    <row r="1421" spans="1:27" s="1" customFormat="1" x14ac:dyDescent="0.3">
      <c r="A1421" s="1" t="s">
        <v>4017</v>
      </c>
      <c r="B1421" s="1" t="s">
        <v>2206</v>
      </c>
      <c r="C1421" s="1" t="s">
        <v>2424</v>
      </c>
      <c r="D1421" s="1" t="s">
        <v>2424</v>
      </c>
      <c r="E1421" s="1" t="s">
        <v>4044</v>
      </c>
      <c r="F1421" s="1" t="s">
        <v>2844</v>
      </c>
      <c r="G1421" s="1" t="s">
        <v>2844</v>
      </c>
      <c r="H1421" s="1" t="s">
        <v>2396</v>
      </c>
      <c r="I1421" s="1" t="s">
        <v>2396</v>
      </c>
      <c r="M1421" s="1">
        <v>1</v>
      </c>
      <c r="Z1421" s="1">
        <f>SUM(DATAGRAL2024[[#This Row],[GRAND PRIX]:[BRONCE CANNES]])</f>
        <v>1</v>
      </c>
      <c r="AA14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22" spans="1:27" s="1" customFormat="1" x14ac:dyDescent="0.3">
      <c r="A1422" s="1" t="s">
        <v>4017</v>
      </c>
      <c r="B1422" s="1" t="s">
        <v>2206</v>
      </c>
      <c r="C1422" s="1" t="s">
        <v>4045</v>
      </c>
      <c r="D1422" s="1" t="s">
        <v>4045</v>
      </c>
      <c r="E1422" s="1" t="s">
        <v>2427</v>
      </c>
      <c r="F1422" s="1" t="s">
        <v>2844</v>
      </c>
      <c r="G1422" s="1" t="s">
        <v>2844</v>
      </c>
      <c r="H1422" s="1" t="s">
        <v>2396</v>
      </c>
      <c r="I1422" s="1" t="s">
        <v>2396</v>
      </c>
      <c r="L1422" s="1">
        <v>1</v>
      </c>
      <c r="M1422" s="1">
        <v>2</v>
      </c>
      <c r="Z1422" s="1">
        <f>SUM(DATAGRAL2024[[#This Row],[GRAND PRIX]:[BRONCE CANNES]])</f>
        <v>3</v>
      </c>
      <c r="AA14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423" spans="1:27" s="1" customFormat="1" x14ac:dyDescent="0.3">
      <c r="A1423" s="1" t="s">
        <v>4017</v>
      </c>
      <c r="B1423" s="1" t="s">
        <v>2206</v>
      </c>
      <c r="C1423" s="1" t="s">
        <v>4045</v>
      </c>
      <c r="D1423" s="1" t="s">
        <v>4045</v>
      </c>
      <c r="E1423" s="1" t="s">
        <v>2428</v>
      </c>
      <c r="F1423" s="1" t="s">
        <v>2844</v>
      </c>
      <c r="G1423" s="1" t="s">
        <v>2844</v>
      </c>
      <c r="H1423" s="1" t="s">
        <v>2396</v>
      </c>
      <c r="I1423" s="1" t="s">
        <v>2396</v>
      </c>
      <c r="L1423" s="1">
        <v>2</v>
      </c>
      <c r="M1423" s="1">
        <v>2</v>
      </c>
      <c r="Z1423" s="1">
        <f>SUM(DATAGRAL2024[[#This Row],[GRAND PRIX]:[BRONCE CANNES]])</f>
        <v>4</v>
      </c>
      <c r="AA14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424" spans="1:27" s="1" customFormat="1" x14ac:dyDescent="0.3">
      <c r="A1424" s="1" t="s">
        <v>4017</v>
      </c>
      <c r="B1424" s="1" t="s">
        <v>2206</v>
      </c>
      <c r="C1424" s="1" t="s">
        <v>4045</v>
      </c>
      <c r="D1424" s="1" t="s">
        <v>4045</v>
      </c>
      <c r="E1424" s="1" t="s">
        <v>2429</v>
      </c>
      <c r="F1424" s="1" t="s">
        <v>2844</v>
      </c>
      <c r="G1424" s="1" t="s">
        <v>2844</v>
      </c>
      <c r="H1424" s="1" t="s">
        <v>2396</v>
      </c>
      <c r="I1424" s="1" t="s">
        <v>2396</v>
      </c>
      <c r="M1424" s="1">
        <v>1</v>
      </c>
      <c r="Z1424" s="1">
        <f>SUM(DATAGRAL2024[[#This Row],[GRAND PRIX]:[BRONCE CANNES]])</f>
        <v>1</v>
      </c>
      <c r="AA14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25" spans="1:27" s="1" customFormat="1" x14ac:dyDescent="0.3">
      <c r="A1425" s="1" t="s">
        <v>4017</v>
      </c>
      <c r="B1425" s="1" t="s">
        <v>2206</v>
      </c>
      <c r="C1425" s="1" t="s">
        <v>4045</v>
      </c>
      <c r="D1425" s="1" t="s">
        <v>4045</v>
      </c>
      <c r="E1425" s="1" t="s">
        <v>2430</v>
      </c>
      <c r="F1425" s="1" t="s">
        <v>2844</v>
      </c>
      <c r="G1425" s="1" t="s">
        <v>2844</v>
      </c>
      <c r="H1425" s="1" t="s">
        <v>2396</v>
      </c>
      <c r="I1425" s="1" t="s">
        <v>2396</v>
      </c>
      <c r="L1425" s="1">
        <v>1</v>
      </c>
      <c r="Z1425" s="1">
        <f>SUM(DATAGRAL2024[[#This Row],[GRAND PRIX]:[BRONCE CANNES]])</f>
        <v>1</v>
      </c>
      <c r="AA14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26" spans="1:27" s="1" customFormat="1" x14ac:dyDescent="0.3">
      <c r="A1426" s="1" t="s">
        <v>4017</v>
      </c>
      <c r="B1426" s="1" t="s">
        <v>2206</v>
      </c>
      <c r="C1426" s="1" t="s">
        <v>4046</v>
      </c>
      <c r="D1426" s="1" t="s">
        <v>4046</v>
      </c>
      <c r="E1426" s="1" t="s">
        <v>2432</v>
      </c>
      <c r="F1426" s="1" t="s">
        <v>2844</v>
      </c>
      <c r="G1426" s="1" t="s">
        <v>2844</v>
      </c>
      <c r="H1426" s="1" t="s">
        <v>2396</v>
      </c>
      <c r="I1426" s="1" t="s">
        <v>2396</v>
      </c>
      <c r="M1426" s="1">
        <v>3</v>
      </c>
      <c r="Z1426" s="1">
        <f>SUM(DATAGRAL2024[[#This Row],[GRAND PRIX]:[BRONCE CANNES]])</f>
        <v>3</v>
      </c>
      <c r="AA14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427" spans="1:27" s="1" customFormat="1" x14ac:dyDescent="0.3">
      <c r="A1427" s="1" t="s">
        <v>4017</v>
      </c>
      <c r="B1427" s="1" t="s">
        <v>2206</v>
      </c>
      <c r="C1427" s="1" t="s">
        <v>2433</v>
      </c>
      <c r="D1427" s="1" t="s">
        <v>2433</v>
      </c>
      <c r="E1427" s="1" t="s">
        <v>4047</v>
      </c>
      <c r="F1427" s="1" t="s">
        <v>2844</v>
      </c>
      <c r="G1427" s="1" t="s">
        <v>2844</v>
      </c>
      <c r="H1427" s="1" t="s">
        <v>2396</v>
      </c>
      <c r="I1427" s="1" t="s">
        <v>2396</v>
      </c>
      <c r="M1427" s="1">
        <v>1</v>
      </c>
      <c r="Z1427" s="1">
        <f>SUM(DATAGRAL2024[[#This Row],[GRAND PRIX]:[BRONCE CANNES]])</f>
        <v>1</v>
      </c>
      <c r="AA14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28" spans="1:27" s="1" customFormat="1" x14ac:dyDescent="0.3">
      <c r="A1428" s="1" t="s">
        <v>4017</v>
      </c>
      <c r="B1428" s="1" t="s">
        <v>2206</v>
      </c>
      <c r="C1428" s="1" t="s">
        <v>4048</v>
      </c>
      <c r="D1428" s="1" t="s">
        <v>4048</v>
      </c>
      <c r="E1428" s="1" t="s">
        <v>4049</v>
      </c>
      <c r="F1428" s="1" t="s">
        <v>2844</v>
      </c>
      <c r="G1428" s="1" t="s">
        <v>2844</v>
      </c>
      <c r="H1428" s="1" t="s">
        <v>2396</v>
      </c>
      <c r="I1428" s="1" t="s">
        <v>2396</v>
      </c>
      <c r="M1428" s="1">
        <v>1</v>
      </c>
      <c r="Z1428" s="1">
        <f>SUM(DATAGRAL2024[[#This Row],[GRAND PRIX]:[BRONCE CANNES]])</f>
        <v>1</v>
      </c>
      <c r="AA14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29" spans="1:27" s="1" customFormat="1" x14ac:dyDescent="0.3">
      <c r="A1429" s="1" t="s">
        <v>4017</v>
      </c>
      <c r="B1429" s="1" t="s">
        <v>2206</v>
      </c>
      <c r="C1429" s="1" t="s">
        <v>4050</v>
      </c>
      <c r="D1429" s="1" t="s">
        <v>4050</v>
      </c>
      <c r="E1429" s="1" t="s">
        <v>4051</v>
      </c>
      <c r="F1429" s="1" t="s">
        <v>2844</v>
      </c>
      <c r="G1429" s="1" t="s">
        <v>2844</v>
      </c>
      <c r="H1429" s="1" t="s">
        <v>2396</v>
      </c>
      <c r="I1429" s="1" t="s">
        <v>2396</v>
      </c>
      <c r="M1429" s="1">
        <v>1</v>
      </c>
      <c r="Z1429" s="1">
        <f>SUM(DATAGRAL2024[[#This Row],[GRAND PRIX]:[BRONCE CANNES]])</f>
        <v>1</v>
      </c>
      <c r="AA14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0" spans="1:27" s="1" customFormat="1" x14ac:dyDescent="0.3">
      <c r="A1430" s="1" t="s">
        <v>4017</v>
      </c>
      <c r="B1430" s="1" t="s">
        <v>2206</v>
      </c>
      <c r="C1430" s="1" t="s">
        <v>4050</v>
      </c>
      <c r="D1430" s="1" t="s">
        <v>4050</v>
      </c>
      <c r="E1430" s="1" t="s">
        <v>4052</v>
      </c>
      <c r="F1430" s="1" t="s">
        <v>2844</v>
      </c>
      <c r="G1430" s="1" t="s">
        <v>2844</v>
      </c>
      <c r="H1430" s="1" t="s">
        <v>2396</v>
      </c>
      <c r="I1430" s="1" t="s">
        <v>2396</v>
      </c>
      <c r="M1430" s="1">
        <v>3</v>
      </c>
      <c r="Z1430" s="1">
        <f>SUM(DATAGRAL2024[[#This Row],[GRAND PRIX]:[BRONCE CANNES]])</f>
        <v>3</v>
      </c>
      <c r="AA14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431" spans="1:27" s="1" customFormat="1" x14ac:dyDescent="0.3">
      <c r="A1431" s="1" t="s">
        <v>4017</v>
      </c>
      <c r="B1431" s="1" t="s">
        <v>2206</v>
      </c>
      <c r="C1431" s="1" t="s">
        <v>4050</v>
      </c>
      <c r="D1431" s="1" t="s">
        <v>4050</v>
      </c>
      <c r="E1431" s="1" t="s">
        <v>4053</v>
      </c>
      <c r="F1431" s="1" t="s">
        <v>2844</v>
      </c>
      <c r="G1431" s="1" t="s">
        <v>2844</v>
      </c>
      <c r="H1431" s="1" t="s">
        <v>2396</v>
      </c>
      <c r="I1431" s="1" t="s">
        <v>2396</v>
      </c>
      <c r="K1431" s="1">
        <v>1</v>
      </c>
      <c r="L1431" s="1">
        <v>1</v>
      </c>
      <c r="M1431" s="1">
        <v>1</v>
      </c>
      <c r="Z1431" s="1">
        <f>SUM(DATAGRAL2024[[#This Row],[GRAND PRIX]:[BRONCE CANNES]])</f>
        <v>3</v>
      </c>
      <c r="AA14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432" spans="1:27" s="1" customFormat="1" x14ac:dyDescent="0.3">
      <c r="A1432" s="1" t="s">
        <v>4017</v>
      </c>
      <c r="B1432" s="1" t="s">
        <v>2206</v>
      </c>
      <c r="C1432" s="1" t="s">
        <v>4050</v>
      </c>
      <c r="D1432" s="1" t="s">
        <v>4050</v>
      </c>
      <c r="E1432" s="1" t="s">
        <v>4054</v>
      </c>
      <c r="F1432" s="1" t="s">
        <v>2844</v>
      </c>
      <c r="G1432" s="1" t="s">
        <v>2844</v>
      </c>
      <c r="H1432" s="1" t="s">
        <v>2396</v>
      </c>
      <c r="I1432" s="1" t="s">
        <v>2396</v>
      </c>
      <c r="M1432" s="1">
        <v>1</v>
      </c>
      <c r="Z1432" s="1">
        <f>SUM(DATAGRAL2024[[#This Row],[GRAND PRIX]:[BRONCE CANNES]])</f>
        <v>1</v>
      </c>
      <c r="AA14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3" spans="1:27" s="1" customFormat="1" x14ac:dyDescent="0.3">
      <c r="A1433" s="1" t="s">
        <v>4017</v>
      </c>
      <c r="B1433" s="1" t="s">
        <v>2206</v>
      </c>
      <c r="C1433" s="1" t="s">
        <v>4055</v>
      </c>
      <c r="D1433" s="1" t="s">
        <v>4055</v>
      </c>
      <c r="E1433" s="1" t="s">
        <v>4056</v>
      </c>
      <c r="F1433" s="1" t="s">
        <v>2844</v>
      </c>
      <c r="G1433" s="1" t="s">
        <v>2844</v>
      </c>
      <c r="H1433" s="1" t="s">
        <v>2396</v>
      </c>
      <c r="I1433" s="1" t="s">
        <v>2396</v>
      </c>
      <c r="M1433" s="1">
        <v>1</v>
      </c>
      <c r="Z1433" s="1">
        <f>SUM(DATAGRAL2024[[#This Row],[GRAND PRIX]:[BRONCE CANNES]])</f>
        <v>1</v>
      </c>
      <c r="AA14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4" spans="1:27" s="1" customFormat="1" x14ac:dyDescent="0.3">
      <c r="A1434" s="1" t="s">
        <v>4017</v>
      </c>
      <c r="B1434" s="1" t="s">
        <v>2206</v>
      </c>
      <c r="C1434" s="1" t="s">
        <v>4057</v>
      </c>
      <c r="D1434" s="1" t="s">
        <v>4057</v>
      </c>
      <c r="E1434" s="1" t="s">
        <v>4058</v>
      </c>
      <c r="F1434" s="1" t="s">
        <v>2844</v>
      </c>
      <c r="G1434" s="1" t="s">
        <v>2844</v>
      </c>
      <c r="H1434" s="1" t="s">
        <v>2396</v>
      </c>
      <c r="I1434" s="1" t="s">
        <v>2396</v>
      </c>
      <c r="L1434" s="1">
        <v>1</v>
      </c>
      <c r="M1434" s="1">
        <v>1</v>
      </c>
      <c r="Z1434" s="1">
        <f>SUM(DATAGRAL2024[[#This Row],[GRAND PRIX]:[BRONCE CANNES]])</f>
        <v>2</v>
      </c>
      <c r="AA14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35" spans="1:27" s="1" customFormat="1" x14ac:dyDescent="0.3">
      <c r="A1435" s="1" t="s">
        <v>4017</v>
      </c>
      <c r="B1435" s="1" t="s">
        <v>2206</v>
      </c>
      <c r="C1435" s="1" t="s">
        <v>4057</v>
      </c>
      <c r="D1435" s="1" t="s">
        <v>4057</v>
      </c>
      <c r="E1435" s="1" t="s">
        <v>4059</v>
      </c>
      <c r="F1435" s="1" t="s">
        <v>2844</v>
      </c>
      <c r="G1435" s="1" t="s">
        <v>2844</v>
      </c>
      <c r="H1435" s="1" t="s">
        <v>2396</v>
      </c>
      <c r="I1435" s="1" t="s">
        <v>2396</v>
      </c>
      <c r="M1435" s="1">
        <v>1</v>
      </c>
      <c r="Z1435" s="1">
        <f>SUM(DATAGRAL2024[[#This Row],[GRAND PRIX]:[BRONCE CANNES]])</f>
        <v>1</v>
      </c>
      <c r="AA14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6" spans="1:27" s="1" customFormat="1" x14ac:dyDescent="0.3">
      <c r="A1436" s="1" t="s">
        <v>4017</v>
      </c>
      <c r="B1436" s="1" t="s">
        <v>2206</v>
      </c>
      <c r="C1436" s="1" t="s">
        <v>4057</v>
      </c>
      <c r="D1436" s="1" t="s">
        <v>4057</v>
      </c>
      <c r="E1436" s="1" t="s">
        <v>4060</v>
      </c>
      <c r="F1436" s="1" t="s">
        <v>2844</v>
      </c>
      <c r="G1436" s="1" t="s">
        <v>2844</v>
      </c>
      <c r="H1436" s="1" t="s">
        <v>2396</v>
      </c>
      <c r="I1436" s="1" t="s">
        <v>2396</v>
      </c>
      <c r="L1436" s="1">
        <v>1</v>
      </c>
      <c r="Z1436" s="1">
        <f>SUM(DATAGRAL2024[[#This Row],[GRAND PRIX]:[BRONCE CANNES]])</f>
        <v>1</v>
      </c>
      <c r="AA14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37" spans="1:27" s="1" customFormat="1" x14ac:dyDescent="0.3">
      <c r="A1437" s="1" t="s">
        <v>4017</v>
      </c>
      <c r="B1437" s="1" t="s">
        <v>2206</v>
      </c>
      <c r="C1437" s="1" t="s">
        <v>4061</v>
      </c>
      <c r="D1437" s="1" t="s">
        <v>4061</v>
      </c>
      <c r="E1437" s="1" t="s">
        <v>2449</v>
      </c>
      <c r="F1437" s="1" t="s">
        <v>2844</v>
      </c>
      <c r="G1437" s="1" t="s">
        <v>2844</v>
      </c>
      <c r="H1437" s="1" t="s">
        <v>2396</v>
      </c>
      <c r="I1437" s="1" t="s">
        <v>2396</v>
      </c>
      <c r="L1437" s="1">
        <v>1</v>
      </c>
      <c r="M1437" s="1">
        <v>1</v>
      </c>
      <c r="Z1437" s="1">
        <f>SUM(DATAGRAL2024[[#This Row],[GRAND PRIX]:[BRONCE CANNES]])</f>
        <v>2</v>
      </c>
      <c r="AA14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38" spans="1:27" s="1" customFormat="1" x14ac:dyDescent="0.3">
      <c r="A1438" s="1" t="s">
        <v>4017</v>
      </c>
      <c r="B1438" s="1" t="s">
        <v>2206</v>
      </c>
      <c r="C1438" s="1" t="s">
        <v>4061</v>
      </c>
      <c r="D1438" s="1" t="s">
        <v>4061</v>
      </c>
      <c r="E1438" s="1" t="s">
        <v>2450</v>
      </c>
      <c r="F1438" s="1" t="s">
        <v>2844</v>
      </c>
      <c r="G1438" s="1" t="s">
        <v>2844</v>
      </c>
      <c r="H1438" s="1" t="s">
        <v>2396</v>
      </c>
      <c r="I1438" s="1" t="s">
        <v>2396</v>
      </c>
      <c r="M1438" s="1">
        <v>1</v>
      </c>
      <c r="Z1438" s="1">
        <f>SUM(DATAGRAL2024[[#This Row],[GRAND PRIX]:[BRONCE CANNES]])</f>
        <v>1</v>
      </c>
      <c r="AA14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9" spans="1:27" s="1" customFormat="1" x14ac:dyDescent="0.3">
      <c r="A1439" s="1" t="s">
        <v>4017</v>
      </c>
      <c r="B1439" s="1" t="s">
        <v>2206</v>
      </c>
      <c r="C1439" s="1" t="s">
        <v>4061</v>
      </c>
      <c r="D1439" s="1" t="s">
        <v>4061</v>
      </c>
      <c r="E1439" s="1" t="s">
        <v>2451</v>
      </c>
      <c r="F1439" s="1" t="s">
        <v>2844</v>
      </c>
      <c r="G1439" s="1" t="s">
        <v>2844</v>
      </c>
      <c r="H1439" s="1" t="s">
        <v>2396</v>
      </c>
      <c r="I1439" s="1" t="s">
        <v>2396</v>
      </c>
      <c r="L1439" s="1">
        <v>1</v>
      </c>
      <c r="Z1439" s="1">
        <f>SUM(DATAGRAL2024[[#This Row],[GRAND PRIX]:[BRONCE CANNES]])</f>
        <v>1</v>
      </c>
      <c r="AA14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40" spans="1:27" s="1" customFormat="1" x14ac:dyDescent="0.3">
      <c r="A1440" s="1" t="s">
        <v>4017</v>
      </c>
      <c r="B1440" s="1" t="s">
        <v>2206</v>
      </c>
      <c r="C1440" s="1" t="s">
        <v>4062</v>
      </c>
      <c r="D1440" s="1" t="s">
        <v>4062</v>
      </c>
      <c r="E1440" s="1" t="s">
        <v>4063</v>
      </c>
      <c r="F1440" s="1" t="s">
        <v>2844</v>
      </c>
      <c r="G1440" s="1" t="s">
        <v>2844</v>
      </c>
      <c r="H1440" s="1" t="s">
        <v>2396</v>
      </c>
      <c r="I1440" s="1" t="s">
        <v>2396</v>
      </c>
      <c r="K1440" s="1">
        <v>1</v>
      </c>
      <c r="M1440" s="1">
        <v>1</v>
      </c>
      <c r="Z1440" s="1">
        <f>SUM(DATAGRAL2024[[#This Row],[GRAND PRIX]:[BRONCE CANNES]])</f>
        <v>2</v>
      </c>
      <c r="AA14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441" spans="1:27" s="1" customFormat="1" x14ac:dyDescent="0.3">
      <c r="A1441" s="1" t="s">
        <v>4017</v>
      </c>
      <c r="B1441" s="1" t="s">
        <v>2206</v>
      </c>
      <c r="C1441" s="1" t="s">
        <v>4062</v>
      </c>
      <c r="D1441" s="1" t="s">
        <v>4062</v>
      </c>
      <c r="E1441" s="1" t="s">
        <v>4064</v>
      </c>
      <c r="F1441" s="1" t="s">
        <v>2844</v>
      </c>
      <c r="G1441" s="1" t="s">
        <v>2844</v>
      </c>
      <c r="H1441" s="1" t="s">
        <v>2396</v>
      </c>
      <c r="I1441" s="1" t="s">
        <v>2396</v>
      </c>
      <c r="L1441" s="1">
        <v>1</v>
      </c>
      <c r="M1441" s="1">
        <v>2</v>
      </c>
      <c r="Z1441" s="1">
        <f>SUM(DATAGRAL2024[[#This Row],[GRAND PRIX]:[BRONCE CANNES]])</f>
        <v>3</v>
      </c>
      <c r="AA14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442" spans="1:27" s="1" customFormat="1" x14ac:dyDescent="0.3">
      <c r="A1442" s="1" t="s">
        <v>4017</v>
      </c>
      <c r="B1442" s="1" t="s">
        <v>2206</v>
      </c>
      <c r="C1442" s="1" t="s">
        <v>4062</v>
      </c>
      <c r="D1442" s="1" t="s">
        <v>4062</v>
      </c>
      <c r="E1442" s="1" t="s">
        <v>4065</v>
      </c>
      <c r="F1442" s="1" t="s">
        <v>2844</v>
      </c>
      <c r="G1442" s="1" t="s">
        <v>2844</v>
      </c>
      <c r="H1442" s="1" t="s">
        <v>2396</v>
      </c>
      <c r="I1442" s="1" t="s">
        <v>2396</v>
      </c>
      <c r="K1442" s="1">
        <v>3</v>
      </c>
      <c r="L1442" s="1">
        <v>4</v>
      </c>
      <c r="M1442" s="1">
        <v>2</v>
      </c>
      <c r="Z1442" s="1">
        <f>SUM(DATAGRAL2024[[#This Row],[GRAND PRIX]:[BRONCE CANNES]])</f>
        <v>9</v>
      </c>
      <c r="AA14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79</v>
      </c>
    </row>
    <row r="1443" spans="1:27" s="1" customFormat="1" x14ac:dyDescent="0.3">
      <c r="A1443" s="1" t="s">
        <v>4017</v>
      </c>
      <c r="B1443" s="1" t="s">
        <v>2206</v>
      </c>
      <c r="C1443" s="1" t="s">
        <v>4066</v>
      </c>
      <c r="D1443" s="1" t="s">
        <v>4066</v>
      </c>
      <c r="E1443" s="1" t="s">
        <v>2457</v>
      </c>
      <c r="F1443" s="1" t="s">
        <v>2844</v>
      </c>
      <c r="G1443" s="1" t="s">
        <v>2844</v>
      </c>
      <c r="H1443" s="1" t="s">
        <v>2396</v>
      </c>
      <c r="I1443" s="1" t="s">
        <v>2396</v>
      </c>
      <c r="M1443" s="1">
        <v>1</v>
      </c>
      <c r="Z1443" s="1">
        <f>SUM(DATAGRAL2024[[#This Row],[GRAND PRIX]:[BRONCE CANNES]])</f>
        <v>1</v>
      </c>
      <c r="AA14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44" spans="1:27" s="1" customFormat="1" x14ac:dyDescent="0.3">
      <c r="A1444" s="1" t="s">
        <v>4017</v>
      </c>
      <c r="B1444" s="1" t="s">
        <v>2206</v>
      </c>
      <c r="C1444" s="1" t="s">
        <v>4066</v>
      </c>
      <c r="D1444" s="1" t="s">
        <v>4066</v>
      </c>
      <c r="E1444" s="1" t="s">
        <v>4067</v>
      </c>
      <c r="F1444" s="1" t="s">
        <v>2844</v>
      </c>
      <c r="G1444" s="1" t="s">
        <v>2844</v>
      </c>
      <c r="H1444" s="1" t="s">
        <v>2396</v>
      </c>
      <c r="I1444" s="1" t="s">
        <v>2396</v>
      </c>
      <c r="K1444" s="1">
        <v>1</v>
      </c>
      <c r="M1444" s="1">
        <v>2</v>
      </c>
      <c r="Z1444" s="1">
        <f>SUM(DATAGRAL2024[[#This Row],[GRAND PRIX]:[BRONCE CANNES]])</f>
        <v>3</v>
      </c>
      <c r="AA14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445" spans="1:27" s="1" customFormat="1" x14ac:dyDescent="0.3">
      <c r="A1445" s="1" t="s">
        <v>4017</v>
      </c>
      <c r="B1445" s="1" t="s">
        <v>2206</v>
      </c>
      <c r="C1445" s="1" t="s">
        <v>4068</v>
      </c>
      <c r="D1445" s="1" t="s">
        <v>4068</v>
      </c>
      <c r="E1445" s="1" t="s">
        <v>4069</v>
      </c>
      <c r="F1445" s="1" t="s">
        <v>2844</v>
      </c>
      <c r="G1445" s="1" t="s">
        <v>2844</v>
      </c>
      <c r="H1445" s="1" t="s">
        <v>2396</v>
      </c>
      <c r="I1445" s="1" t="s">
        <v>2396</v>
      </c>
      <c r="K1445" s="1">
        <v>1</v>
      </c>
      <c r="M1445" s="1">
        <v>3</v>
      </c>
      <c r="Z1445" s="1">
        <f>SUM(DATAGRAL2024[[#This Row],[GRAND PRIX]:[BRONCE CANNES]])</f>
        <v>4</v>
      </c>
      <c r="AA14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1446" spans="1:27" s="1" customFormat="1" x14ac:dyDescent="0.3">
      <c r="A1446" s="1" t="s">
        <v>4017</v>
      </c>
      <c r="B1446" s="1" t="s">
        <v>2206</v>
      </c>
      <c r="C1446" s="1" t="s">
        <v>4070</v>
      </c>
      <c r="D1446" s="1" t="s">
        <v>4070</v>
      </c>
      <c r="E1446" s="1" t="s">
        <v>4071</v>
      </c>
      <c r="F1446" s="1" t="s">
        <v>2844</v>
      </c>
      <c r="G1446" s="1" t="s">
        <v>2844</v>
      </c>
      <c r="H1446" s="1" t="s">
        <v>2396</v>
      </c>
      <c r="I1446" s="1" t="s">
        <v>2396</v>
      </c>
      <c r="M1446" s="1">
        <v>1</v>
      </c>
      <c r="Z1446" s="1">
        <f>SUM(DATAGRAL2024[[#This Row],[GRAND PRIX]:[BRONCE CANNES]])</f>
        <v>1</v>
      </c>
      <c r="AA14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47" spans="1:27" s="1" customFormat="1" x14ac:dyDescent="0.3">
      <c r="A1447" s="1" t="s">
        <v>4017</v>
      </c>
      <c r="B1447" s="1" t="s">
        <v>2206</v>
      </c>
      <c r="C1447" s="1" t="s">
        <v>4070</v>
      </c>
      <c r="D1447" s="1" t="s">
        <v>4070</v>
      </c>
      <c r="E1447" s="1" t="s">
        <v>4072</v>
      </c>
      <c r="F1447" s="1" t="s">
        <v>2844</v>
      </c>
      <c r="G1447" s="1" t="s">
        <v>2844</v>
      </c>
      <c r="H1447" s="1" t="s">
        <v>2396</v>
      </c>
      <c r="I1447" s="1" t="s">
        <v>2396</v>
      </c>
      <c r="M1447" s="1">
        <v>1</v>
      </c>
      <c r="Z1447" s="1">
        <f>SUM(DATAGRAL2024[[#This Row],[GRAND PRIX]:[BRONCE CANNES]])</f>
        <v>1</v>
      </c>
      <c r="AA14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48" spans="1:27" s="1" customFormat="1" x14ac:dyDescent="0.3">
      <c r="A1448" s="1" t="s">
        <v>4017</v>
      </c>
      <c r="B1448" s="1" t="s">
        <v>2206</v>
      </c>
      <c r="C1448" s="1" t="s">
        <v>4070</v>
      </c>
      <c r="D1448" s="1" t="s">
        <v>4070</v>
      </c>
      <c r="E1448" s="1" t="s">
        <v>4073</v>
      </c>
      <c r="F1448" s="1" t="s">
        <v>2844</v>
      </c>
      <c r="G1448" s="1" t="s">
        <v>2844</v>
      </c>
      <c r="H1448" s="1" t="s">
        <v>2396</v>
      </c>
      <c r="I1448" s="1" t="s">
        <v>2396</v>
      </c>
      <c r="M1448" s="1">
        <v>1</v>
      </c>
      <c r="Z1448" s="1">
        <f>SUM(DATAGRAL2024[[#This Row],[GRAND PRIX]:[BRONCE CANNES]])</f>
        <v>1</v>
      </c>
      <c r="AA14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49" spans="1:27" s="1" customFormat="1" x14ac:dyDescent="0.3">
      <c r="A1449" s="1" t="s">
        <v>4017</v>
      </c>
      <c r="B1449" s="1" t="s">
        <v>2206</v>
      </c>
      <c r="C1449" s="1" t="s">
        <v>2754</v>
      </c>
      <c r="D1449" s="1" t="s">
        <v>4074</v>
      </c>
      <c r="E1449" s="1" t="s">
        <v>4075</v>
      </c>
      <c r="F1449" s="1" t="s">
        <v>2844</v>
      </c>
      <c r="G1449" s="1" t="s">
        <v>2844</v>
      </c>
      <c r="H1449" s="1" t="s">
        <v>2396</v>
      </c>
      <c r="I1449" s="1" t="s">
        <v>2396</v>
      </c>
      <c r="K1449" s="1">
        <v>1</v>
      </c>
      <c r="L1449" s="1">
        <v>2</v>
      </c>
      <c r="M1449" s="1">
        <v>1</v>
      </c>
      <c r="Z1449" s="1">
        <f>SUM(DATAGRAL2024[[#This Row],[GRAND PRIX]:[BRONCE CANNES]])</f>
        <v>4</v>
      </c>
      <c r="AA14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32</v>
      </c>
    </row>
    <row r="1450" spans="1:27" s="1" customFormat="1" x14ac:dyDescent="0.3">
      <c r="A1450" s="1" t="s">
        <v>4017</v>
      </c>
      <c r="B1450" s="1" t="s">
        <v>2206</v>
      </c>
      <c r="C1450" s="1" t="s">
        <v>2754</v>
      </c>
      <c r="D1450" s="1" t="s">
        <v>4074</v>
      </c>
      <c r="E1450" s="1" t="s">
        <v>4076</v>
      </c>
      <c r="F1450" s="1" t="s">
        <v>2844</v>
      </c>
      <c r="G1450" s="1" t="s">
        <v>2844</v>
      </c>
      <c r="H1450" s="1" t="s">
        <v>2396</v>
      </c>
      <c r="I1450" s="1" t="s">
        <v>2396</v>
      </c>
      <c r="L1450" s="1">
        <v>1</v>
      </c>
      <c r="Z1450" s="1">
        <f>SUM(DATAGRAL2024[[#This Row],[GRAND PRIX]:[BRONCE CANNES]])</f>
        <v>1</v>
      </c>
      <c r="AA14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51" spans="1:27" s="1" customFormat="1" x14ac:dyDescent="0.3">
      <c r="A1451" s="1" t="s">
        <v>4017</v>
      </c>
      <c r="B1451" s="1" t="s">
        <v>2206</v>
      </c>
      <c r="C1451" s="1" t="s">
        <v>2754</v>
      </c>
      <c r="D1451" s="1" t="s">
        <v>4074</v>
      </c>
      <c r="E1451" s="1" t="s">
        <v>4077</v>
      </c>
      <c r="F1451" s="1" t="s">
        <v>2844</v>
      </c>
      <c r="G1451" s="1" t="s">
        <v>2844</v>
      </c>
      <c r="H1451" s="1" t="s">
        <v>2396</v>
      </c>
      <c r="I1451" s="1" t="s">
        <v>2396</v>
      </c>
      <c r="K1451" s="1">
        <v>1</v>
      </c>
      <c r="Z1451" s="1">
        <f>SUM(DATAGRAL2024[[#This Row],[GRAND PRIX]:[BRONCE CANNES]])</f>
        <v>1</v>
      </c>
      <c r="AA14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452" spans="1:27" s="1" customFormat="1" x14ac:dyDescent="0.3">
      <c r="A1452" s="1" t="s">
        <v>4017</v>
      </c>
      <c r="B1452" s="1" t="s">
        <v>2206</v>
      </c>
      <c r="C1452" s="1" t="s">
        <v>4078</v>
      </c>
      <c r="D1452" s="1" t="s">
        <v>4078</v>
      </c>
      <c r="E1452" s="1" t="s">
        <v>4079</v>
      </c>
      <c r="F1452" s="1" t="s">
        <v>2844</v>
      </c>
      <c r="G1452" s="1" t="s">
        <v>2844</v>
      </c>
      <c r="H1452" s="1" t="s">
        <v>2396</v>
      </c>
      <c r="I1452" s="1" t="s">
        <v>2396</v>
      </c>
      <c r="M1452" s="1">
        <v>1</v>
      </c>
      <c r="Z1452" s="1">
        <f>SUM(DATAGRAL2024[[#This Row],[GRAND PRIX]:[BRONCE CANNES]])</f>
        <v>1</v>
      </c>
      <c r="AA14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53" spans="1:27" s="1" customFormat="1" x14ac:dyDescent="0.3">
      <c r="A1453" s="1" t="s">
        <v>4017</v>
      </c>
      <c r="B1453" s="1" t="s">
        <v>2206</v>
      </c>
      <c r="C1453" s="1" t="s">
        <v>4080</v>
      </c>
      <c r="D1453" s="1" t="s">
        <v>4080</v>
      </c>
      <c r="E1453" s="1" t="s">
        <v>4081</v>
      </c>
      <c r="F1453" s="1" t="s">
        <v>2844</v>
      </c>
      <c r="G1453" s="1" t="s">
        <v>2844</v>
      </c>
      <c r="H1453" s="1" t="s">
        <v>2396</v>
      </c>
      <c r="I1453" s="1" t="s">
        <v>2396</v>
      </c>
      <c r="M1453" s="1">
        <v>1</v>
      </c>
      <c r="Z1453" s="1">
        <f>SUM(DATAGRAL2024[[#This Row],[GRAND PRIX]:[BRONCE CANNES]])</f>
        <v>1</v>
      </c>
      <c r="AA14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54" spans="1:27" s="1" customFormat="1" x14ac:dyDescent="0.3">
      <c r="A1454" s="1" t="s">
        <v>4017</v>
      </c>
      <c r="B1454" s="1" t="s">
        <v>2206</v>
      </c>
      <c r="C1454" s="1" t="s">
        <v>4082</v>
      </c>
      <c r="D1454" s="1" t="s">
        <v>4082</v>
      </c>
      <c r="E1454" s="1" t="s">
        <v>4083</v>
      </c>
      <c r="F1454" s="1" t="s">
        <v>2844</v>
      </c>
      <c r="G1454" s="1" t="s">
        <v>2844</v>
      </c>
      <c r="H1454" s="1" t="s">
        <v>2396</v>
      </c>
      <c r="I1454" s="1" t="s">
        <v>2396</v>
      </c>
      <c r="K1454" s="1">
        <v>1</v>
      </c>
      <c r="Z1454" s="1">
        <f>SUM(DATAGRAL2024[[#This Row],[GRAND PRIX]:[BRONCE CANNES]])</f>
        <v>1</v>
      </c>
      <c r="AA14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455" spans="1:27" s="1" customFormat="1" x14ac:dyDescent="0.3">
      <c r="A1455" s="1" t="s">
        <v>4017</v>
      </c>
      <c r="B1455" s="1" t="s">
        <v>2206</v>
      </c>
      <c r="C1455" s="1" t="s">
        <v>2475</v>
      </c>
      <c r="D1455" s="1" t="s">
        <v>2475</v>
      </c>
      <c r="E1455" s="1" t="s">
        <v>4084</v>
      </c>
      <c r="F1455" s="1" t="s">
        <v>2844</v>
      </c>
      <c r="G1455" s="1" t="s">
        <v>2844</v>
      </c>
      <c r="H1455" s="1" t="s">
        <v>2396</v>
      </c>
      <c r="I1455" s="1" t="s">
        <v>2396</v>
      </c>
      <c r="L1455" s="1">
        <v>1</v>
      </c>
      <c r="Z1455" s="1">
        <f>SUM(DATAGRAL2024[[#This Row],[GRAND PRIX]:[BRONCE CANNES]])</f>
        <v>1</v>
      </c>
      <c r="AA14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56" spans="1:27" s="1" customFormat="1" x14ac:dyDescent="0.3">
      <c r="A1456" s="1" t="s">
        <v>4017</v>
      </c>
      <c r="B1456" s="1" t="s">
        <v>2206</v>
      </c>
      <c r="C1456" s="1" t="s">
        <v>2475</v>
      </c>
      <c r="D1456" s="1" t="s">
        <v>2475</v>
      </c>
      <c r="E1456" s="1" t="s">
        <v>4085</v>
      </c>
      <c r="F1456" s="1" t="s">
        <v>2844</v>
      </c>
      <c r="G1456" s="1" t="s">
        <v>2844</v>
      </c>
      <c r="H1456" s="1" t="s">
        <v>2396</v>
      </c>
      <c r="I1456" s="1" t="s">
        <v>2396</v>
      </c>
      <c r="L1456" s="1">
        <v>1</v>
      </c>
      <c r="M1456" s="1">
        <v>1</v>
      </c>
      <c r="Z1456" s="1">
        <f>SUM(DATAGRAL2024[[#This Row],[GRAND PRIX]:[BRONCE CANNES]])</f>
        <v>2</v>
      </c>
      <c r="AA14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57" spans="1:27" s="1" customFormat="1" x14ac:dyDescent="0.3">
      <c r="A1457" s="1" t="s">
        <v>4017</v>
      </c>
      <c r="B1457" s="1" t="s">
        <v>2206</v>
      </c>
      <c r="C1457" s="1" t="s">
        <v>2475</v>
      </c>
      <c r="D1457" s="1" t="s">
        <v>2475</v>
      </c>
      <c r="E1457" s="1" t="s">
        <v>4086</v>
      </c>
      <c r="F1457" s="1" t="s">
        <v>2844</v>
      </c>
      <c r="G1457" s="1" t="s">
        <v>2844</v>
      </c>
      <c r="H1457" s="1" t="s">
        <v>2396</v>
      </c>
      <c r="I1457" s="1" t="s">
        <v>2396</v>
      </c>
      <c r="K1457" s="1">
        <v>1</v>
      </c>
      <c r="L1457" s="1">
        <v>1</v>
      </c>
      <c r="M1457" s="1">
        <v>1</v>
      </c>
      <c r="Z1457" s="1">
        <f>SUM(DATAGRAL2024[[#This Row],[GRAND PRIX]:[BRONCE CANNES]])</f>
        <v>3</v>
      </c>
      <c r="AA14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458" spans="1:27" s="1" customFormat="1" x14ac:dyDescent="0.3">
      <c r="A1458" s="1" t="s">
        <v>4017</v>
      </c>
      <c r="B1458" s="1" t="s">
        <v>2206</v>
      </c>
      <c r="C1458" s="1" t="s">
        <v>2475</v>
      </c>
      <c r="D1458" s="1" t="s">
        <v>2475</v>
      </c>
      <c r="E1458" s="1" t="s">
        <v>4087</v>
      </c>
      <c r="F1458" s="1" t="s">
        <v>2844</v>
      </c>
      <c r="G1458" s="1" t="s">
        <v>2844</v>
      </c>
      <c r="H1458" s="1" t="s">
        <v>2396</v>
      </c>
      <c r="I1458" s="1" t="s">
        <v>2396</v>
      </c>
      <c r="L1458" s="1">
        <v>1</v>
      </c>
      <c r="Z1458" s="1">
        <f>SUM(DATAGRAL2024[[#This Row],[GRAND PRIX]:[BRONCE CANNES]])</f>
        <v>1</v>
      </c>
      <c r="AA14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59" spans="1:27" s="1" customFormat="1" x14ac:dyDescent="0.3">
      <c r="A1459" s="1" t="s">
        <v>4017</v>
      </c>
      <c r="B1459" s="1" t="s">
        <v>2206</v>
      </c>
      <c r="C1459" s="1" t="s">
        <v>4088</v>
      </c>
      <c r="D1459" s="1" t="s">
        <v>4088</v>
      </c>
      <c r="E1459" s="1" t="s">
        <v>4089</v>
      </c>
      <c r="F1459" s="1" t="s">
        <v>2844</v>
      </c>
      <c r="G1459" s="1" t="s">
        <v>2844</v>
      </c>
      <c r="H1459" s="1" t="s">
        <v>2396</v>
      </c>
      <c r="I1459" s="1" t="s">
        <v>2396</v>
      </c>
      <c r="M1459" s="1">
        <v>1</v>
      </c>
      <c r="Z1459" s="1">
        <f>SUM(DATAGRAL2024[[#This Row],[GRAND PRIX]:[BRONCE CANNES]])</f>
        <v>1</v>
      </c>
      <c r="AA14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0" spans="1:27" s="1" customFormat="1" x14ac:dyDescent="0.3">
      <c r="A1460" s="1" t="s">
        <v>4017</v>
      </c>
      <c r="B1460" s="1" t="s">
        <v>2206</v>
      </c>
      <c r="C1460" s="1" t="s">
        <v>4090</v>
      </c>
      <c r="D1460" s="1" t="s">
        <v>4090</v>
      </c>
      <c r="E1460" s="1" t="s">
        <v>4091</v>
      </c>
      <c r="F1460" s="1" t="s">
        <v>2844</v>
      </c>
      <c r="G1460" s="1" t="s">
        <v>2844</v>
      </c>
      <c r="H1460" s="1" t="s">
        <v>2396</v>
      </c>
      <c r="I1460" s="1" t="s">
        <v>2396</v>
      </c>
      <c r="M1460" s="1">
        <v>1</v>
      </c>
      <c r="Z1460" s="1">
        <f>SUM(DATAGRAL2024[[#This Row],[GRAND PRIX]:[BRONCE CANNES]])</f>
        <v>1</v>
      </c>
      <c r="AA14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1" spans="1:27" s="1" customFormat="1" x14ac:dyDescent="0.3">
      <c r="A1461" s="1" t="s">
        <v>4017</v>
      </c>
      <c r="B1461" s="1" t="s">
        <v>2206</v>
      </c>
      <c r="C1461" s="1" t="s">
        <v>4090</v>
      </c>
      <c r="D1461" s="1" t="s">
        <v>4090</v>
      </c>
      <c r="E1461" s="1" t="s">
        <v>4092</v>
      </c>
      <c r="F1461" s="1" t="s">
        <v>2844</v>
      </c>
      <c r="G1461" s="1" t="s">
        <v>2844</v>
      </c>
      <c r="H1461" s="1" t="s">
        <v>2396</v>
      </c>
      <c r="I1461" s="1" t="s">
        <v>2396</v>
      </c>
      <c r="L1461" s="1">
        <v>1</v>
      </c>
      <c r="Z1461" s="1">
        <f>SUM(DATAGRAL2024[[#This Row],[GRAND PRIX]:[BRONCE CANNES]])</f>
        <v>1</v>
      </c>
      <c r="AA14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62" spans="1:27" s="1" customFormat="1" x14ac:dyDescent="0.3">
      <c r="A1462" s="1" t="s">
        <v>4017</v>
      </c>
      <c r="B1462" s="1" t="s">
        <v>2206</v>
      </c>
      <c r="C1462" s="1" t="s">
        <v>4093</v>
      </c>
      <c r="D1462" s="1" t="s">
        <v>4093</v>
      </c>
      <c r="E1462" s="1" t="s">
        <v>4094</v>
      </c>
      <c r="F1462" s="1" t="s">
        <v>2844</v>
      </c>
      <c r="G1462" s="1" t="s">
        <v>2844</v>
      </c>
      <c r="H1462" s="1" t="s">
        <v>2396</v>
      </c>
      <c r="I1462" s="1" t="s">
        <v>2396</v>
      </c>
      <c r="L1462" s="1">
        <v>1</v>
      </c>
      <c r="Z1462" s="1">
        <f>SUM(DATAGRAL2024[[#This Row],[GRAND PRIX]:[BRONCE CANNES]])</f>
        <v>1</v>
      </c>
      <c r="AA14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63" spans="1:27" s="1" customFormat="1" x14ac:dyDescent="0.3">
      <c r="A1463" s="1" t="s">
        <v>4017</v>
      </c>
      <c r="B1463" s="1" t="s">
        <v>2206</v>
      </c>
      <c r="C1463" s="1" t="s">
        <v>4095</v>
      </c>
      <c r="D1463" s="1" t="s">
        <v>4095</v>
      </c>
      <c r="E1463" s="1" t="s">
        <v>4096</v>
      </c>
      <c r="F1463" s="1" t="s">
        <v>2844</v>
      </c>
      <c r="G1463" s="1" t="s">
        <v>2844</v>
      </c>
      <c r="H1463" s="1" t="s">
        <v>2396</v>
      </c>
      <c r="I1463" s="1" t="s">
        <v>2396</v>
      </c>
      <c r="L1463" s="1">
        <v>1</v>
      </c>
      <c r="Z1463" s="1">
        <f>SUM(DATAGRAL2024[[#This Row],[GRAND PRIX]:[BRONCE CANNES]])</f>
        <v>1</v>
      </c>
      <c r="AA14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64" spans="1:27" s="1" customFormat="1" x14ac:dyDescent="0.3">
      <c r="A1464" s="1" t="s">
        <v>4017</v>
      </c>
      <c r="B1464" s="1" t="s">
        <v>2206</v>
      </c>
      <c r="C1464" s="1" t="s">
        <v>4097</v>
      </c>
      <c r="D1464" s="1" t="s">
        <v>4097</v>
      </c>
      <c r="E1464" s="1" t="s">
        <v>4098</v>
      </c>
      <c r="F1464" s="1" t="s">
        <v>2844</v>
      </c>
      <c r="G1464" s="1" t="s">
        <v>2844</v>
      </c>
      <c r="H1464" s="1" t="s">
        <v>2396</v>
      </c>
      <c r="I1464" s="1" t="s">
        <v>2396</v>
      </c>
      <c r="M1464" s="1">
        <v>1</v>
      </c>
      <c r="Z1464" s="1">
        <f>SUM(DATAGRAL2024[[#This Row],[GRAND PRIX]:[BRONCE CANNES]])</f>
        <v>1</v>
      </c>
      <c r="AA14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5" spans="1:27" s="1" customFormat="1" x14ac:dyDescent="0.3">
      <c r="A1465" s="1" t="s">
        <v>4017</v>
      </c>
      <c r="B1465" s="1" t="s">
        <v>2206</v>
      </c>
      <c r="C1465" s="1" t="s">
        <v>2778</v>
      </c>
      <c r="D1465" s="1" t="s">
        <v>4099</v>
      </c>
      <c r="E1465" s="1" t="s">
        <v>4100</v>
      </c>
      <c r="F1465" s="1" t="s">
        <v>2844</v>
      </c>
      <c r="G1465" s="1" t="s">
        <v>2844</v>
      </c>
      <c r="H1465" s="1" t="s">
        <v>2396</v>
      </c>
      <c r="I1465" s="1" t="s">
        <v>2396</v>
      </c>
      <c r="M1465" s="1">
        <v>1</v>
      </c>
      <c r="Z1465" s="1">
        <f>SUM(DATAGRAL2024[[#This Row],[GRAND PRIX]:[BRONCE CANNES]])</f>
        <v>1</v>
      </c>
      <c r="AA14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6" spans="1:27" s="1" customFormat="1" x14ac:dyDescent="0.3">
      <c r="A1466" s="1" t="s">
        <v>4017</v>
      </c>
      <c r="B1466" s="1" t="s">
        <v>2206</v>
      </c>
      <c r="C1466" s="1" t="s">
        <v>2778</v>
      </c>
      <c r="D1466" s="1" t="s">
        <v>4099</v>
      </c>
      <c r="E1466" s="1" t="s">
        <v>4101</v>
      </c>
      <c r="F1466" s="1" t="s">
        <v>2844</v>
      </c>
      <c r="G1466" s="1" t="s">
        <v>2844</v>
      </c>
      <c r="H1466" s="1" t="s">
        <v>2396</v>
      </c>
      <c r="I1466" s="1" t="s">
        <v>2396</v>
      </c>
      <c r="M1466" s="1">
        <v>1</v>
      </c>
      <c r="Z1466" s="1">
        <f>SUM(DATAGRAL2024[[#This Row],[GRAND PRIX]:[BRONCE CANNES]])</f>
        <v>1</v>
      </c>
      <c r="AA14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7" spans="1:27" s="1" customFormat="1" x14ac:dyDescent="0.3">
      <c r="A1467" s="1" t="s">
        <v>4017</v>
      </c>
      <c r="B1467" s="1" t="s">
        <v>2206</v>
      </c>
      <c r="C1467" s="1" t="s">
        <v>4102</v>
      </c>
      <c r="D1467" s="1" t="s">
        <v>4102</v>
      </c>
      <c r="E1467" s="1" t="s">
        <v>4103</v>
      </c>
      <c r="F1467" s="1" t="s">
        <v>2844</v>
      </c>
      <c r="G1467" s="1" t="s">
        <v>2844</v>
      </c>
      <c r="H1467" s="1" t="s">
        <v>2396</v>
      </c>
      <c r="I1467" s="1" t="s">
        <v>2396</v>
      </c>
      <c r="K1467" s="1">
        <v>1</v>
      </c>
      <c r="L1467" s="1">
        <v>1</v>
      </c>
      <c r="Z1467" s="1">
        <f>SUM(DATAGRAL2024[[#This Row],[GRAND PRIX]:[BRONCE CANNES]])</f>
        <v>2</v>
      </c>
      <c r="AA14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468" spans="1:27" s="1" customFormat="1" x14ac:dyDescent="0.3">
      <c r="A1468" s="1" t="s">
        <v>4017</v>
      </c>
      <c r="B1468" s="1" t="s">
        <v>2206</v>
      </c>
      <c r="C1468" s="1" t="s">
        <v>4102</v>
      </c>
      <c r="D1468" s="1" t="s">
        <v>4102</v>
      </c>
      <c r="E1468" s="1" t="s">
        <v>4104</v>
      </c>
      <c r="F1468" s="1" t="s">
        <v>2844</v>
      </c>
      <c r="G1468" s="1" t="s">
        <v>2844</v>
      </c>
      <c r="H1468" s="1" t="s">
        <v>2396</v>
      </c>
      <c r="I1468" s="1" t="s">
        <v>2396</v>
      </c>
      <c r="K1468" s="1">
        <v>1</v>
      </c>
      <c r="L1468" s="1">
        <v>1</v>
      </c>
      <c r="Z1468" s="1">
        <f>SUM(DATAGRAL2024[[#This Row],[GRAND PRIX]:[BRONCE CANNES]])</f>
        <v>2</v>
      </c>
      <c r="AA14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469" spans="1:27" s="1" customFormat="1" x14ac:dyDescent="0.3">
      <c r="A1469" s="1" t="s">
        <v>4017</v>
      </c>
      <c r="B1469" s="1" t="s">
        <v>2206</v>
      </c>
      <c r="C1469" s="1" t="s">
        <v>4105</v>
      </c>
      <c r="D1469" s="1" t="s">
        <v>4105</v>
      </c>
      <c r="E1469" s="1" t="s">
        <v>4106</v>
      </c>
      <c r="F1469" s="1" t="s">
        <v>2844</v>
      </c>
      <c r="G1469" s="1" t="s">
        <v>2844</v>
      </c>
      <c r="H1469" s="1" t="s">
        <v>2396</v>
      </c>
      <c r="I1469" s="1" t="s">
        <v>2396</v>
      </c>
      <c r="L1469" s="1">
        <v>1</v>
      </c>
      <c r="M1469" s="1">
        <v>2</v>
      </c>
      <c r="Z1469" s="1">
        <f>SUM(DATAGRAL2024[[#This Row],[GRAND PRIX]:[BRONCE CANNES]])</f>
        <v>3</v>
      </c>
      <c r="AA14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470" spans="1:27" s="1" customFormat="1" x14ac:dyDescent="0.3">
      <c r="A1470" s="1" t="s">
        <v>4017</v>
      </c>
      <c r="B1470" s="1" t="s">
        <v>2206</v>
      </c>
      <c r="C1470" s="1" t="s">
        <v>4105</v>
      </c>
      <c r="D1470" s="1" t="s">
        <v>4105</v>
      </c>
      <c r="E1470" s="1" t="s">
        <v>4107</v>
      </c>
      <c r="F1470" s="1" t="s">
        <v>2844</v>
      </c>
      <c r="G1470" s="1" t="s">
        <v>2844</v>
      </c>
      <c r="H1470" s="1" t="s">
        <v>2396</v>
      </c>
      <c r="I1470" s="1" t="s">
        <v>2396</v>
      </c>
      <c r="M1470" s="1">
        <v>1</v>
      </c>
      <c r="Z1470" s="1">
        <f>SUM(DATAGRAL2024[[#This Row],[GRAND PRIX]:[BRONCE CANNES]])</f>
        <v>1</v>
      </c>
      <c r="AA14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71" spans="1:27" s="1" customFormat="1" x14ac:dyDescent="0.3">
      <c r="A1471" s="1" t="s">
        <v>4017</v>
      </c>
      <c r="B1471" s="1" t="s">
        <v>2206</v>
      </c>
      <c r="C1471" s="1" t="s">
        <v>4105</v>
      </c>
      <c r="D1471" s="1" t="s">
        <v>4105</v>
      </c>
      <c r="E1471" s="1" t="s">
        <v>4108</v>
      </c>
      <c r="F1471" s="1" t="s">
        <v>2844</v>
      </c>
      <c r="G1471" s="1" t="s">
        <v>2844</v>
      </c>
      <c r="H1471" s="1" t="s">
        <v>2396</v>
      </c>
      <c r="I1471" s="1" t="s">
        <v>2396</v>
      </c>
      <c r="K1471" s="1">
        <v>1</v>
      </c>
      <c r="L1471" s="1">
        <v>1</v>
      </c>
      <c r="M1471" s="1">
        <v>2</v>
      </c>
      <c r="Z1471" s="1">
        <f>SUM(DATAGRAL2024[[#This Row],[GRAND PRIX]:[BRONCE CANNES]])</f>
        <v>4</v>
      </c>
      <c r="AA14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1472" spans="1:27" s="1" customFormat="1" x14ac:dyDescent="0.3">
      <c r="A1472" s="1" t="s">
        <v>4017</v>
      </c>
      <c r="B1472" s="1" t="s">
        <v>2206</v>
      </c>
      <c r="C1472" s="1" t="s">
        <v>4109</v>
      </c>
      <c r="D1472" s="1" t="s">
        <v>4109</v>
      </c>
      <c r="E1472" s="1" t="s">
        <v>4110</v>
      </c>
      <c r="F1472" s="1" t="s">
        <v>2844</v>
      </c>
      <c r="G1472" s="1" t="s">
        <v>2844</v>
      </c>
      <c r="H1472" s="1" t="s">
        <v>2396</v>
      </c>
      <c r="I1472" s="1" t="s">
        <v>2396</v>
      </c>
      <c r="K1472" s="1">
        <v>2</v>
      </c>
      <c r="L1472" s="1">
        <v>1</v>
      </c>
      <c r="M1472" s="1">
        <v>1</v>
      </c>
      <c r="Z1472" s="1">
        <f>SUM(DATAGRAL2024[[#This Row],[GRAND PRIX]:[BRONCE CANNES]])</f>
        <v>4</v>
      </c>
      <c r="AA14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1473" spans="1:27" s="1" customFormat="1" x14ac:dyDescent="0.3">
      <c r="A1473" s="1" t="s">
        <v>4017</v>
      </c>
      <c r="B1473" s="1" t="s">
        <v>2206</v>
      </c>
      <c r="C1473" s="1" t="s">
        <v>4111</v>
      </c>
      <c r="D1473" s="1" t="s">
        <v>4111</v>
      </c>
      <c r="E1473" s="1" t="s">
        <v>4112</v>
      </c>
      <c r="F1473" s="1" t="s">
        <v>2844</v>
      </c>
      <c r="G1473" s="1" t="s">
        <v>2844</v>
      </c>
      <c r="H1473" s="1" t="s">
        <v>2396</v>
      </c>
      <c r="I1473" s="1" t="s">
        <v>2396</v>
      </c>
      <c r="L1473" s="1">
        <v>1</v>
      </c>
      <c r="Z1473" s="1">
        <f>SUM(DATAGRAL2024[[#This Row],[GRAND PRIX]:[BRONCE CANNES]])</f>
        <v>1</v>
      </c>
      <c r="AA14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4" spans="1:27" s="1" customFormat="1" x14ac:dyDescent="0.3">
      <c r="A1474" s="1" t="s">
        <v>4017</v>
      </c>
      <c r="B1474" s="1" t="s">
        <v>2206</v>
      </c>
      <c r="C1474" s="1" t="s">
        <v>4113</v>
      </c>
      <c r="D1474" s="1" t="s">
        <v>4113</v>
      </c>
      <c r="E1474" s="1" t="s">
        <v>4114</v>
      </c>
      <c r="F1474" s="1" t="s">
        <v>2844</v>
      </c>
      <c r="G1474" s="1" t="s">
        <v>2844</v>
      </c>
      <c r="H1474" s="1" t="s">
        <v>2396</v>
      </c>
      <c r="I1474" s="1" t="s">
        <v>2396</v>
      </c>
      <c r="L1474" s="1">
        <v>1</v>
      </c>
      <c r="Z1474" s="1">
        <f>SUM(DATAGRAL2024[[#This Row],[GRAND PRIX]:[BRONCE CANNES]])</f>
        <v>1</v>
      </c>
      <c r="AA14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5" spans="1:27" s="1" customFormat="1" x14ac:dyDescent="0.3">
      <c r="A1475" s="1" t="s">
        <v>4017</v>
      </c>
      <c r="B1475" s="1" t="s">
        <v>2206</v>
      </c>
      <c r="C1475" s="1" t="s">
        <v>4113</v>
      </c>
      <c r="D1475" s="1" t="s">
        <v>4113</v>
      </c>
      <c r="E1475" s="1" t="s">
        <v>4115</v>
      </c>
      <c r="F1475" s="1" t="s">
        <v>2844</v>
      </c>
      <c r="G1475" s="1" t="s">
        <v>2844</v>
      </c>
      <c r="H1475" s="1" t="s">
        <v>2396</v>
      </c>
      <c r="I1475" s="1" t="s">
        <v>2396</v>
      </c>
      <c r="L1475" s="1">
        <v>1</v>
      </c>
      <c r="Z1475" s="1">
        <f>SUM(DATAGRAL2024[[#This Row],[GRAND PRIX]:[BRONCE CANNES]])</f>
        <v>1</v>
      </c>
      <c r="AA14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6" spans="1:27" s="1" customFormat="1" x14ac:dyDescent="0.3">
      <c r="A1476" s="1" t="s">
        <v>4017</v>
      </c>
      <c r="B1476" s="1" t="s">
        <v>2206</v>
      </c>
      <c r="C1476" s="1" t="s">
        <v>4113</v>
      </c>
      <c r="D1476" s="1" t="s">
        <v>4113</v>
      </c>
      <c r="E1476" s="1" t="s">
        <v>4116</v>
      </c>
      <c r="F1476" s="1" t="s">
        <v>2844</v>
      </c>
      <c r="G1476" s="1" t="s">
        <v>2844</v>
      </c>
      <c r="H1476" s="1" t="s">
        <v>2396</v>
      </c>
      <c r="I1476" s="1" t="s">
        <v>2396</v>
      </c>
      <c r="M1476" s="1">
        <v>1</v>
      </c>
      <c r="Z1476" s="1">
        <f>SUM(DATAGRAL2024[[#This Row],[GRAND PRIX]:[BRONCE CANNES]])</f>
        <v>1</v>
      </c>
      <c r="AA14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77" spans="1:27" s="1" customFormat="1" x14ac:dyDescent="0.3">
      <c r="A1477" s="1" t="s">
        <v>4017</v>
      </c>
      <c r="B1477" s="1" t="s">
        <v>2206</v>
      </c>
      <c r="C1477" s="1" t="s">
        <v>4113</v>
      </c>
      <c r="D1477" s="1" t="s">
        <v>4113</v>
      </c>
      <c r="E1477" s="1" t="s">
        <v>4117</v>
      </c>
      <c r="F1477" s="1" t="s">
        <v>2844</v>
      </c>
      <c r="G1477" s="1" t="s">
        <v>2844</v>
      </c>
      <c r="H1477" s="1" t="s">
        <v>2396</v>
      </c>
      <c r="I1477" s="1" t="s">
        <v>2396</v>
      </c>
      <c r="L1477" s="1">
        <v>1</v>
      </c>
      <c r="Z1477" s="1">
        <f>SUM(DATAGRAL2024[[#This Row],[GRAND PRIX]:[BRONCE CANNES]])</f>
        <v>1</v>
      </c>
      <c r="AA14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8" spans="1:27" s="1" customFormat="1" x14ac:dyDescent="0.3">
      <c r="A1478" s="1" t="s">
        <v>4017</v>
      </c>
      <c r="B1478" s="1" t="s">
        <v>2206</v>
      </c>
      <c r="C1478" s="1" t="s">
        <v>4113</v>
      </c>
      <c r="D1478" s="1" t="s">
        <v>4113</v>
      </c>
      <c r="E1478" s="1" t="s">
        <v>4118</v>
      </c>
      <c r="F1478" s="1" t="s">
        <v>2844</v>
      </c>
      <c r="G1478" s="1" t="s">
        <v>2844</v>
      </c>
      <c r="H1478" s="1" t="s">
        <v>2396</v>
      </c>
      <c r="I1478" s="1" t="s">
        <v>2396</v>
      </c>
      <c r="L1478" s="1">
        <v>1</v>
      </c>
      <c r="Z1478" s="1">
        <f>SUM(DATAGRAL2024[[#This Row],[GRAND PRIX]:[BRONCE CANNES]])</f>
        <v>1</v>
      </c>
      <c r="AA14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9" spans="1:27" s="1" customFormat="1" x14ac:dyDescent="0.3">
      <c r="A1479" s="1" t="s">
        <v>4017</v>
      </c>
      <c r="B1479" s="1" t="s">
        <v>2206</v>
      </c>
      <c r="C1479" s="1" t="s">
        <v>2394</v>
      </c>
      <c r="D1479" s="1" t="s">
        <v>2394</v>
      </c>
      <c r="E1479" s="1" t="s">
        <v>4019</v>
      </c>
      <c r="F1479" s="1" t="s">
        <v>2844</v>
      </c>
      <c r="G1479" s="1" t="s">
        <v>2844</v>
      </c>
      <c r="H1479" s="1" t="s">
        <v>2396</v>
      </c>
      <c r="I1479" s="1" t="s">
        <v>2396</v>
      </c>
      <c r="K1479" s="1">
        <v>1</v>
      </c>
      <c r="Z1479" s="1">
        <f>SUM(DATAGRAL2024[[#This Row],[GRAND PRIX]:[BRONCE CANNES]])</f>
        <v>1</v>
      </c>
      <c r="AA14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480" spans="1:27" s="1" customFormat="1" x14ac:dyDescent="0.3">
      <c r="A1480" s="1" t="s">
        <v>4017</v>
      </c>
      <c r="B1480" s="1" t="s">
        <v>2206</v>
      </c>
      <c r="C1480" s="1" t="s">
        <v>4119</v>
      </c>
      <c r="D1480" s="1" t="s">
        <v>4119</v>
      </c>
      <c r="E1480" s="1" t="s">
        <v>4120</v>
      </c>
      <c r="F1480" s="1" t="s">
        <v>2844</v>
      </c>
      <c r="G1480" s="1" t="s">
        <v>2844</v>
      </c>
      <c r="H1480" s="1" t="s">
        <v>2396</v>
      </c>
      <c r="I1480" s="1" t="s">
        <v>2396</v>
      </c>
      <c r="K1480" s="1">
        <v>1</v>
      </c>
      <c r="L1480" s="1">
        <v>1</v>
      </c>
      <c r="M1480" s="1">
        <v>1</v>
      </c>
      <c r="Z1480" s="1">
        <f>SUM(DATAGRAL2024[[#This Row],[GRAND PRIX]:[BRONCE CANNES]])</f>
        <v>3</v>
      </c>
      <c r="AA14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481" spans="1:27" s="1" customFormat="1" x14ac:dyDescent="0.3">
      <c r="A1481" s="1" t="s">
        <v>4017</v>
      </c>
      <c r="B1481" s="1" t="s">
        <v>2206</v>
      </c>
      <c r="C1481" s="1" t="s">
        <v>4121</v>
      </c>
      <c r="D1481" s="1" t="s">
        <v>4121</v>
      </c>
      <c r="E1481" s="1" t="s">
        <v>4122</v>
      </c>
      <c r="F1481" s="1" t="s">
        <v>2844</v>
      </c>
      <c r="G1481" s="1" t="s">
        <v>2844</v>
      </c>
      <c r="H1481" s="1" t="s">
        <v>2396</v>
      </c>
      <c r="I1481" s="1" t="s">
        <v>2396</v>
      </c>
      <c r="M1481" s="1">
        <v>1</v>
      </c>
      <c r="Z1481" s="1">
        <f>SUM(DATAGRAL2024[[#This Row],[GRAND PRIX]:[BRONCE CANNES]])</f>
        <v>1</v>
      </c>
      <c r="AA14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2" spans="1:27" s="1" customFormat="1" x14ac:dyDescent="0.3">
      <c r="A1482" s="1" t="s">
        <v>4017</v>
      </c>
      <c r="B1482" s="1" t="s">
        <v>2206</v>
      </c>
      <c r="C1482" s="1" t="s">
        <v>4121</v>
      </c>
      <c r="D1482" s="1" t="s">
        <v>4121</v>
      </c>
      <c r="E1482" s="1" t="s">
        <v>4123</v>
      </c>
      <c r="F1482" s="1" t="s">
        <v>2844</v>
      </c>
      <c r="G1482" s="1" t="s">
        <v>2844</v>
      </c>
      <c r="H1482" s="1" t="s">
        <v>2396</v>
      </c>
      <c r="I1482" s="1" t="s">
        <v>2396</v>
      </c>
      <c r="L1482" s="1">
        <v>1</v>
      </c>
      <c r="M1482" s="1">
        <v>3</v>
      </c>
      <c r="Z1482" s="1">
        <f>SUM(DATAGRAL2024[[#This Row],[GRAND PRIX]:[BRONCE CANNES]])</f>
        <v>4</v>
      </c>
      <c r="AA14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1483" spans="1:27" s="1" customFormat="1" x14ac:dyDescent="0.3">
      <c r="A1483" s="1" t="s">
        <v>4017</v>
      </c>
      <c r="B1483" s="1" t="s">
        <v>2206</v>
      </c>
      <c r="C1483" s="1" t="s">
        <v>4124</v>
      </c>
      <c r="D1483" s="1" t="s">
        <v>4124</v>
      </c>
      <c r="E1483" s="1" t="s">
        <v>4125</v>
      </c>
      <c r="F1483" s="1" t="s">
        <v>2844</v>
      </c>
      <c r="G1483" s="1" t="s">
        <v>2844</v>
      </c>
      <c r="H1483" s="1" t="s">
        <v>2396</v>
      </c>
      <c r="I1483" s="1" t="s">
        <v>2396</v>
      </c>
      <c r="K1483" s="1">
        <v>1</v>
      </c>
      <c r="L1483" s="1">
        <v>1</v>
      </c>
      <c r="Z1483" s="1">
        <f>SUM(DATAGRAL2024[[#This Row],[GRAND PRIX]:[BRONCE CANNES]])</f>
        <v>2</v>
      </c>
      <c r="AA14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484" spans="1:27" s="1" customFormat="1" x14ac:dyDescent="0.3">
      <c r="A1484" s="1" t="s">
        <v>4017</v>
      </c>
      <c r="B1484" s="1" t="s">
        <v>2206</v>
      </c>
      <c r="C1484" s="1" t="s">
        <v>4126</v>
      </c>
      <c r="D1484" s="1" t="s">
        <v>4126</v>
      </c>
      <c r="E1484" s="1" t="s">
        <v>2519</v>
      </c>
      <c r="F1484" s="1" t="s">
        <v>2844</v>
      </c>
      <c r="G1484" s="1" t="s">
        <v>2844</v>
      </c>
      <c r="H1484" s="1" t="s">
        <v>2396</v>
      </c>
      <c r="I1484" s="1" t="s">
        <v>2396</v>
      </c>
      <c r="M1484" s="1">
        <v>1</v>
      </c>
      <c r="Z1484" s="1">
        <f>SUM(DATAGRAL2024[[#This Row],[GRAND PRIX]:[BRONCE CANNES]])</f>
        <v>1</v>
      </c>
      <c r="AA14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5" spans="1:27" s="1" customFormat="1" x14ac:dyDescent="0.3">
      <c r="A1485" s="1" t="s">
        <v>4017</v>
      </c>
      <c r="B1485" s="1" t="s">
        <v>2206</v>
      </c>
      <c r="C1485" s="1" t="s">
        <v>4127</v>
      </c>
      <c r="D1485" s="1" t="s">
        <v>4127</v>
      </c>
      <c r="E1485" s="1" t="s">
        <v>4128</v>
      </c>
      <c r="F1485" s="1" t="s">
        <v>2844</v>
      </c>
      <c r="G1485" s="1" t="s">
        <v>2844</v>
      </c>
      <c r="H1485" s="1" t="s">
        <v>2396</v>
      </c>
      <c r="I1485" s="1" t="s">
        <v>2396</v>
      </c>
      <c r="M1485" s="1">
        <v>1</v>
      </c>
      <c r="Z1485" s="1">
        <f>SUM(DATAGRAL2024[[#This Row],[GRAND PRIX]:[BRONCE CANNES]])</f>
        <v>1</v>
      </c>
      <c r="AA14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6" spans="1:27" s="1" customFormat="1" x14ac:dyDescent="0.3">
      <c r="A1486" s="1" t="s">
        <v>4017</v>
      </c>
      <c r="B1486" s="1" t="s">
        <v>2206</v>
      </c>
      <c r="C1486" s="1" t="s">
        <v>4127</v>
      </c>
      <c r="D1486" s="1" t="s">
        <v>4127</v>
      </c>
      <c r="E1486" s="1" t="s">
        <v>4129</v>
      </c>
      <c r="F1486" s="1" t="s">
        <v>2844</v>
      </c>
      <c r="G1486" s="1" t="s">
        <v>2844</v>
      </c>
      <c r="H1486" s="1" t="s">
        <v>2396</v>
      </c>
      <c r="I1486" s="1" t="s">
        <v>2396</v>
      </c>
      <c r="M1486" s="1">
        <v>1</v>
      </c>
      <c r="Z1486" s="1">
        <f>SUM(DATAGRAL2024[[#This Row],[GRAND PRIX]:[BRONCE CANNES]])</f>
        <v>1</v>
      </c>
      <c r="AA14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7" spans="1:27" s="1" customFormat="1" x14ac:dyDescent="0.3">
      <c r="A1487" s="1" t="s">
        <v>4017</v>
      </c>
      <c r="B1487" s="1" t="s">
        <v>2206</v>
      </c>
      <c r="C1487" s="1" t="s">
        <v>4130</v>
      </c>
      <c r="D1487" s="1" t="s">
        <v>4130</v>
      </c>
      <c r="E1487" s="1" t="s">
        <v>4131</v>
      </c>
      <c r="F1487" s="1" t="s">
        <v>2844</v>
      </c>
      <c r="G1487" s="1" t="s">
        <v>2844</v>
      </c>
      <c r="H1487" s="1" t="s">
        <v>2396</v>
      </c>
      <c r="I1487" s="1" t="s">
        <v>2396</v>
      </c>
      <c r="M1487" s="1">
        <v>1</v>
      </c>
      <c r="Z1487" s="1">
        <f>SUM(DATAGRAL2024[[#This Row],[GRAND PRIX]:[BRONCE CANNES]])</f>
        <v>1</v>
      </c>
      <c r="AA14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8" spans="1:27" s="1" customFormat="1" x14ac:dyDescent="0.3">
      <c r="A1488" s="1" t="s">
        <v>4017</v>
      </c>
      <c r="B1488" s="1" t="s">
        <v>2206</v>
      </c>
      <c r="C1488" s="1" t="s">
        <v>4132</v>
      </c>
      <c r="D1488" s="1" t="s">
        <v>4132</v>
      </c>
      <c r="E1488" s="1" t="s">
        <v>4133</v>
      </c>
      <c r="F1488" s="1" t="s">
        <v>2844</v>
      </c>
      <c r="G1488" s="1" t="s">
        <v>2844</v>
      </c>
      <c r="H1488" s="1" t="s">
        <v>2396</v>
      </c>
      <c r="I1488" s="1" t="s">
        <v>2396</v>
      </c>
      <c r="K1488" s="1">
        <v>2</v>
      </c>
      <c r="L1488" s="1">
        <v>1</v>
      </c>
      <c r="M1488" s="1">
        <v>2</v>
      </c>
      <c r="Z1488" s="1">
        <f>SUM(DATAGRAL2024[[#This Row],[GRAND PRIX]:[BRONCE CANNES]])</f>
        <v>5</v>
      </c>
      <c r="AA14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43</v>
      </c>
    </row>
    <row r="1489" spans="1:27" s="1" customFormat="1" x14ac:dyDescent="0.3">
      <c r="A1489" s="1" t="s">
        <v>4017</v>
      </c>
      <c r="B1489" s="1" t="s">
        <v>2206</v>
      </c>
      <c r="C1489" s="1" t="s">
        <v>4132</v>
      </c>
      <c r="D1489" s="1" t="s">
        <v>4132</v>
      </c>
      <c r="E1489" s="1" t="s">
        <v>4134</v>
      </c>
      <c r="F1489" s="1" t="s">
        <v>2844</v>
      </c>
      <c r="G1489" s="1" t="s">
        <v>2844</v>
      </c>
      <c r="H1489" s="1" t="s">
        <v>2396</v>
      </c>
      <c r="I1489" s="1" t="s">
        <v>2396</v>
      </c>
      <c r="M1489" s="1">
        <v>2</v>
      </c>
      <c r="Z1489" s="1">
        <f>SUM(DATAGRAL2024[[#This Row],[GRAND PRIX]:[BRONCE CANNES]])</f>
        <v>2</v>
      </c>
      <c r="AA14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490" spans="1:27" s="1" customFormat="1" x14ac:dyDescent="0.3">
      <c r="A1490" s="1" t="s">
        <v>4017</v>
      </c>
      <c r="B1490" s="1" t="s">
        <v>2206</v>
      </c>
      <c r="C1490" s="1" t="s">
        <v>4132</v>
      </c>
      <c r="D1490" s="1" t="s">
        <v>4132</v>
      </c>
      <c r="E1490" s="1" t="s">
        <v>4135</v>
      </c>
      <c r="F1490" s="1" t="s">
        <v>2844</v>
      </c>
      <c r="G1490" s="1" t="s">
        <v>2844</v>
      </c>
      <c r="H1490" s="1" t="s">
        <v>2396</v>
      </c>
      <c r="I1490" s="1" t="s">
        <v>2396</v>
      </c>
      <c r="L1490" s="1">
        <v>1</v>
      </c>
      <c r="Z1490" s="1">
        <f>SUM(DATAGRAL2024[[#This Row],[GRAND PRIX]:[BRONCE CANNES]])</f>
        <v>1</v>
      </c>
      <c r="AA14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91" spans="1:27" s="1" customFormat="1" x14ac:dyDescent="0.3">
      <c r="A1491" s="1" t="s">
        <v>4017</v>
      </c>
      <c r="B1491" s="1" t="s">
        <v>2206</v>
      </c>
      <c r="C1491" s="1" t="s">
        <v>4132</v>
      </c>
      <c r="D1491" s="1" t="s">
        <v>4132</v>
      </c>
      <c r="E1491" s="1" t="s">
        <v>4136</v>
      </c>
      <c r="F1491" s="1" t="s">
        <v>2844</v>
      </c>
      <c r="G1491" s="1" t="s">
        <v>2844</v>
      </c>
      <c r="H1491" s="1" t="s">
        <v>2396</v>
      </c>
      <c r="I1491" s="1" t="s">
        <v>2396</v>
      </c>
      <c r="K1491" s="1">
        <v>1</v>
      </c>
      <c r="L1491" s="1">
        <v>3</v>
      </c>
      <c r="M1491" s="1">
        <v>1</v>
      </c>
      <c r="Z1491" s="1">
        <f>SUM(DATAGRAL2024[[#This Row],[GRAND PRIX]:[BRONCE CANNES]])</f>
        <v>5</v>
      </c>
      <c r="AA14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39</v>
      </c>
    </row>
    <row r="1492" spans="1:27" s="1" customFormat="1" x14ac:dyDescent="0.3">
      <c r="A1492" s="1" t="s">
        <v>4017</v>
      </c>
      <c r="B1492" s="1" t="s">
        <v>2206</v>
      </c>
      <c r="C1492" s="1" t="s">
        <v>4132</v>
      </c>
      <c r="D1492" s="1" t="s">
        <v>4132</v>
      </c>
      <c r="E1492" s="1" t="s">
        <v>4137</v>
      </c>
      <c r="F1492" s="1" t="s">
        <v>2844</v>
      </c>
      <c r="G1492" s="1" t="s">
        <v>2844</v>
      </c>
      <c r="H1492" s="1" t="s">
        <v>2396</v>
      </c>
      <c r="I1492" s="1" t="s">
        <v>2396</v>
      </c>
      <c r="M1492" s="1">
        <v>1</v>
      </c>
      <c r="Z1492" s="1">
        <f>SUM(DATAGRAL2024[[#This Row],[GRAND PRIX]:[BRONCE CANNES]])</f>
        <v>1</v>
      </c>
      <c r="AA14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93" spans="1:27" s="1" customFormat="1" x14ac:dyDescent="0.3">
      <c r="A1493" s="1" t="s">
        <v>4017</v>
      </c>
      <c r="B1493" s="1" t="s">
        <v>2206</v>
      </c>
      <c r="C1493" s="1" t="s">
        <v>4132</v>
      </c>
      <c r="D1493" s="1" t="s">
        <v>4132</v>
      </c>
      <c r="E1493" s="1" t="s">
        <v>4138</v>
      </c>
      <c r="F1493" s="1" t="s">
        <v>2844</v>
      </c>
      <c r="G1493" s="1" t="s">
        <v>2844</v>
      </c>
      <c r="H1493" s="1" t="s">
        <v>2396</v>
      </c>
      <c r="I1493" s="1" t="s">
        <v>2396</v>
      </c>
      <c r="M1493" s="1">
        <v>1</v>
      </c>
      <c r="Z1493" s="1">
        <f>SUM(DATAGRAL2024[[#This Row],[GRAND PRIX]:[BRONCE CANNES]])</f>
        <v>1</v>
      </c>
      <c r="AA14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94" spans="1:27" s="1" customFormat="1" x14ac:dyDescent="0.3">
      <c r="A1494" s="1" t="s">
        <v>4017</v>
      </c>
      <c r="B1494" s="1" t="s">
        <v>2206</v>
      </c>
      <c r="C1494" s="1" t="s">
        <v>4132</v>
      </c>
      <c r="D1494" s="1" t="s">
        <v>4132</v>
      </c>
      <c r="E1494" s="1" t="s">
        <v>4139</v>
      </c>
      <c r="F1494" s="1" t="s">
        <v>2844</v>
      </c>
      <c r="G1494" s="1" t="s">
        <v>2844</v>
      </c>
      <c r="H1494" s="1" t="s">
        <v>2396</v>
      </c>
      <c r="I1494" s="1" t="s">
        <v>2396</v>
      </c>
      <c r="M1494" s="1">
        <v>1</v>
      </c>
      <c r="Z1494" s="1">
        <f>SUM(DATAGRAL2024[[#This Row],[GRAND PRIX]:[BRONCE CANNES]])</f>
        <v>1</v>
      </c>
      <c r="AA14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95" spans="1:27" s="1" customFormat="1" x14ac:dyDescent="0.3">
      <c r="A1495" s="1" t="s">
        <v>4017</v>
      </c>
      <c r="B1495" s="1" t="s">
        <v>2206</v>
      </c>
      <c r="C1495" s="1" t="s">
        <v>4132</v>
      </c>
      <c r="D1495" s="1" t="s">
        <v>4132</v>
      </c>
      <c r="E1495" s="1" t="s">
        <v>4140</v>
      </c>
      <c r="F1495" s="1" t="s">
        <v>2844</v>
      </c>
      <c r="G1495" s="1" t="s">
        <v>2844</v>
      </c>
      <c r="H1495" s="1" t="s">
        <v>2396</v>
      </c>
      <c r="I1495" s="1" t="s">
        <v>2396</v>
      </c>
      <c r="K1495" s="1">
        <v>3</v>
      </c>
      <c r="Z1495" s="1">
        <f>SUM(DATAGRAL2024[[#This Row],[GRAND PRIX]:[BRONCE CANNES]])</f>
        <v>3</v>
      </c>
      <c r="AA14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1496" spans="1:27" s="1" customFormat="1" x14ac:dyDescent="0.3">
      <c r="A1496" s="1" t="s">
        <v>4017</v>
      </c>
      <c r="B1496" s="1" t="s">
        <v>2206</v>
      </c>
      <c r="C1496" s="1" t="s">
        <v>4141</v>
      </c>
      <c r="D1496" s="1" t="s">
        <v>4141</v>
      </c>
      <c r="E1496" s="1" t="s">
        <v>4142</v>
      </c>
      <c r="F1496" s="1" t="s">
        <v>2844</v>
      </c>
      <c r="G1496" s="1" t="s">
        <v>2844</v>
      </c>
      <c r="H1496" s="1" t="s">
        <v>2396</v>
      </c>
      <c r="I1496" s="1" t="s">
        <v>2396</v>
      </c>
      <c r="L1496" s="1">
        <v>1</v>
      </c>
      <c r="Z1496" s="1">
        <f>SUM(DATAGRAL2024[[#This Row],[GRAND PRIX]:[BRONCE CANNES]])</f>
        <v>1</v>
      </c>
      <c r="AA14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97" spans="1:27" s="1" customFormat="1" x14ac:dyDescent="0.3">
      <c r="A1497" s="1" t="s">
        <v>4017</v>
      </c>
      <c r="B1497" s="1" t="s">
        <v>2206</v>
      </c>
      <c r="C1497" s="1" t="s">
        <v>4143</v>
      </c>
      <c r="D1497" s="1" t="s">
        <v>4143</v>
      </c>
      <c r="E1497" s="1" t="s">
        <v>4144</v>
      </c>
      <c r="F1497" s="1" t="s">
        <v>2844</v>
      </c>
      <c r="G1497" s="1" t="s">
        <v>2844</v>
      </c>
      <c r="H1497" s="1" t="s">
        <v>2396</v>
      </c>
      <c r="I1497" s="1" t="s">
        <v>2396</v>
      </c>
      <c r="M1497" s="1">
        <v>1</v>
      </c>
      <c r="Z1497" s="1">
        <f>SUM(DATAGRAL2024[[#This Row],[GRAND PRIX]:[BRONCE CANNES]])</f>
        <v>1</v>
      </c>
      <c r="AA14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98" spans="1:27" s="1" customFormat="1" x14ac:dyDescent="0.3">
      <c r="A1498" s="1" t="s">
        <v>4017</v>
      </c>
      <c r="B1498" s="1" t="s">
        <v>2206</v>
      </c>
      <c r="C1498" s="1" t="s">
        <v>4143</v>
      </c>
      <c r="D1498" s="1" t="s">
        <v>4143</v>
      </c>
      <c r="E1498" s="1" t="s">
        <v>4145</v>
      </c>
      <c r="F1498" s="1" t="s">
        <v>2844</v>
      </c>
      <c r="G1498" s="1" t="s">
        <v>2844</v>
      </c>
      <c r="H1498" s="1" t="s">
        <v>2396</v>
      </c>
      <c r="I1498" s="1" t="s">
        <v>2396</v>
      </c>
      <c r="L1498" s="1">
        <v>1</v>
      </c>
      <c r="Z1498" s="1">
        <f>SUM(DATAGRAL2024[[#This Row],[GRAND PRIX]:[BRONCE CANNES]])</f>
        <v>1</v>
      </c>
      <c r="AA14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99" spans="1:27" s="1" customFormat="1" x14ac:dyDescent="0.3">
      <c r="A1499" s="1" t="s">
        <v>4017</v>
      </c>
      <c r="B1499" s="1" t="s">
        <v>2206</v>
      </c>
      <c r="C1499" s="1" t="s">
        <v>4143</v>
      </c>
      <c r="D1499" s="1" t="s">
        <v>4143</v>
      </c>
      <c r="E1499" s="1" t="s">
        <v>4146</v>
      </c>
      <c r="F1499" s="1" t="s">
        <v>2844</v>
      </c>
      <c r="G1499" s="1" t="s">
        <v>2844</v>
      </c>
      <c r="H1499" s="1" t="s">
        <v>2396</v>
      </c>
      <c r="I1499" s="1" t="s">
        <v>2396</v>
      </c>
      <c r="K1499" s="1">
        <v>1</v>
      </c>
      <c r="Z1499" s="1">
        <f>SUM(DATAGRAL2024[[#This Row],[GRAND PRIX]:[BRONCE CANNES]])</f>
        <v>1</v>
      </c>
      <c r="AA14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00" spans="1:27" s="1" customFormat="1" x14ac:dyDescent="0.3">
      <c r="A1500" s="1" t="s">
        <v>4017</v>
      </c>
      <c r="B1500" s="1" t="s">
        <v>2206</v>
      </c>
      <c r="C1500" s="1" t="s">
        <v>4143</v>
      </c>
      <c r="D1500" s="1" t="s">
        <v>4143</v>
      </c>
      <c r="E1500" s="1" t="s">
        <v>4147</v>
      </c>
      <c r="F1500" s="1" t="s">
        <v>2844</v>
      </c>
      <c r="G1500" s="1" t="s">
        <v>2844</v>
      </c>
      <c r="H1500" s="1" t="s">
        <v>2396</v>
      </c>
      <c r="I1500" s="1" t="s">
        <v>2396</v>
      </c>
      <c r="L1500" s="1">
        <v>1</v>
      </c>
      <c r="Z1500" s="1">
        <f>SUM(DATAGRAL2024[[#This Row],[GRAND PRIX]:[BRONCE CANNES]])</f>
        <v>1</v>
      </c>
      <c r="AA15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01" spans="1:27" s="1" customFormat="1" x14ac:dyDescent="0.3">
      <c r="A1501" s="1" t="s">
        <v>4017</v>
      </c>
      <c r="B1501" s="1" t="s">
        <v>2206</v>
      </c>
      <c r="C1501" s="1" t="s">
        <v>4148</v>
      </c>
      <c r="D1501" s="1" t="s">
        <v>4148</v>
      </c>
      <c r="E1501" s="1" t="s">
        <v>4149</v>
      </c>
      <c r="F1501" s="1" t="s">
        <v>2844</v>
      </c>
      <c r="G1501" s="1" t="s">
        <v>2844</v>
      </c>
      <c r="H1501" s="1" t="s">
        <v>2396</v>
      </c>
      <c r="I1501" s="1" t="s">
        <v>2396</v>
      </c>
      <c r="M1501" s="1">
        <v>1</v>
      </c>
      <c r="Z1501" s="1">
        <f>SUM(DATAGRAL2024[[#This Row],[GRAND PRIX]:[BRONCE CANNES]])</f>
        <v>1</v>
      </c>
      <c r="AA15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02" spans="1:27" s="1" customFormat="1" x14ac:dyDescent="0.3">
      <c r="A1502" s="1" t="s">
        <v>4017</v>
      </c>
      <c r="B1502" s="1" t="s">
        <v>2206</v>
      </c>
      <c r="C1502" s="1" t="s">
        <v>4150</v>
      </c>
      <c r="D1502" s="1" t="s">
        <v>4150</v>
      </c>
      <c r="E1502" s="1" t="s">
        <v>2544</v>
      </c>
      <c r="F1502" s="1" t="s">
        <v>2844</v>
      </c>
      <c r="G1502" s="1" t="s">
        <v>2844</v>
      </c>
      <c r="H1502" s="1" t="s">
        <v>2396</v>
      </c>
      <c r="I1502" s="1" t="s">
        <v>2396</v>
      </c>
      <c r="K1502" s="1">
        <v>3</v>
      </c>
      <c r="L1502" s="1">
        <v>2</v>
      </c>
      <c r="M1502" s="1">
        <v>1</v>
      </c>
      <c r="Z1502" s="1">
        <f>SUM(DATAGRAL2024[[#This Row],[GRAND PRIX]:[BRONCE CANNES]])</f>
        <v>6</v>
      </c>
      <c r="AA15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62</v>
      </c>
    </row>
    <row r="1503" spans="1:27" s="1" customFormat="1" x14ac:dyDescent="0.3">
      <c r="A1503" s="1" t="s">
        <v>4017</v>
      </c>
      <c r="B1503" s="1" t="s">
        <v>2206</v>
      </c>
      <c r="C1503" s="1" t="s">
        <v>4151</v>
      </c>
      <c r="D1503" s="1" t="s">
        <v>4151</v>
      </c>
      <c r="E1503" s="1" t="s">
        <v>4152</v>
      </c>
      <c r="F1503" s="1" t="s">
        <v>2844</v>
      </c>
      <c r="G1503" s="1" t="s">
        <v>2844</v>
      </c>
      <c r="H1503" s="1" t="s">
        <v>2396</v>
      </c>
      <c r="I1503" s="1" t="s">
        <v>2396</v>
      </c>
      <c r="L1503" s="1">
        <v>1</v>
      </c>
      <c r="Z1503" s="1">
        <f>SUM(DATAGRAL2024[[#This Row],[GRAND PRIX]:[BRONCE CANNES]])</f>
        <v>1</v>
      </c>
      <c r="AA15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04" spans="1:27" s="1" customFormat="1" x14ac:dyDescent="0.3">
      <c r="A1504" s="1" t="s">
        <v>4017</v>
      </c>
      <c r="B1504" s="1" t="s">
        <v>2206</v>
      </c>
      <c r="C1504" s="1" t="s">
        <v>4151</v>
      </c>
      <c r="D1504" s="1" t="s">
        <v>4151</v>
      </c>
      <c r="E1504" s="1" t="s">
        <v>4153</v>
      </c>
      <c r="F1504" s="1" t="s">
        <v>2844</v>
      </c>
      <c r="G1504" s="1" t="s">
        <v>2844</v>
      </c>
      <c r="H1504" s="1" t="s">
        <v>2396</v>
      </c>
      <c r="I1504" s="1" t="s">
        <v>2396</v>
      </c>
      <c r="L1504" s="1">
        <v>1</v>
      </c>
      <c r="Z1504" s="1">
        <f>SUM(DATAGRAL2024[[#This Row],[GRAND PRIX]:[BRONCE CANNES]])</f>
        <v>1</v>
      </c>
      <c r="AA15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05" spans="1:27" s="1" customFormat="1" x14ac:dyDescent="0.3">
      <c r="A1505" s="1" t="s">
        <v>4017</v>
      </c>
      <c r="B1505" s="1" t="s">
        <v>2206</v>
      </c>
      <c r="C1505" s="1" t="s">
        <v>4151</v>
      </c>
      <c r="D1505" s="1" t="s">
        <v>4151</v>
      </c>
      <c r="E1505" s="1" t="s">
        <v>4154</v>
      </c>
      <c r="F1505" s="1" t="s">
        <v>2844</v>
      </c>
      <c r="G1505" s="1" t="s">
        <v>2844</v>
      </c>
      <c r="H1505" s="1" t="s">
        <v>2396</v>
      </c>
      <c r="I1505" s="1" t="s">
        <v>2396</v>
      </c>
      <c r="K1505" s="1">
        <v>1</v>
      </c>
      <c r="L1505" s="1">
        <v>1</v>
      </c>
      <c r="Z1505" s="1">
        <f>SUM(DATAGRAL2024[[#This Row],[GRAND PRIX]:[BRONCE CANNES]])</f>
        <v>2</v>
      </c>
      <c r="AA15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506" spans="1:27" s="1" customFormat="1" x14ac:dyDescent="0.3">
      <c r="A1506" s="1" t="s">
        <v>4017</v>
      </c>
      <c r="B1506" s="1" t="s">
        <v>2206</v>
      </c>
      <c r="C1506" s="1" t="s">
        <v>2394</v>
      </c>
      <c r="D1506" s="1" t="s">
        <v>2394</v>
      </c>
      <c r="E1506" s="1" t="s">
        <v>2549</v>
      </c>
      <c r="F1506" s="1" t="s">
        <v>2844</v>
      </c>
      <c r="G1506" s="1" t="s">
        <v>2844</v>
      </c>
      <c r="H1506" s="1" t="s">
        <v>2396</v>
      </c>
      <c r="I1506" s="1" t="s">
        <v>2396</v>
      </c>
      <c r="L1506" s="1">
        <v>1</v>
      </c>
      <c r="Z1506" s="1">
        <f>SUM(DATAGRAL2024[[#This Row],[GRAND PRIX]:[BRONCE CANNES]])</f>
        <v>1</v>
      </c>
      <c r="AA15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07" spans="1:27" s="1" customFormat="1" x14ac:dyDescent="0.3">
      <c r="A1507" s="1" t="s">
        <v>4017</v>
      </c>
      <c r="B1507" s="1" t="s">
        <v>2206</v>
      </c>
      <c r="C1507" s="1" t="s">
        <v>4155</v>
      </c>
      <c r="D1507" s="1" t="s">
        <v>4155</v>
      </c>
      <c r="E1507" s="1" t="s">
        <v>4156</v>
      </c>
      <c r="F1507" s="1" t="s">
        <v>2844</v>
      </c>
      <c r="G1507" s="1" t="s">
        <v>2844</v>
      </c>
      <c r="H1507" s="1" t="s">
        <v>2396</v>
      </c>
      <c r="I1507" s="1" t="s">
        <v>2396</v>
      </c>
      <c r="K1507" s="1">
        <v>1</v>
      </c>
      <c r="M1507" s="1">
        <v>1</v>
      </c>
      <c r="Z1507" s="1">
        <f>SUM(DATAGRAL2024[[#This Row],[GRAND PRIX]:[BRONCE CANNES]])</f>
        <v>2</v>
      </c>
      <c r="AA15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508" spans="1:27" s="1" customFormat="1" x14ac:dyDescent="0.3">
      <c r="A1508" s="1" t="s">
        <v>4017</v>
      </c>
      <c r="B1508" s="1" t="s">
        <v>2206</v>
      </c>
      <c r="C1508" s="1" t="s">
        <v>4155</v>
      </c>
      <c r="D1508" s="1" t="s">
        <v>4155</v>
      </c>
      <c r="E1508" s="1" t="s">
        <v>4157</v>
      </c>
      <c r="F1508" s="1" t="s">
        <v>2844</v>
      </c>
      <c r="G1508" s="1" t="s">
        <v>2844</v>
      </c>
      <c r="H1508" s="1" t="s">
        <v>2396</v>
      </c>
      <c r="I1508" s="1" t="s">
        <v>2396</v>
      </c>
      <c r="M1508" s="1">
        <v>1</v>
      </c>
      <c r="Z1508" s="1">
        <f>SUM(DATAGRAL2024[[#This Row],[GRAND PRIX]:[BRONCE CANNES]])</f>
        <v>1</v>
      </c>
      <c r="AA15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09" spans="1:27" s="1" customFormat="1" x14ac:dyDescent="0.3">
      <c r="A1509" s="1" t="s">
        <v>4017</v>
      </c>
      <c r="B1509" s="1" t="s">
        <v>2206</v>
      </c>
      <c r="C1509" s="1" t="s">
        <v>1443</v>
      </c>
      <c r="D1509" s="1" t="s">
        <v>4158</v>
      </c>
      <c r="E1509" s="1" t="s">
        <v>4159</v>
      </c>
      <c r="F1509" s="1" t="s">
        <v>2844</v>
      </c>
      <c r="G1509" s="1" t="s">
        <v>2844</v>
      </c>
      <c r="H1509" s="1" t="s">
        <v>2396</v>
      </c>
      <c r="I1509" s="1" t="s">
        <v>2396</v>
      </c>
      <c r="L1509" s="1">
        <v>1</v>
      </c>
      <c r="Z1509" s="1">
        <f>SUM(DATAGRAL2024[[#This Row],[GRAND PRIX]:[BRONCE CANNES]])</f>
        <v>1</v>
      </c>
      <c r="AA15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10" spans="1:27" s="1" customFormat="1" x14ac:dyDescent="0.3">
      <c r="A1510" s="1" t="s">
        <v>4017</v>
      </c>
      <c r="B1510" s="1" t="s">
        <v>2206</v>
      </c>
      <c r="C1510" s="1" t="s">
        <v>1443</v>
      </c>
      <c r="D1510" s="1" t="s">
        <v>4158</v>
      </c>
      <c r="E1510" s="1" t="s">
        <v>4160</v>
      </c>
      <c r="F1510" s="1" t="s">
        <v>2844</v>
      </c>
      <c r="G1510" s="1" t="s">
        <v>2844</v>
      </c>
      <c r="H1510" s="1" t="s">
        <v>2396</v>
      </c>
      <c r="I1510" s="1" t="s">
        <v>2396</v>
      </c>
      <c r="M1510" s="1">
        <v>1</v>
      </c>
      <c r="Z1510" s="1">
        <f>SUM(DATAGRAL2024[[#This Row],[GRAND PRIX]:[BRONCE CANNES]])</f>
        <v>1</v>
      </c>
      <c r="AA15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1" spans="1:27" s="1" customFormat="1" x14ac:dyDescent="0.3">
      <c r="A1511" s="1" t="s">
        <v>4017</v>
      </c>
      <c r="B1511" s="1" t="s">
        <v>2206</v>
      </c>
      <c r="C1511" s="1" t="s">
        <v>1443</v>
      </c>
      <c r="D1511" s="1" t="s">
        <v>4158</v>
      </c>
      <c r="E1511" s="1" t="s">
        <v>4161</v>
      </c>
      <c r="F1511" s="1" t="s">
        <v>2844</v>
      </c>
      <c r="G1511" s="1" t="s">
        <v>2844</v>
      </c>
      <c r="H1511" s="1" t="s">
        <v>2396</v>
      </c>
      <c r="I1511" s="1" t="s">
        <v>2396</v>
      </c>
      <c r="M1511" s="1">
        <v>2</v>
      </c>
      <c r="Z1511" s="1">
        <f>SUM(DATAGRAL2024[[#This Row],[GRAND PRIX]:[BRONCE CANNES]])</f>
        <v>2</v>
      </c>
      <c r="AA15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512" spans="1:27" s="1" customFormat="1" x14ac:dyDescent="0.3">
      <c r="A1512" s="1" t="s">
        <v>4017</v>
      </c>
      <c r="B1512" s="1" t="s">
        <v>2206</v>
      </c>
      <c r="C1512" s="1" t="s">
        <v>1443</v>
      </c>
      <c r="D1512" s="1" t="s">
        <v>4158</v>
      </c>
      <c r="E1512" s="1" t="s">
        <v>4162</v>
      </c>
      <c r="F1512" s="1" t="s">
        <v>2844</v>
      </c>
      <c r="G1512" s="1" t="s">
        <v>2844</v>
      </c>
      <c r="H1512" s="1" t="s">
        <v>2396</v>
      </c>
      <c r="I1512" s="1" t="s">
        <v>2396</v>
      </c>
      <c r="M1512" s="1">
        <v>1</v>
      </c>
      <c r="Z1512" s="1">
        <f>SUM(DATAGRAL2024[[#This Row],[GRAND PRIX]:[BRONCE CANNES]])</f>
        <v>1</v>
      </c>
      <c r="AA15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3" spans="1:27" s="1" customFormat="1" x14ac:dyDescent="0.3">
      <c r="A1513" s="1" t="s">
        <v>4017</v>
      </c>
      <c r="B1513" s="1" t="s">
        <v>2206</v>
      </c>
      <c r="C1513" s="1" t="s">
        <v>1443</v>
      </c>
      <c r="D1513" s="1" t="s">
        <v>4158</v>
      </c>
      <c r="E1513" s="1" t="s">
        <v>4163</v>
      </c>
      <c r="F1513" s="1" t="s">
        <v>2844</v>
      </c>
      <c r="G1513" s="1" t="s">
        <v>2844</v>
      </c>
      <c r="H1513" s="1" t="s">
        <v>2396</v>
      </c>
      <c r="I1513" s="1" t="s">
        <v>2396</v>
      </c>
      <c r="M1513" s="1">
        <v>3</v>
      </c>
      <c r="Z1513" s="1">
        <f>SUM(DATAGRAL2024[[#This Row],[GRAND PRIX]:[BRONCE CANNES]])</f>
        <v>3</v>
      </c>
      <c r="AA15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514" spans="1:27" s="1" customFormat="1" x14ac:dyDescent="0.3">
      <c r="A1514" s="1" t="s">
        <v>4017</v>
      </c>
      <c r="B1514" s="1" t="s">
        <v>2206</v>
      </c>
      <c r="C1514" s="1" t="s">
        <v>1443</v>
      </c>
      <c r="D1514" s="1" t="s">
        <v>4158</v>
      </c>
      <c r="E1514" s="1" t="s">
        <v>4164</v>
      </c>
      <c r="F1514" s="1" t="s">
        <v>2844</v>
      </c>
      <c r="G1514" s="1" t="s">
        <v>2844</v>
      </c>
      <c r="H1514" s="1" t="s">
        <v>2396</v>
      </c>
      <c r="I1514" s="1" t="s">
        <v>2396</v>
      </c>
      <c r="K1514" s="1">
        <v>1</v>
      </c>
      <c r="Z1514" s="1">
        <f>SUM(DATAGRAL2024[[#This Row],[GRAND PRIX]:[BRONCE CANNES]])</f>
        <v>1</v>
      </c>
      <c r="AA15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15" spans="1:27" s="1" customFormat="1" x14ac:dyDescent="0.3">
      <c r="A1515" s="1" t="s">
        <v>4017</v>
      </c>
      <c r="B1515" s="1" t="s">
        <v>2206</v>
      </c>
      <c r="C1515" s="1" t="s">
        <v>1443</v>
      </c>
      <c r="D1515" s="1" t="s">
        <v>4158</v>
      </c>
      <c r="E1515" s="1" t="s">
        <v>4165</v>
      </c>
      <c r="F1515" s="1" t="s">
        <v>2844</v>
      </c>
      <c r="G1515" s="1" t="s">
        <v>2844</v>
      </c>
      <c r="H1515" s="1" t="s">
        <v>2396</v>
      </c>
      <c r="I1515" s="1" t="s">
        <v>2396</v>
      </c>
      <c r="L1515" s="1">
        <v>1</v>
      </c>
      <c r="Z1515" s="1">
        <f>SUM(DATAGRAL2024[[#This Row],[GRAND PRIX]:[BRONCE CANNES]])</f>
        <v>1</v>
      </c>
      <c r="AA15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16" spans="1:27" s="1" customFormat="1" x14ac:dyDescent="0.3">
      <c r="A1516" s="1" t="s">
        <v>4017</v>
      </c>
      <c r="B1516" s="1" t="s">
        <v>2206</v>
      </c>
      <c r="C1516" s="1" t="s">
        <v>1443</v>
      </c>
      <c r="D1516" s="1" t="s">
        <v>4158</v>
      </c>
      <c r="E1516" s="1" t="s">
        <v>4166</v>
      </c>
      <c r="F1516" s="1" t="s">
        <v>2844</v>
      </c>
      <c r="G1516" s="1" t="s">
        <v>2844</v>
      </c>
      <c r="H1516" s="1" t="s">
        <v>2396</v>
      </c>
      <c r="I1516" s="1" t="s">
        <v>2396</v>
      </c>
      <c r="M1516" s="1">
        <v>1</v>
      </c>
      <c r="Z1516" s="1">
        <f>SUM(DATAGRAL2024[[#This Row],[GRAND PRIX]:[BRONCE CANNES]])</f>
        <v>1</v>
      </c>
      <c r="AA15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7" spans="1:27" s="1" customFormat="1" x14ac:dyDescent="0.3">
      <c r="A1517" s="1" t="s">
        <v>4017</v>
      </c>
      <c r="B1517" s="1" t="s">
        <v>2206</v>
      </c>
      <c r="C1517" s="1" t="s">
        <v>4167</v>
      </c>
      <c r="D1517" s="1" t="s">
        <v>4167</v>
      </c>
      <c r="E1517" s="1" t="s">
        <v>4168</v>
      </c>
      <c r="F1517" s="1" t="s">
        <v>2844</v>
      </c>
      <c r="G1517" s="1" t="s">
        <v>2844</v>
      </c>
      <c r="H1517" s="1" t="s">
        <v>2396</v>
      </c>
      <c r="I1517" s="1" t="s">
        <v>2396</v>
      </c>
      <c r="M1517" s="1">
        <v>1</v>
      </c>
      <c r="Z1517" s="1">
        <f>SUM(DATAGRAL2024[[#This Row],[GRAND PRIX]:[BRONCE CANNES]])</f>
        <v>1</v>
      </c>
      <c r="AA15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8" spans="1:27" s="1" customFormat="1" x14ac:dyDescent="0.3">
      <c r="A1518" s="1" t="s">
        <v>4017</v>
      </c>
      <c r="B1518" s="1" t="s">
        <v>2206</v>
      </c>
      <c r="C1518" s="1" t="s">
        <v>4169</v>
      </c>
      <c r="D1518" s="1" t="s">
        <v>4169</v>
      </c>
      <c r="E1518" s="1" t="s">
        <v>4170</v>
      </c>
      <c r="F1518" s="1" t="s">
        <v>2844</v>
      </c>
      <c r="G1518" s="1" t="s">
        <v>2844</v>
      </c>
      <c r="H1518" s="1" t="s">
        <v>2396</v>
      </c>
      <c r="I1518" s="1" t="s">
        <v>2396</v>
      </c>
      <c r="M1518" s="1">
        <v>1</v>
      </c>
      <c r="Z1518" s="1">
        <f>SUM(DATAGRAL2024[[#This Row],[GRAND PRIX]:[BRONCE CANNES]])</f>
        <v>1</v>
      </c>
      <c r="AA15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9" spans="1:27" s="1" customFormat="1" x14ac:dyDescent="0.3">
      <c r="A1519" s="1" t="s">
        <v>4017</v>
      </c>
      <c r="B1519" s="1" t="s">
        <v>2206</v>
      </c>
      <c r="C1519" s="1" t="s">
        <v>4171</v>
      </c>
      <c r="D1519" s="1" t="s">
        <v>4171</v>
      </c>
      <c r="E1519" s="1" t="s">
        <v>4172</v>
      </c>
      <c r="F1519" s="1" t="s">
        <v>2844</v>
      </c>
      <c r="G1519" s="1" t="s">
        <v>2844</v>
      </c>
      <c r="H1519" s="1" t="s">
        <v>2396</v>
      </c>
      <c r="I1519" s="1" t="s">
        <v>2396</v>
      </c>
      <c r="K1519" s="1">
        <v>1</v>
      </c>
      <c r="Z1519" s="1">
        <f>SUM(DATAGRAL2024[[#This Row],[GRAND PRIX]:[BRONCE CANNES]])</f>
        <v>1</v>
      </c>
      <c r="AA15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0" spans="1:27" s="1" customFormat="1" x14ac:dyDescent="0.3">
      <c r="A1520" s="1" t="s">
        <v>4017</v>
      </c>
      <c r="B1520" s="1" t="s">
        <v>2206</v>
      </c>
      <c r="C1520" s="1" t="s">
        <v>4171</v>
      </c>
      <c r="D1520" s="1" t="s">
        <v>4171</v>
      </c>
      <c r="E1520" s="1" t="s">
        <v>4173</v>
      </c>
      <c r="F1520" s="1" t="s">
        <v>2844</v>
      </c>
      <c r="G1520" s="1" t="s">
        <v>2844</v>
      </c>
      <c r="H1520" s="1" t="s">
        <v>2396</v>
      </c>
      <c r="I1520" s="1" t="s">
        <v>2396</v>
      </c>
      <c r="M1520" s="1">
        <v>1</v>
      </c>
      <c r="Z1520" s="1">
        <f>SUM(DATAGRAL2024[[#This Row],[GRAND PRIX]:[BRONCE CANNES]])</f>
        <v>1</v>
      </c>
      <c r="AA15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21" spans="1:27" s="1" customFormat="1" x14ac:dyDescent="0.3">
      <c r="A1521" s="1" t="s">
        <v>4017</v>
      </c>
      <c r="B1521" s="1" t="s">
        <v>2206</v>
      </c>
      <c r="C1521" s="1" t="s">
        <v>4171</v>
      </c>
      <c r="D1521" s="1" t="s">
        <v>4171</v>
      </c>
      <c r="E1521" s="1" t="s">
        <v>4174</v>
      </c>
      <c r="F1521" s="1" t="s">
        <v>2844</v>
      </c>
      <c r="G1521" s="1" t="s">
        <v>2844</v>
      </c>
      <c r="H1521" s="1" t="s">
        <v>2396</v>
      </c>
      <c r="I1521" s="1" t="s">
        <v>2396</v>
      </c>
      <c r="M1521" s="1">
        <v>1</v>
      </c>
      <c r="Z1521" s="1">
        <f>SUM(DATAGRAL2024[[#This Row],[GRAND PRIX]:[BRONCE CANNES]])</f>
        <v>1</v>
      </c>
      <c r="AA15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22" spans="1:27" s="1" customFormat="1" x14ac:dyDescent="0.3">
      <c r="A1522" s="1" t="s">
        <v>4175</v>
      </c>
      <c r="B1522" s="1" t="s">
        <v>2206</v>
      </c>
      <c r="C1522" s="1" t="s">
        <v>4176</v>
      </c>
      <c r="D1522" s="1" t="s">
        <v>4176</v>
      </c>
      <c r="E1522" s="1" t="s">
        <v>4176</v>
      </c>
      <c r="F1522" s="1" t="s">
        <v>2844</v>
      </c>
      <c r="G1522" s="1" t="s">
        <v>2844</v>
      </c>
      <c r="H1522" s="1" t="s">
        <v>1002</v>
      </c>
      <c r="I1522" s="1" t="s">
        <v>1002</v>
      </c>
      <c r="K1522" s="1">
        <v>1</v>
      </c>
      <c r="Z1522" s="1">
        <f>SUM(DATAGRAL2024[[#This Row],[GRAND PRIX]:[BRONCE CANNES]])</f>
        <v>1</v>
      </c>
      <c r="AA15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3" spans="1:27" s="1" customFormat="1" x14ac:dyDescent="0.3">
      <c r="A1523" s="1" t="s">
        <v>4175</v>
      </c>
      <c r="B1523" s="1" t="s">
        <v>2206</v>
      </c>
      <c r="C1523" s="1" t="s">
        <v>3625</v>
      </c>
      <c r="D1523" s="1" t="s">
        <v>3625</v>
      </c>
      <c r="E1523" s="1" t="s">
        <v>4177</v>
      </c>
      <c r="F1523" s="1" t="s">
        <v>2844</v>
      </c>
      <c r="G1523" s="1" t="s">
        <v>2844</v>
      </c>
      <c r="H1523" s="1" t="s">
        <v>1002</v>
      </c>
      <c r="I1523" s="1" t="s">
        <v>1002</v>
      </c>
      <c r="K1523" s="1">
        <v>1</v>
      </c>
      <c r="Z1523" s="1">
        <f>SUM(DATAGRAL2024[[#This Row],[GRAND PRIX]:[BRONCE CANNES]])</f>
        <v>1</v>
      </c>
      <c r="AA15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4" spans="1:27" s="1" customFormat="1" x14ac:dyDescent="0.3">
      <c r="A1524" s="1" t="s">
        <v>4175</v>
      </c>
      <c r="B1524" s="1" t="s">
        <v>2206</v>
      </c>
      <c r="C1524" s="1" t="s">
        <v>2604</v>
      </c>
      <c r="D1524" s="1" t="s">
        <v>2604</v>
      </c>
      <c r="E1524" s="1" t="s">
        <v>4178</v>
      </c>
      <c r="F1524" s="1" t="s">
        <v>2844</v>
      </c>
      <c r="G1524" s="1" t="s">
        <v>2844</v>
      </c>
      <c r="H1524" s="1" t="s">
        <v>1002</v>
      </c>
      <c r="I1524" s="1" t="s">
        <v>1002</v>
      </c>
      <c r="K1524" s="1">
        <v>1</v>
      </c>
      <c r="Z1524" s="1">
        <f>SUM(DATAGRAL2024[[#This Row],[GRAND PRIX]:[BRONCE CANNES]])</f>
        <v>1</v>
      </c>
      <c r="AA15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5" spans="1:27" s="1" customFormat="1" x14ac:dyDescent="0.3">
      <c r="A1525" s="1" t="s">
        <v>4175</v>
      </c>
      <c r="B1525" s="1" t="s">
        <v>2206</v>
      </c>
      <c r="C1525" s="1" t="s">
        <v>4179</v>
      </c>
      <c r="D1525" s="1" t="s">
        <v>4179</v>
      </c>
      <c r="E1525" s="1" t="s">
        <v>4180</v>
      </c>
      <c r="F1525" s="1" t="s">
        <v>2844</v>
      </c>
      <c r="G1525" s="1" t="s">
        <v>2844</v>
      </c>
      <c r="H1525" s="1" t="s">
        <v>1002</v>
      </c>
      <c r="I1525" s="1" t="s">
        <v>1002</v>
      </c>
      <c r="K1525" s="1">
        <v>1</v>
      </c>
      <c r="Z1525" s="1">
        <f>SUM(DATAGRAL2024[[#This Row],[GRAND PRIX]:[BRONCE CANNES]])</f>
        <v>1</v>
      </c>
      <c r="AA15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6" spans="1:27" s="1" customFormat="1" x14ac:dyDescent="0.3">
      <c r="A1526" s="1" t="s">
        <v>4175</v>
      </c>
      <c r="B1526" s="1" t="s">
        <v>2206</v>
      </c>
      <c r="C1526" s="1" t="s">
        <v>4181</v>
      </c>
      <c r="D1526" s="1" t="s">
        <v>4181</v>
      </c>
      <c r="E1526" s="1" t="s">
        <v>4182</v>
      </c>
      <c r="F1526" s="1" t="s">
        <v>2844</v>
      </c>
      <c r="G1526" s="1" t="s">
        <v>2844</v>
      </c>
      <c r="H1526" s="1" t="s">
        <v>1002</v>
      </c>
      <c r="I1526" s="1" t="s">
        <v>1002</v>
      </c>
      <c r="K1526" s="1">
        <v>1</v>
      </c>
      <c r="Z1526" s="1">
        <f>SUM(DATAGRAL2024[[#This Row],[GRAND PRIX]:[BRONCE CANNES]])</f>
        <v>1</v>
      </c>
      <c r="AA15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7" spans="1:27" s="1" customFormat="1" x14ac:dyDescent="0.3">
      <c r="A1527" s="1" t="s">
        <v>4175</v>
      </c>
      <c r="B1527" s="1" t="s">
        <v>2206</v>
      </c>
      <c r="C1527" s="1" t="s">
        <v>3526</v>
      </c>
      <c r="D1527" s="1" t="s">
        <v>3526</v>
      </c>
      <c r="E1527" s="1" t="s">
        <v>4183</v>
      </c>
      <c r="F1527" s="1" t="s">
        <v>2844</v>
      </c>
      <c r="G1527" s="1" t="s">
        <v>2844</v>
      </c>
      <c r="H1527" s="1" t="s">
        <v>1002</v>
      </c>
      <c r="I1527" s="1" t="s">
        <v>1002</v>
      </c>
      <c r="K1527" s="1">
        <v>1</v>
      </c>
      <c r="Z1527" s="1">
        <f>SUM(DATAGRAL2024[[#This Row],[GRAND PRIX]:[BRONCE CANNES]])</f>
        <v>1</v>
      </c>
      <c r="AA15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8" spans="1:27" s="1" customFormat="1" x14ac:dyDescent="0.3">
      <c r="A1528" s="1" t="s">
        <v>4175</v>
      </c>
      <c r="B1528" s="1" t="s">
        <v>2206</v>
      </c>
      <c r="C1528" s="1" t="s">
        <v>4184</v>
      </c>
      <c r="D1528" s="1" t="s">
        <v>4184</v>
      </c>
      <c r="E1528" s="1" t="s">
        <v>4185</v>
      </c>
      <c r="F1528" s="1" t="s">
        <v>2844</v>
      </c>
      <c r="G1528" s="1" t="s">
        <v>2844</v>
      </c>
      <c r="H1528" s="1" t="s">
        <v>1002</v>
      </c>
      <c r="I1528" s="1" t="s">
        <v>1002</v>
      </c>
      <c r="K1528" s="1">
        <v>1</v>
      </c>
      <c r="Z1528" s="1">
        <f>SUM(DATAGRAL2024[[#This Row],[GRAND PRIX]:[BRONCE CANNES]])</f>
        <v>1</v>
      </c>
      <c r="AA15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9" spans="1:27" s="1" customFormat="1" x14ac:dyDescent="0.3">
      <c r="A1529" s="1" t="s">
        <v>4175</v>
      </c>
      <c r="B1529" s="1" t="s">
        <v>2206</v>
      </c>
      <c r="C1529" s="1" t="s">
        <v>2089</v>
      </c>
      <c r="D1529" s="1" t="s">
        <v>4186</v>
      </c>
      <c r="E1529" s="1" t="s">
        <v>4187</v>
      </c>
      <c r="F1529" s="1" t="s">
        <v>2844</v>
      </c>
      <c r="G1529" s="1" t="s">
        <v>2844</v>
      </c>
      <c r="H1529" s="1" t="s">
        <v>1002</v>
      </c>
      <c r="I1529" s="1" t="s">
        <v>1002</v>
      </c>
      <c r="K1529" s="1">
        <v>1</v>
      </c>
      <c r="Z1529" s="1">
        <f>SUM(DATAGRAL2024[[#This Row],[GRAND PRIX]:[BRONCE CANNES]])</f>
        <v>1</v>
      </c>
      <c r="AA15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0" spans="1:27" s="1" customFormat="1" x14ac:dyDescent="0.3">
      <c r="A1530" s="1" t="s">
        <v>4175</v>
      </c>
      <c r="B1530" s="1" t="s">
        <v>2206</v>
      </c>
      <c r="C1530" s="1" t="s">
        <v>4188</v>
      </c>
      <c r="D1530" s="1" t="s">
        <v>4188</v>
      </c>
      <c r="E1530" s="1" t="s">
        <v>4189</v>
      </c>
      <c r="F1530" s="1" t="s">
        <v>2844</v>
      </c>
      <c r="G1530" s="1" t="s">
        <v>2844</v>
      </c>
      <c r="H1530" s="1" t="s">
        <v>1002</v>
      </c>
      <c r="I1530" s="1" t="s">
        <v>1002</v>
      </c>
      <c r="K1530" s="1">
        <v>1</v>
      </c>
      <c r="Z1530" s="1">
        <f>SUM(DATAGRAL2024[[#This Row],[GRAND PRIX]:[BRONCE CANNES]])</f>
        <v>1</v>
      </c>
      <c r="AA15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1" spans="1:27" s="1" customFormat="1" x14ac:dyDescent="0.3">
      <c r="A1531" s="1" t="s">
        <v>4175</v>
      </c>
      <c r="B1531" s="1" t="s">
        <v>2206</v>
      </c>
      <c r="C1531" s="1" t="s">
        <v>1949</v>
      </c>
      <c r="D1531" s="1" t="s">
        <v>4190</v>
      </c>
      <c r="E1531" s="1" t="s">
        <v>4191</v>
      </c>
      <c r="F1531" s="1" t="s">
        <v>2844</v>
      </c>
      <c r="G1531" s="1" t="s">
        <v>2844</v>
      </c>
      <c r="H1531" s="1" t="s">
        <v>1002</v>
      </c>
      <c r="I1531" s="1" t="s">
        <v>1002</v>
      </c>
      <c r="K1531" s="1">
        <v>1</v>
      </c>
      <c r="Z1531" s="1">
        <f>SUM(DATAGRAL2024[[#This Row],[GRAND PRIX]:[BRONCE CANNES]])</f>
        <v>1</v>
      </c>
      <c r="AA15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2" spans="1:27" s="1" customFormat="1" x14ac:dyDescent="0.3">
      <c r="A1532" s="1" t="s">
        <v>4175</v>
      </c>
      <c r="B1532" s="1" t="s">
        <v>2206</v>
      </c>
      <c r="C1532" s="1" t="s">
        <v>4192</v>
      </c>
      <c r="D1532" s="1" t="s">
        <v>4192</v>
      </c>
      <c r="E1532" s="1" t="s">
        <v>4193</v>
      </c>
      <c r="F1532" s="1" t="s">
        <v>2844</v>
      </c>
      <c r="G1532" s="1" t="s">
        <v>2844</v>
      </c>
      <c r="H1532" s="1" t="s">
        <v>1002</v>
      </c>
      <c r="I1532" s="1" t="s">
        <v>1002</v>
      </c>
      <c r="K1532" s="1">
        <v>1</v>
      </c>
      <c r="Z1532" s="1">
        <f>SUM(DATAGRAL2024[[#This Row],[GRAND PRIX]:[BRONCE CANNES]])</f>
        <v>1</v>
      </c>
      <c r="AA15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3" spans="1:27" s="1" customFormat="1" x14ac:dyDescent="0.3">
      <c r="A1533" s="1" t="s">
        <v>4175</v>
      </c>
      <c r="B1533" s="1" t="s">
        <v>2206</v>
      </c>
      <c r="C1533" s="1" t="s">
        <v>4194</v>
      </c>
      <c r="D1533" s="1" t="s">
        <v>4194</v>
      </c>
      <c r="E1533" s="1" t="s">
        <v>4195</v>
      </c>
      <c r="F1533" s="1" t="s">
        <v>2844</v>
      </c>
      <c r="G1533" s="1" t="s">
        <v>2844</v>
      </c>
      <c r="H1533" s="1" t="s">
        <v>1002</v>
      </c>
      <c r="I1533" s="1" t="s">
        <v>1002</v>
      </c>
      <c r="K1533" s="1">
        <v>1</v>
      </c>
      <c r="Z1533" s="1">
        <f>SUM(DATAGRAL2024[[#This Row],[GRAND PRIX]:[BRONCE CANNES]])</f>
        <v>1</v>
      </c>
      <c r="AA15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4" spans="1:27" s="1" customFormat="1" x14ac:dyDescent="0.3">
      <c r="A1534" s="1" t="s">
        <v>4175</v>
      </c>
      <c r="B1534" s="1" t="s">
        <v>2206</v>
      </c>
      <c r="C1534" s="1" t="s">
        <v>4196</v>
      </c>
      <c r="D1534" s="1" t="s">
        <v>4196</v>
      </c>
      <c r="E1534" s="1" t="s">
        <v>4197</v>
      </c>
      <c r="F1534" s="1" t="s">
        <v>2844</v>
      </c>
      <c r="G1534" s="1" t="s">
        <v>2844</v>
      </c>
      <c r="H1534" s="1" t="s">
        <v>1002</v>
      </c>
      <c r="I1534" s="1" t="s">
        <v>1002</v>
      </c>
      <c r="K1534" s="1">
        <v>1</v>
      </c>
      <c r="Z1534" s="1">
        <f>SUM(DATAGRAL2024[[#This Row],[GRAND PRIX]:[BRONCE CANNES]])</f>
        <v>1</v>
      </c>
      <c r="AA15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5" spans="1:27" s="1" customFormat="1" x14ac:dyDescent="0.3">
      <c r="A1535" s="1" t="s">
        <v>4175</v>
      </c>
      <c r="B1535" s="1" t="s">
        <v>2206</v>
      </c>
      <c r="C1535" s="1" t="s">
        <v>4196</v>
      </c>
      <c r="D1535" s="1" t="s">
        <v>4196</v>
      </c>
      <c r="E1535" s="1" t="s">
        <v>4198</v>
      </c>
      <c r="F1535" s="1" t="s">
        <v>2844</v>
      </c>
      <c r="G1535" s="1" t="s">
        <v>2844</v>
      </c>
      <c r="H1535" s="1" t="s">
        <v>1002</v>
      </c>
      <c r="I1535" s="1" t="s">
        <v>1002</v>
      </c>
      <c r="K1535" s="1">
        <v>1</v>
      </c>
      <c r="Z1535" s="1">
        <f>SUM(DATAGRAL2024[[#This Row],[GRAND PRIX]:[BRONCE CANNES]])</f>
        <v>1</v>
      </c>
      <c r="AA15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6" spans="1:27" s="1" customFormat="1" x14ac:dyDescent="0.3">
      <c r="A1536" s="1" t="s">
        <v>4175</v>
      </c>
      <c r="B1536" s="1" t="s">
        <v>2206</v>
      </c>
      <c r="C1536" s="1" t="s">
        <v>4199</v>
      </c>
      <c r="D1536" s="1" t="s">
        <v>4199</v>
      </c>
      <c r="E1536" s="1" t="s">
        <v>4200</v>
      </c>
      <c r="F1536" s="1" t="s">
        <v>2844</v>
      </c>
      <c r="G1536" s="1" t="s">
        <v>2844</v>
      </c>
      <c r="H1536" s="1" t="s">
        <v>1002</v>
      </c>
      <c r="I1536" s="1" t="s">
        <v>1002</v>
      </c>
      <c r="K1536" s="1">
        <v>1</v>
      </c>
      <c r="Z1536" s="1">
        <f>SUM(DATAGRAL2024[[#This Row],[GRAND PRIX]:[BRONCE CANNES]])</f>
        <v>1</v>
      </c>
      <c r="AA15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7" spans="1:27" s="1" customFormat="1" x14ac:dyDescent="0.3">
      <c r="A1537" s="1" t="s">
        <v>4175</v>
      </c>
      <c r="B1537" s="1" t="s">
        <v>2206</v>
      </c>
      <c r="C1537" s="1" t="s">
        <v>4199</v>
      </c>
      <c r="D1537" s="1" t="s">
        <v>4199</v>
      </c>
      <c r="E1537" s="1" t="s">
        <v>4201</v>
      </c>
      <c r="F1537" s="1" t="s">
        <v>2844</v>
      </c>
      <c r="G1537" s="1" t="s">
        <v>2844</v>
      </c>
      <c r="H1537" s="1" t="s">
        <v>1002</v>
      </c>
      <c r="I1537" s="1" t="s">
        <v>1002</v>
      </c>
      <c r="K1537" s="1">
        <v>1</v>
      </c>
      <c r="Z1537" s="1">
        <f>SUM(DATAGRAL2024[[#This Row],[GRAND PRIX]:[BRONCE CANNES]])</f>
        <v>1</v>
      </c>
      <c r="AA15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8" spans="1:27" s="1" customFormat="1" x14ac:dyDescent="0.3">
      <c r="A1538" s="1" t="s">
        <v>4175</v>
      </c>
      <c r="B1538" s="1" t="s">
        <v>2206</v>
      </c>
      <c r="C1538" s="1" t="s">
        <v>4199</v>
      </c>
      <c r="D1538" s="1" t="s">
        <v>4199</v>
      </c>
      <c r="E1538" s="1" t="s">
        <v>4202</v>
      </c>
      <c r="F1538" s="1" t="s">
        <v>2844</v>
      </c>
      <c r="G1538" s="1" t="s">
        <v>2844</v>
      </c>
      <c r="H1538" s="1" t="s">
        <v>1002</v>
      </c>
      <c r="I1538" s="1" t="s">
        <v>1002</v>
      </c>
      <c r="K1538" s="1">
        <v>1</v>
      </c>
      <c r="Z1538" s="1">
        <f>SUM(DATAGRAL2024[[#This Row],[GRAND PRIX]:[BRONCE CANNES]])</f>
        <v>1</v>
      </c>
      <c r="AA15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9" spans="1:27" s="1" customFormat="1" x14ac:dyDescent="0.3">
      <c r="A1539" s="1" t="s">
        <v>4175</v>
      </c>
      <c r="B1539" s="1" t="s">
        <v>2206</v>
      </c>
      <c r="C1539" s="1" t="s">
        <v>2628</v>
      </c>
      <c r="D1539" s="1" t="s">
        <v>2628</v>
      </c>
      <c r="E1539" s="1" t="s">
        <v>2628</v>
      </c>
      <c r="F1539" s="1" t="s">
        <v>2844</v>
      </c>
      <c r="G1539" s="1" t="s">
        <v>2844</v>
      </c>
      <c r="H1539" s="1" t="s">
        <v>1002</v>
      </c>
      <c r="I1539" s="1" t="s">
        <v>1002</v>
      </c>
      <c r="K1539" s="1">
        <v>1</v>
      </c>
      <c r="Z1539" s="1">
        <f>SUM(DATAGRAL2024[[#This Row],[GRAND PRIX]:[BRONCE CANNES]])</f>
        <v>1</v>
      </c>
      <c r="AA15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40" spans="1:27" s="1" customFormat="1" x14ac:dyDescent="0.3">
      <c r="A1540" s="1" t="s">
        <v>4203</v>
      </c>
      <c r="B1540" s="1" t="s">
        <v>2206</v>
      </c>
      <c r="C1540" s="1" t="s">
        <v>4204</v>
      </c>
      <c r="D1540" s="1" t="s">
        <v>4204</v>
      </c>
      <c r="E1540" s="1" t="s">
        <v>4205</v>
      </c>
      <c r="F1540" s="1" t="s">
        <v>2844</v>
      </c>
      <c r="G1540" s="1" t="s">
        <v>2844</v>
      </c>
      <c r="H1540" s="1" t="s">
        <v>175</v>
      </c>
      <c r="I1540" s="1" t="s">
        <v>175</v>
      </c>
      <c r="L1540" s="1">
        <v>1</v>
      </c>
      <c r="Z1540" s="1">
        <f>SUM(DATAGRAL2024[[#This Row],[GRAND PRIX]:[BRONCE CANNES]])</f>
        <v>1</v>
      </c>
      <c r="AA15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1" spans="1:27" s="1" customFormat="1" x14ac:dyDescent="0.3">
      <c r="A1541" s="1" t="s">
        <v>4203</v>
      </c>
      <c r="B1541" s="1" t="s">
        <v>2206</v>
      </c>
      <c r="C1541" s="1" t="s">
        <v>4206</v>
      </c>
      <c r="D1541" s="1" t="s">
        <v>4206</v>
      </c>
      <c r="E1541" s="1" t="s">
        <v>4207</v>
      </c>
      <c r="F1541" s="1" t="s">
        <v>2844</v>
      </c>
      <c r="G1541" s="1" t="s">
        <v>2844</v>
      </c>
      <c r="H1541" s="1" t="s">
        <v>175</v>
      </c>
      <c r="I1541" s="1" t="s">
        <v>175</v>
      </c>
      <c r="L1541" s="1">
        <v>1</v>
      </c>
      <c r="Z1541" s="1">
        <f>SUM(DATAGRAL2024[[#This Row],[GRAND PRIX]:[BRONCE CANNES]])</f>
        <v>1</v>
      </c>
      <c r="AA15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2" spans="1:27" s="1" customFormat="1" x14ac:dyDescent="0.3">
      <c r="A1542" s="1" t="s">
        <v>4203</v>
      </c>
      <c r="B1542" s="1" t="s">
        <v>2206</v>
      </c>
      <c r="C1542" s="1" t="s">
        <v>4208</v>
      </c>
      <c r="D1542" s="1" t="s">
        <v>4208</v>
      </c>
      <c r="E1542" s="1" t="s">
        <v>4209</v>
      </c>
      <c r="F1542" s="1" t="s">
        <v>2844</v>
      </c>
      <c r="G1542" s="1" t="s">
        <v>2844</v>
      </c>
      <c r="H1542" s="1" t="s">
        <v>175</v>
      </c>
      <c r="I1542" s="1" t="s">
        <v>175</v>
      </c>
      <c r="K1542" s="1">
        <v>2</v>
      </c>
      <c r="Z1542" s="1">
        <f>SUM(DATAGRAL2024[[#This Row],[GRAND PRIX]:[BRONCE CANNES]])</f>
        <v>2</v>
      </c>
      <c r="AA15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543" spans="1:27" s="1" customFormat="1" x14ac:dyDescent="0.3">
      <c r="A1543" s="1" t="s">
        <v>4203</v>
      </c>
      <c r="B1543" s="1" t="s">
        <v>2206</v>
      </c>
      <c r="C1543" s="1" t="s">
        <v>4210</v>
      </c>
      <c r="D1543" s="1" t="s">
        <v>4210</v>
      </c>
      <c r="E1543" s="1" t="s">
        <v>4211</v>
      </c>
      <c r="F1543" s="1" t="s">
        <v>2844</v>
      </c>
      <c r="G1543" s="1" t="s">
        <v>2844</v>
      </c>
      <c r="H1543" s="1" t="s">
        <v>175</v>
      </c>
      <c r="I1543" s="1" t="s">
        <v>175</v>
      </c>
      <c r="L1543" s="1">
        <v>1</v>
      </c>
      <c r="Z1543" s="1">
        <f>SUM(DATAGRAL2024[[#This Row],[GRAND PRIX]:[BRONCE CANNES]])</f>
        <v>1</v>
      </c>
      <c r="AA15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4" spans="1:27" s="1" customFormat="1" x14ac:dyDescent="0.3">
      <c r="A1544" s="1" t="s">
        <v>4203</v>
      </c>
      <c r="B1544" s="1" t="s">
        <v>2206</v>
      </c>
      <c r="C1544" s="1" t="s">
        <v>4210</v>
      </c>
      <c r="D1544" s="1" t="s">
        <v>4210</v>
      </c>
      <c r="E1544" s="1" t="s">
        <v>4212</v>
      </c>
      <c r="F1544" s="1" t="s">
        <v>2844</v>
      </c>
      <c r="G1544" s="1" t="s">
        <v>2844</v>
      </c>
      <c r="H1544" s="1" t="s">
        <v>175</v>
      </c>
      <c r="I1544" s="1" t="s">
        <v>175</v>
      </c>
      <c r="L1544" s="1">
        <v>1</v>
      </c>
      <c r="Z1544" s="1">
        <f>SUM(DATAGRAL2024[[#This Row],[GRAND PRIX]:[BRONCE CANNES]])</f>
        <v>1</v>
      </c>
      <c r="AA15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5" spans="1:27" s="1" customFormat="1" x14ac:dyDescent="0.3">
      <c r="A1545" s="1" t="s">
        <v>4203</v>
      </c>
      <c r="B1545" s="1" t="s">
        <v>2206</v>
      </c>
      <c r="C1545" s="1" t="s">
        <v>4213</v>
      </c>
      <c r="D1545" s="1" t="s">
        <v>4213</v>
      </c>
      <c r="E1545" s="1" t="s">
        <v>4214</v>
      </c>
      <c r="F1545" s="1" t="s">
        <v>2844</v>
      </c>
      <c r="G1545" s="1" t="s">
        <v>2844</v>
      </c>
      <c r="H1545" s="1" t="s">
        <v>175</v>
      </c>
      <c r="I1545" s="1" t="s">
        <v>175</v>
      </c>
      <c r="L1545" s="1">
        <v>1</v>
      </c>
      <c r="Z1545" s="1">
        <f>SUM(DATAGRAL2024[[#This Row],[GRAND PRIX]:[BRONCE CANNES]])</f>
        <v>1</v>
      </c>
      <c r="AA15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6" spans="1:27" s="1" customFormat="1" x14ac:dyDescent="0.3">
      <c r="A1546" s="1" t="s">
        <v>4203</v>
      </c>
      <c r="B1546" s="1" t="s">
        <v>2206</v>
      </c>
      <c r="C1546" s="1" t="s">
        <v>4215</v>
      </c>
      <c r="D1546" s="1" t="s">
        <v>4215</v>
      </c>
      <c r="E1546" s="1" t="s">
        <v>4216</v>
      </c>
      <c r="F1546" s="1" t="s">
        <v>2844</v>
      </c>
      <c r="G1546" s="1" t="s">
        <v>2844</v>
      </c>
      <c r="H1546" s="1" t="s">
        <v>175</v>
      </c>
      <c r="I1546" s="1" t="s">
        <v>175</v>
      </c>
      <c r="L1546" s="1">
        <v>3</v>
      </c>
      <c r="Z1546" s="1">
        <f>SUM(DATAGRAL2024[[#This Row],[GRAND PRIX]:[BRONCE CANNES]])</f>
        <v>3</v>
      </c>
      <c r="AA15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547" spans="1:27" s="1" customFormat="1" x14ac:dyDescent="0.3">
      <c r="A1547" s="1" t="s">
        <v>4203</v>
      </c>
      <c r="B1547" s="1" t="s">
        <v>2206</v>
      </c>
      <c r="C1547" s="1" t="s">
        <v>4217</v>
      </c>
      <c r="D1547" s="1" t="s">
        <v>4217</v>
      </c>
      <c r="E1547" s="1" t="s">
        <v>4218</v>
      </c>
      <c r="F1547" s="1" t="s">
        <v>2844</v>
      </c>
      <c r="G1547" s="1" t="s">
        <v>2844</v>
      </c>
      <c r="H1547" s="1" t="s">
        <v>175</v>
      </c>
      <c r="I1547" s="1" t="s">
        <v>175</v>
      </c>
      <c r="L1547" s="1">
        <v>1</v>
      </c>
      <c r="Z1547" s="1">
        <f>SUM(DATAGRAL2024[[#This Row],[GRAND PRIX]:[BRONCE CANNES]])</f>
        <v>1</v>
      </c>
      <c r="AA15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8" spans="1:27" s="1" customFormat="1" x14ac:dyDescent="0.3">
      <c r="A1548" s="1" t="s">
        <v>4203</v>
      </c>
      <c r="B1548" s="1" t="s">
        <v>2206</v>
      </c>
      <c r="C1548" s="1" t="s">
        <v>4217</v>
      </c>
      <c r="D1548" s="1" t="s">
        <v>4217</v>
      </c>
      <c r="E1548" s="1" t="s">
        <v>4219</v>
      </c>
      <c r="F1548" s="1" t="s">
        <v>2844</v>
      </c>
      <c r="G1548" s="1" t="s">
        <v>2844</v>
      </c>
      <c r="H1548" s="1" t="s">
        <v>175</v>
      </c>
      <c r="I1548" s="1" t="s">
        <v>175</v>
      </c>
      <c r="L1548" s="1">
        <v>1</v>
      </c>
      <c r="Z1548" s="1">
        <f>SUM(DATAGRAL2024[[#This Row],[GRAND PRIX]:[BRONCE CANNES]])</f>
        <v>1</v>
      </c>
      <c r="AA15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9" spans="1:27" s="1" customFormat="1" x14ac:dyDescent="0.3">
      <c r="A1549" s="1" t="s">
        <v>4203</v>
      </c>
      <c r="B1549" s="1" t="s">
        <v>2206</v>
      </c>
      <c r="C1549" s="1" t="s">
        <v>4217</v>
      </c>
      <c r="D1549" s="1" t="s">
        <v>4217</v>
      </c>
      <c r="E1549" s="1" t="s">
        <v>4220</v>
      </c>
      <c r="F1549" s="1" t="s">
        <v>2844</v>
      </c>
      <c r="G1549" s="1" t="s">
        <v>2844</v>
      </c>
      <c r="H1549" s="1" t="s">
        <v>175</v>
      </c>
      <c r="I1549" s="1" t="s">
        <v>175</v>
      </c>
      <c r="L1549" s="1">
        <v>1</v>
      </c>
      <c r="Z1549" s="1">
        <f>SUM(DATAGRAL2024[[#This Row],[GRAND PRIX]:[BRONCE CANNES]])</f>
        <v>1</v>
      </c>
      <c r="AA15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0" spans="1:27" s="1" customFormat="1" x14ac:dyDescent="0.3">
      <c r="A1550" s="1" t="s">
        <v>4203</v>
      </c>
      <c r="B1550" s="1" t="s">
        <v>2206</v>
      </c>
      <c r="C1550" s="1" t="s">
        <v>2671</v>
      </c>
      <c r="D1550" s="1" t="s">
        <v>2671</v>
      </c>
      <c r="E1550" s="1" t="s">
        <v>4221</v>
      </c>
      <c r="F1550" s="1" t="s">
        <v>2844</v>
      </c>
      <c r="G1550" s="1" t="s">
        <v>2844</v>
      </c>
      <c r="H1550" s="1" t="s">
        <v>175</v>
      </c>
      <c r="I1550" s="1" t="s">
        <v>175</v>
      </c>
      <c r="L1550" s="1">
        <v>1</v>
      </c>
      <c r="Z1550" s="1">
        <f>SUM(DATAGRAL2024[[#This Row],[GRAND PRIX]:[BRONCE CANNES]])</f>
        <v>1</v>
      </c>
      <c r="AA15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1" spans="1:27" s="1" customFormat="1" x14ac:dyDescent="0.3">
      <c r="A1551" s="1" t="s">
        <v>4203</v>
      </c>
      <c r="B1551" s="1" t="s">
        <v>2206</v>
      </c>
      <c r="C1551" s="1" t="s">
        <v>1539</v>
      </c>
      <c r="D1551" s="1" t="s">
        <v>2131</v>
      </c>
      <c r="E1551" s="1" t="s">
        <v>1540</v>
      </c>
      <c r="F1551" s="1" t="s">
        <v>2844</v>
      </c>
      <c r="G1551" s="1" t="s">
        <v>2844</v>
      </c>
      <c r="H1551" s="1" t="s">
        <v>175</v>
      </c>
      <c r="I1551" s="1" t="s">
        <v>175</v>
      </c>
      <c r="K1551" s="1">
        <v>2</v>
      </c>
      <c r="L1551" s="1">
        <v>1</v>
      </c>
      <c r="Z1551" s="1">
        <f>SUM(DATAGRAL2024[[#This Row],[GRAND PRIX]:[BRONCE CANNES]])</f>
        <v>3</v>
      </c>
      <c r="AA15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1552" spans="1:27" s="1" customFormat="1" x14ac:dyDescent="0.3">
      <c r="A1552" s="1" t="s">
        <v>4203</v>
      </c>
      <c r="B1552" s="1" t="s">
        <v>2206</v>
      </c>
      <c r="C1552" s="1" t="s">
        <v>1539</v>
      </c>
      <c r="D1552" s="1" t="s">
        <v>2131</v>
      </c>
      <c r="E1552" s="1" t="s">
        <v>4222</v>
      </c>
      <c r="F1552" s="1" t="s">
        <v>2844</v>
      </c>
      <c r="G1552" s="1" t="s">
        <v>2844</v>
      </c>
      <c r="H1552" s="1" t="s">
        <v>175</v>
      </c>
      <c r="I1552" s="1" t="s">
        <v>175</v>
      </c>
      <c r="K1552" s="1">
        <v>2</v>
      </c>
      <c r="Z1552" s="1">
        <f>SUM(DATAGRAL2024[[#This Row],[GRAND PRIX]:[BRONCE CANNES]])</f>
        <v>2</v>
      </c>
      <c r="AA15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553" spans="1:27" s="1" customFormat="1" x14ac:dyDescent="0.3">
      <c r="A1553" s="1" t="s">
        <v>4203</v>
      </c>
      <c r="B1553" s="1" t="s">
        <v>2206</v>
      </c>
      <c r="C1553" s="1" t="s">
        <v>4223</v>
      </c>
      <c r="D1553" s="1" t="s">
        <v>4223</v>
      </c>
      <c r="E1553" s="1" t="s">
        <v>4224</v>
      </c>
      <c r="F1553" s="1" t="s">
        <v>2844</v>
      </c>
      <c r="G1553" s="1" t="s">
        <v>2844</v>
      </c>
      <c r="H1553" s="1" t="s">
        <v>175</v>
      </c>
      <c r="I1553" s="1" t="s">
        <v>175</v>
      </c>
      <c r="L1553" s="1">
        <v>1</v>
      </c>
      <c r="Z1553" s="1">
        <f>SUM(DATAGRAL2024[[#This Row],[GRAND PRIX]:[BRONCE CANNES]])</f>
        <v>1</v>
      </c>
      <c r="AA15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4" spans="1:27" s="1" customFormat="1" x14ac:dyDescent="0.3">
      <c r="A1554" s="1" t="s">
        <v>4203</v>
      </c>
      <c r="B1554" s="1" t="s">
        <v>2206</v>
      </c>
      <c r="C1554" s="1" t="s">
        <v>2677</v>
      </c>
      <c r="D1554" s="1" t="s">
        <v>2677</v>
      </c>
      <c r="E1554" s="1" t="s">
        <v>4225</v>
      </c>
      <c r="F1554" s="1" t="s">
        <v>2844</v>
      </c>
      <c r="G1554" s="1" t="s">
        <v>2844</v>
      </c>
      <c r="H1554" s="1" t="s">
        <v>175</v>
      </c>
      <c r="I1554" s="1" t="s">
        <v>175</v>
      </c>
      <c r="K1554" s="1">
        <v>1</v>
      </c>
      <c r="L1554" s="1">
        <v>3</v>
      </c>
      <c r="Z1554" s="1">
        <f>SUM(DATAGRAL2024[[#This Row],[GRAND PRIX]:[BRONCE CANNES]])</f>
        <v>4</v>
      </c>
      <c r="AA15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1555" spans="1:27" s="1" customFormat="1" x14ac:dyDescent="0.3">
      <c r="A1555" s="1" t="s">
        <v>4203</v>
      </c>
      <c r="B1555" s="1" t="s">
        <v>2206</v>
      </c>
      <c r="C1555" s="1" t="s">
        <v>2677</v>
      </c>
      <c r="D1555" s="1" t="s">
        <v>2677</v>
      </c>
      <c r="E1555" s="1" t="s">
        <v>4226</v>
      </c>
      <c r="F1555" s="1" t="s">
        <v>2844</v>
      </c>
      <c r="G1555" s="1" t="s">
        <v>2844</v>
      </c>
      <c r="H1555" s="1" t="s">
        <v>175</v>
      </c>
      <c r="I1555" s="1" t="s">
        <v>175</v>
      </c>
      <c r="L1555" s="1">
        <v>2</v>
      </c>
      <c r="Z1555" s="1">
        <f>SUM(DATAGRAL2024[[#This Row],[GRAND PRIX]:[BRONCE CANNES]])</f>
        <v>2</v>
      </c>
      <c r="AA15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556" spans="1:27" s="1" customFormat="1" x14ac:dyDescent="0.3">
      <c r="A1556" s="1" t="s">
        <v>4203</v>
      </c>
      <c r="B1556" s="1" t="s">
        <v>2206</v>
      </c>
      <c r="C1556" s="1" t="s">
        <v>2677</v>
      </c>
      <c r="D1556" s="1" t="s">
        <v>2677</v>
      </c>
      <c r="E1556" s="1" t="s">
        <v>4227</v>
      </c>
      <c r="F1556" s="1" t="s">
        <v>2844</v>
      </c>
      <c r="G1556" s="1" t="s">
        <v>2844</v>
      </c>
      <c r="H1556" s="1" t="s">
        <v>175</v>
      </c>
      <c r="I1556" s="1" t="s">
        <v>175</v>
      </c>
      <c r="K1556" s="1">
        <v>1</v>
      </c>
      <c r="L1556" s="1">
        <v>1</v>
      </c>
      <c r="Z1556" s="1">
        <f>SUM(DATAGRAL2024[[#This Row],[GRAND PRIX]:[BRONCE CANNES]])</f>
        <v>2</v>
      </c>
      <c r="AA15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557" spans="1:27" s="1" customFormat="1" x14ac:dyDescent="0.3">
      <c r="A1557" s="1" t="s">
        <v>4203</v>
      </c>
      <c r="B1557" s="1" t="s">
        <v>2206</v>
      </c>
      <c r="C1557" s="1" t="s">
        <v>2677</v>
      </c>
      <c r="D1557" s="1" t="s">
        <v>2677</v>
      </c>
      <c r="E1557" s="1" t="s">
        <v>4228</v>
      </c>
      <c r="F1557" s="1" t="s">
        <v>2844</v>
      </c>
      <c r="G1557" s="1" t="s">
        <v>2844</v>
      </c>
      <c r="H1557" s="1" t="s">
        <v>175</v>
      </c>
      <c r="I1557" s="1" t="s">
        <v>175</v>
      </c>
      <c r="L1557" s="1">
        <v>1</v>
      </c>
      <c r="Z1557" s="1">
        <f>SUM(DATAGRAL2024[[#This Row],[GRAND PRIX]:[BRONCE CANNES]])</f>
        <v>1</v>
      </c>
      <c r="AA15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8" spans="1:27" s="1" customFormat="1" x14ac:dyDescent="0.3">
      <c r="A1558" s="1" t="s">
        <v>4203</v>
      </c>
      <c r="B1558" s="1" t="s">
        <v>2206</v>
      </c>
      <c r="C1558" s="1" t="s">
        <v>4229</v>
      </c>
      <c r="D1558" s="1" t="s">
        <v>4229</v>
      </c>
      <c r="E1558" s="1" t="s">
        <v>4230</v>
      </c>
      <c r="F1558" s="1" t="s">
        <v>2844</v>
      </c>
      <c r="G1558" s="1" t="s">
        <v>2844</v>
      </c>
      <c r="H1558" s="1" t="s">
        <v>175</v>
      </c>
      <c r="I1558" s="1" t="s">
        <v>175</v>
      </c>
      <c r="L1558" s="1">
        <v>1</v>
      </c>
      <c r="Z1558" s="1">
        <f>SUM(DATAGRAL2024[[#This Row],[GRAND PRIX]:[BRONCE CANNES]])</f>
        <v>1</v>
      </c>
      <c r="AA15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9" spans="1:27" s="1" customFormat="1" x14ac:dyDescent="0.3">
      <c r="A1559" s="1" t="s">
        <v>4203</v>
      </c>
      <c r="B1559" s="1" t="s">
        <v>2206</v>
      </c>
      <c r="C1559" s="1" t="s">
        <v>4229</v>
      </c>
      <c r="D1559" s="1" t="s">
        <v>4229</v>
      </c>
      <c r="E1559" s="1" t="s">
        <v>4231</v>
      </c>
      <c r="F1559" s="1" t="s">
        <v>2844</v>
      </c>
      <c r="G1559" s="1" t="s">
        <v>2844</v>
      </c>
      <c r="H1559" s="1" t="s">
        <v>175</v>
      </c>
      <c r="I1559" s="1" t="s">
        <v>175</v>
      </c>
      <c r="L1559" s="1">
        <v>1</v>
      </c>
      <c r="Z1559" s="1">
        <f>SUM(DATAGRAL2024[[#This Row],[GRAND PRIX]:[BRONCE CANNES]])</f>
        <v>1</v>
      </c>
      <c r="AA15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0" spans="1:27" s="1" customFormat="1" x14ac:dyDescent="0.3">
      <c r="A1560" s="1" t="s">
        <v>4203</v>
      </c>
      <c r="B1560" s="1" t="s">
        <v>2206</v>
      </c>
      <c r="C1560" s="1" t="s">
        <v>4232</v>
      </c>
      <c r="D1560" s="1" t="s">
        <v>4232</v>
      </c>
      <c r="E1560" s="1" t="s">
        <v>4233</v>
      </c>
      <c r="F1560" s="1" t="s">
        <v>2844</v>
      </c>
      <c r="G1560" s="1" t="s">
        <v>2844</v>
      </c>
      <c r="H1560" s="1" t="s">
        <v>175</v>
      </c>
      <c r="I1560" s="1" t="s">
        <v>175</v>
      </c>
      <c r="L1560" s="1">
        <v>1</v>
      </c>
      <c r="Z1560" s="1">
        <f>SUM(DATAGRAL2024[[#This Row],[GRAND PRIX]:[BRONCE CANNES]])</f>
        <v>1</v>
      </c>
      <c r="AA15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1" spans="1:27" s="1" customFormat="1" x14ac:dyDescent="0.3">
      <c r="A1561" s="1" t="s">
        <v>4203</v>
      </c>
      <c r="B1561" s="1" t="s">
        <v>2206</v>
      </c>
      <c r="C1561" s="1" t="s">
        <v>4232</v>
      </c>
      <c r="D1561" s="1" t="s">
        <v>4232</v>
      </c>
      <c r="E1561" s="1" t="s">
        <v>4234</v>
      </c>
      <c r="F1561" s="1" t="s">
        <v>2844</v>
      </c>
      <c r="G1561" s="1" t="s">
        <v>2844</v>
      </c>
      <c r="H1561" s="1" t="s">
        <v>175</v>
      </c>
      <c r="I1561" s="1" t="s">
        <v>175</v>
      </c>
      <c r="L1561" s="1">
        <v>1</v>
      </c>
      <c r="Z1561" s="1">
        <f>SUM(DATAGRAL2024[[#This Row],[GRAND PRIX]:[BRONCE CANNES]])</f>
        <v>1</v>
      </c>
      <c r="AA15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2" spans="1:27" s="1" customFormat="1" x14ac:dyDescent="0.3">
      <c r="A1562" s="1" t="s">
        <v>4203</v>
      </c>
      <c r="B1562" s="1" t="s">
        <v>2206</v>
      </c>
      <c r="C1562" s="1" t="s">
        <v>4232</v>
      </c>
      <c r="D1562" s="1" t="s">
        <v>4232</v>
      </c>
      <c r="E1562" s="1" t="s">
        <v>4235</v>
      </c>
      <c r="F1562" s="1" t="s">
        <v>2844</v>
      </c>
      <c r="G1562" s="1" t="s">
        <v>2844</v>
      </c>
      <c r="H1562" s="1" t="s">
        <v>175</v>
      </c>
      <c r="I1562" s="1" t="s">
        <v>175</v>
      </c>
      <c r="L1562" s="1">
        <v>1</v>
      </c>
      <c r="Z1562" s="1">
        <f>SUM(DATAGRAL2024[[#This Row],[GRAND PRIX]:[BRONCE CANNES]])</f>
        <v>1</v>
      </c>
      <c r="AA15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3" spans="1:27" s="1" customFormat="1" x14ac:dyDescent="0.3">
      <c r="A1563" s="1" t="s">
        <v>4203</v>
      </c>
      <c r="B1563" s="1" t="s">
        <v>2206</v>
      </c>
      <c r="C1563" s="1" t="s">
        <v>4232</v>
      </c>
      <c r="D1563" s="1" t="s">
        <v>4232</v>
      </c>
      <c r="E1563" s="1" t="s">
        <v>4236</v>
      </c>
      <c r="F1563" s="1" t="s">
        <v>2844</v>
      </c>
      <c r="G1563" s="1" t="s">
        <v>2844</v>
      </c>
      <c r="H1563" s="1" t="s">
        <v>175</v>
      </c>
      <c r="I1563" s="1" t="s">
        <v>175</v>
      </c>
      <c r="L1563" s="1">
        <v>1</v>
      </c>
      <c r="Z1563" s="1">
        <f>SUM(DATAGRAL2024[[#This Row],[GRAND PRIX]:[BRONCE CANNES]])</f>
        <v>1</v>
      </c>
      <c r="AA15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4" spans="1:27" s="1" customFormat="1" x14ac:dyDescent="0.3">
      <c r="A1564" s="1" t="s">
        <v>4203</v>
      </c>
      <c r="B1564" s="1" t="s">
        <v>2206</v>
      </c>
      <c r="C1564" s="1" t="s">
        <v>4232</v>
      </c>
      <c r="D1564" s="1" t="s">
        <v>4232</v>
      </c>
      <c r="E1564" s="1" t="s">
        <v>4237</v>
      </c>
      <c r="F1564" s="1" t="s">
        <v>2844</v>
      </c>
      <c r="G1564" s="1" t="s">
        <v>2844</v>
      </c>
      <c r="H1564" s="1" t="s">
        <v>175</v>
      </c>
      <c r="I1564" s="1" t="s">
        <v>175</v>
      </c>
      <c r="K1564" s="1">
        <v>1</v>
      </c>
      <c r="Z1564" s="1">
        <f>SUM(DATAGRAL2024[[#This Row],[GRAND PRIX]:[BRONCE CANNES]])</f>
        <v>1</v>
      </c>
      <c r="AA15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65" spans="1:27" s="1" customFormat="1" x14ac:dyDescent="0.3">
      <c r="A1565" s="1" t="s">
        <v>4203</v>
      </c>
      <c r="B1565" s="1" t="s">
        <v>2206</v>
      </c>
      <c r="C1565" s="1" t="s">
        <v>4238</v>
      </c>
      <c r="D1565" s="1" t="s">
        <v>4238</v>
      </c>
      <c r="E1565" s="1" t="s">
        <v>4239</v>
      </c>
      <c r="F1565" s="1" t="s">
        <v>2844</v>
      </c>
      <c r="G1565" s="1" t="s">
        <v>2844</v>
      </c>
      <c r="H1565" s="1" t="s">
        <v>175</v>
      </c>
      <c r="I1565" s="1" t="s">
        <v>175</v>
      </c>
      <c r="L1565" s="1">
        <v>1</v>
      </c>
      <c r="Z1565" s="1">
        <f>SUM(DATAGRAL2024[[#This Row],[GRAND PRIX]:[BRONCE CANNES]])</f>
        <v>1</v>
      </c>
      <c r="AA15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6" spans="1:27" s="1" customFormat="1" x14ac:dyDescent="0.3">
      <c r="A1566" s="1" t="s">
        <v>4203</v>
      </c>
      <c r="B1566" s="1" t="s">
        <v>2206</v>
      </c>
      <c r="C1566" s="1" t="s">
        <v>4238</v>
      </c>
      <c r="D1566" s="1" t="s">
        <v>4238</v>
      </c>
      <c r="E1566" s="1" t="s">
        <v>4240</v>
      </c>
      <c r="F1566" s="1" t="s">
        <v>2844</v>
      </c>
      <c r="G1566" s="1" t="s">
        <v>2844</v>
      </c>
      <c r="H1566" s="1" t="s">
        <v>175</v>
      </c>
      <c r="I1566" s="1" t="s">
        <v>175</v>
      </c>
      <c r="K1566" s="1">
        <v>1</v>
      </c>
      <c r="Z1566" s="1">
        <f>SUM(DATAGRAL2024[[#This Row],[GRAND PRIX]:[BRONCE CANNES]])</f>
        <v>1</v>
      </c>
      <c r="AA15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67" spans="1:27" s="1" customFormat="1" x14ac:dyDescent="0.3">
      <c r="A1567" s="1" t="s">
        <v>4203</v>
      </c>
      <c r="B1567" s="1" t="s">
        <v>2206</v>
      </c>
      <c r="C1567" s="1" t="s">
        <v>4238</v>
      </c>
      <c r="D1567" s="1" t="s">
        <v>4238</v>
      </c>
      <c r="E1567" s="1" t="s">
        <v>4241</v>
      </c>
      <c r="F1567" s="1" t="s">
        <v>2844</v>
      </c>
      <c r="G1567" s="1" t="s">
        <v>2844</v>
      </c>
      <c r="H1567" s="1" t="s">
        <v>175</v>
      </c>
      <c r="I1567" s="1" t="s">
        <v>175</v>
      </c>
      <c r="K1567" s="1">
        <v>1</v>
      </c>
      <c r="Z1567" s="1">
        <f>SUM(DATAGRAL2024[[#This Row],[GRAND PRIX]:[BRONCE CANNES]])</f>
        <v>1</v>
      </c>
      <c r="AA15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68" spans="1:27" s="1" customFormat="1" x14ac:dyDescent="0.3">
      <c r="A1568" s="1" t="s">
        <v>4203</v>
      </c>
      <c r="B1568" s="1" t="s">
        <v>2206</v>
      </c>
      <c r="C1568" s="1" t="s">
        <v>4242</v>
      </c>
      <c r="D1568" s="1" t="s">
        <v>4242</v>
      </c>
      <c r="E1568" s="1" t="s">
        <v>4243</v>
      </c>
      <c r="F1568" s="1" t="s">
        <v>2844</v>
      </c>
      <c r="G1568" s="1" t="s">
        <v>2844</v>
      </c>
      <c r="H1568" s="1" t="s">
        <v>175</v>
      </c>
      <c r="I1568" s="1" t="s">
        <v>175</v>
      </c>
      <c r="L1568" s="1">
        <v>1</v>
      </c>
      <c r="Z1568" s="1">
        <f>SUM(DATAGRAL2024[[#This Row],[GRAND PRIX]:[BRONCE CANNES]])</f>
        <v>1</v>
      </c>
      <c r="AA15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9" spans="1:27" s="1" customFormat="1" x14ac:dyDescent="0.3">
      <c r="A1569" s="1" t="s">
        <v>4203</v>
      </c>
      <c r="B1569" s="1" t="s">
        <v>2206</v>
      </c>
      <c r="C1569" s="1" t="s">
        <v>4242</v>
      </c>
      <c r="D1569" s="1" t="s">
        <v>4242</v>
      </c>
      <c r="E1569" s="1" t="s">
        <v>4244</v>
      </c>
      <c r="F1569" s="1" t="s">
        <v>2844</v>
      </c>
      <c r="G1569" s="1" t="s">
        <v>2844</v>
      </c>
      <c r="H1569" s="1" t="s">
        <v>175</v>
      </c>
      <c r="I1569" s="1" t="s">
        <v>175</v>
      </c>
      <c r="K1569" s="1">
        <v>2</v>
      </c>
      <c r="Z1569" s="1">
        <f>SUM(DATAGRAL2024[[#This Row],[GRAND PRIX]:[BRONCE CANNES]])</f>
        <v>2</v>
      </c>
      <c r="AA15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570" spans="1:27" s="1" customFormat="1" x14ac:dyDescent="0.3">
      <c r="A1570" s="1" t="s">
        <v>4203</v>
      </c>
      <c r="B1570" s="1" t="s">
        <v>2206</v>
      </c>
      <c r="C1570" s="1" t="s">
        <v>4242</v>
      </c>
      <c r="D1570" s="1" t="s">
        <v>4242</v>
      </c>
      <c r="E1570" s="1" t="s">
        <v>4245</v>
      </c>
      <c r="F1570" s="1" t="s">
        <v>2844</v>
      </c>
      <c r="G1570" s="1" t="s">
        <v>2844</v>
      </c>
      <c r="H1570" s="1" t="s">
        <v>175</v>
      </c>
      <c r="I1570" s="1" t="s">
        <v>175</v>
      </c>
      <c r="K1570" s="1">
        <v>1</v>
      </c>
      <c r="Z1570" s="1">
        <f>SUM(DATAGRAL2024[[#This Row],[GRAND PRIX]:[BRONCE CANNES]])</f>
        <v>1</v>
      </c>
      <c r="AA15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71" spans="1:27" s="1" customFormat="1" x14ac:dyDescent="0.3">
      <c r="A1571" s="1" t="s">
        <v>4299</v>
      </c>
      <c r="B1571" s="1" t="s">
        <v>2206</v>
      </c>
      <c r="C1571" s="1" t="s">
        <v>1562</v>
      </c>
      <c r="D1571" s="1" t="s">
        <v>1562</v>
      </c>
      <c r="E1571" s="1" t="s">
        <v>4341</v>
      </c>
      <c r="H1571" s="1" t="s">
        <v>146</v>
      </c>
      <c r="I1571" s="1" t="s">
        <v>146</v>
      </c>
      <c r="L1571" s="1">
        <v>2</v>
      </c>
      <c r="Z1571" s="1">
        <f>SUM(DATAGRAL2024[[#This Row],[GRAND PRIX]:[BRONCE CANNES]])</f>
        <v>2</v>
      </c>
      <c r="AA15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572" spans="1:27" s="1" customFormat="1" x14ac:dyDescent="0.3">
      <c r="A1572" s="1" t="s">
        <v>4299</v>
      </c>
      <c r="B1572" s="1" t="s">
        <v>2206</v>
      </c>
      <c r="C1572" s="1" t="s">
        <v>1562</v>
      </c>
      <c r="D1572" s="1" t="s">
        <v>1562</v>
      </c>
      <c r="E1572" s="1" t="s">
        <v>4342</v>
      </c>
      <c r="H1572" s="1" t="s">
        <v>146</v>
      </c>
      <c r="I1572" s="1" t="s">
        <v>146</v>
      </c>
      <c r="K1572" s="1">
        <v>1</v>
      </c>
      <c r="Z1572" s="1">
        <f>SUM(DATAGRAL2024[[#This Row],[GRAND PRIX]:[BRONCE CANNES]])</f>
        <v>1</v>
      </c>
      <c r="AA15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73" spans="1:27" s="1" customFormat="1" x14ac:dyDescent="0.3">
      <c r="A1573" s="1" t="s">
        <v>4299</v>
      </c>
      <c r="B1573" s="1" t="s">
        <v>2206</v>
      </c>
      <c r="C1573" s="1" t="s">
        <v>1562</v>
      </c>
      <c r="D1573" s="1" t="s">
        <v>1562</v>
      </c>
      <c r="E1573" s="1" t="s">
        <v>4343</v>
      </c>
      <c r="H1573" s="1" t="s">
        <v>146</v>
      </c>
      <c r="I1573" s="1" t="s">
        <v>146</v>
      </c>
      <c r="K1573" s="1">
        <v>1</v>
      </c>
      <c r="L1573" s="1">
        <v>2</v>
      </c>
      <c r="Z1573" s="1">
        <f>SUM(DATAGRAL2024[[#This Row],[GRAND PRIX]:[BRONCE CANNES]])</f>
        <v>3</v>
      </c>
      <c r="AA15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574" spans="1:27" s="1" customFormat="1" x14ac:dyDescent="0.3">
      <c r="A1574" s="1" t="s">
        <v>4299</v>
      </c>
      <c r="B1574" s="1" t="s">
        <v>2206</v>
      </c>
      <c r="C1574" s="1" t="s">
        <v>4344</v>
      </c>
      <c r="D1574" s="1" t="s">
        <v>4344</v>
      </c>
      <c r="E1574" s="1" t="s">
        <v>4345</v>
      </c>
      <c r="H1574" s="1" t="s">
        <v>146</v>
      </c>
      <c r="I1574" s="1" t="s">
        <v>146</v>
      </c>
      <c r="L1574" s="1">
        <v>1</v>
      </c>
      <c r="M1574" s="1">
        <v>1</v>
      </c>
      <c r="Z1574" s="1">
        <f>SUM(DATAGRAL2024[[#This Row],[GRAND PRIX]:[BRONCE CANNES]])</f>
        <v>2</v>
      </c>
      <c r="AA15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575" spans="1:27" s="1" customFormat="1" x14ac:dyDescent="0.3">
      <c r="A1575" s="1" t="s">
        <v>4299</v>
      </c>
      <c r="B1575" s="1" t="s">
        <v>2206</v>
      </c>
      <c r="C1575" s="1" t="s">
        <v>4300</v>
      </c>
      <c r="D1575" s="1" t="s">
        <v>4300</v>
      </c>
      <c r="E1575" s="1" t="s">
        <v>4346</v>
      </c>
      <c r="H1575" s="1" t="s">
        <v>146</v>
      </c>
      <c r="I1575" s="1" t="s">
        <v>146</v>
      </c>
      <c r="M1575" s="1">
        <v>1</v>
      </c>
      <c r="Z1575" s="1">
        <f>SUM(DATAGRAL2024[[#This Row],[GRAND PRIX]:[BRONCE CANNES]])</f>
        <v>1</v>
      </c>
      <c r="AA15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76" spans="1:27" s="1" customFormat="1" x14ac:dyDescent="0.3">
      <c r="A1576" s="1" t="s">
        <v>4299</v>
      </c>
      <c r="B1576" s="1" t="s">
        <v>2206</v>
      </c>
      <c r="C1576" s="1" t="s">
        <v>4300</v>
      </c>
      <c r="D1576" s="1" t="s">
        <v>4300</v>
      </c>
      <c r="E1576" s="1" t="s">
        <v>4347</v>
      </c>
      <c r="H1576" s="1" t="s">
        <v>146</v>
      </c>
      <c r="I1576" s="1" t="s">
        <v>146</v>
      </c>
      <c r="K1576" s="1">
        <v>1</v>
      </c>
      <c r="M1576" s="1">
        <v>1</v>
      </c>
      <c r="Z1576" s="1">
        <f>SUM(DATAGRAL2024[[#This Row],[GRAND PRIX]:[BRONCE CANNES]])</f>
        <v>2</v>
      </c>
      <c r="AA15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577" spans="1:27" s="1" customFormat="1" x14ac:dyDescent="0.3">
      <c r="A1577" s="1" t="s">
        <v>4299</v>
      </c>
      <c r="B1577" s="1" t="s">
        <v>2206</v>
      </c>
      <c r="C1577" s="1" t="s">
        <v>4300</v>
      </c>
      <c r="D1577" s="1" t="s">
        <v>4300</v>
      </c>
      <c r="E1577" s="1" t="s">
        <v>4301</v>
      </c>
      <c r="H1577" s="1" t="s">
        <v>146</v>
      </c>
      <c r="I1577" s="1" t="s">
        <v>146</v>
      </c>
      <c r="J1577" s="1">
        <v>1</v>
      </c>
      <c r="K1577" s="1">
        <v>1</v>
      </c>
      <c r="L1577" s="1">
        <v>1</v>
      </c>
      <c r="Z1577" s="1">
        <f>SUM(DATAGRAL2024[[#This Row],[GRAND PRIX]:[BRONCE CANNES]])</f>
        <v>3</v>
      </c>
      <c r="AA15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52</v>
      </c>
    </row>
    <row r="1578" spans="1:27" s="1" customFormat="1" x14ac:dyDescent="0.3">
      <c r="A1578" s="1" t="s">
        <v>4299</v>
      </c>
      <c r="B1578" s="1" t="s">
        <v>2206</v>
      </c>
      <c r="C1578" s="1" t="s">
        <v>4300</v>
      </c>
      <c r="D1578" s="1" t="s">
        <v>4300</v>
      </c>
      <c r="E1578" s="1" t="s">
        <v>4302</v>
      </c>
      <c r="H1578" s="1" t="s">
        <v>146</v>
      </c>
      <c r="I1578" s="1" t="s">
        <v>146</v>
      </c>
      <c r="M1578" s="1">
        <v>2</v>
      </c>
      <c r="Z1578" s="1">
        <f>SUM(DATAGRAL2024[[#This Row],[GRAND PRIX]:[BRONCE CANNES]])</f>
        <v>2</v>
      </c>
      <c r="AA15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579" spans="1:27" s="1" customFormat="1" x14ac:dyDescent="0.3">
      <c r="A1579" s="1" t="s">
        <v>4299</v>
      </c>
      <c r="B1579" s="1" t="s">
        <v>2206</v>
      </c>
      <c r="C1579" s="1" t="s">
        <v>4303</v>
      </c>
      <c r="D1579" s="1" t="s">
        <v>4303</v>
      </c>
      <c r="E1579" s="1" t="s">
        <v>4304</v>
      </c>
      <c r="H1579" s="1" t="s">
        <v>146</v>
      </c>
      <c r="I1579" s="1" t="s">
        <v>146</v>
      </c>
      <c r="M1579" s="1">
        <v>1</v>
      </c>
      <c r="Z1579" s="1">
        <f>SUM(DATAGRAL2024[[#This Row],[GRAND PRIX]:[BRONCE CANNES]])</f>
        <v>1</v>
      </c>
      <c r="AA15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80" spans="1:27" s="1" customFormat="1" x14ac:dyDescent="0.3">
      <c r="A1580" s="1" t="s">
        <v>4299</v>
      </c>
      <c r="B1580" s="1" t="s">
        <v>2206</v>
      </c>
      <c r="C1580" s="1" t="s">
        <v>4303</v>
      </c>
      <c r="D1580" s="1" t="s">
        <v>4303</v>
      </c>
      <c r="E1580" s="1" t="s">
        <v>4305</v>
      </c>
      <c r="H1580" s="1" t="s">
        <v>146</v>
      </c>
      <c r="I1580" s="1" t="s">
        <v>146</v>
      </c>
      <c r="M1580" s="1">
        <v>2</v>
      </c>
      <c r="Z1580" s="1">
        <f>SUM(DATAGRAL2024[[#This Row],[GRAND PRIX]:[BRONCE CANNES]])</f>
        <v>2</v>
      </c>
      <c r="AA15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581" spans="1:27" s="1" customFormat="1" x14ac:dyDescent="0.3">
      <c r="A1581" s="1" t="s">
        <v>4299</v>
      </c>
      <c r="B1581" s="1" t="s">
        <v>2206</v>
      </c>
      <c r="C1581" s="1" t="s">
        <v>1512</v>
      </c>
      <c r="D1581" s="1" t="s">
        <v>2114</v>
      </c>
      <c r="E1581" s="1" t="s">
        <v>4306</v>
      </c>
      <c r="H1581" s="1" t="s">
        <v>146</v>
      </c>
      <c r="I1581" s="1" t="s">
        <v>146</v>
      </c>
      <c r="M1581" s="1">
        <v>1</v>
      </c>
      <c r="Z1581" s="1">
        <f>SUM(DATAGRAL2024[[#This Row],[GRAND PRIX]:[BRONCE CANNES]])</f>
        <v>1</v>
      </c>
      <c r="AA15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82" spans="1:27" s="1" customFormat="1" x14ac:dyDescent="0.3">
      <c r="A1582" s="1" t="s">
        <v>4299</v>
      </c>
      <c r="B1582" s="1" t="s">
        <v>2206</v>
      </c>
      <c r="C1582" s="1" t="s">
        <v>1512</v>
      </c>
      <c r="D1582" s="1" t="s">
        <v>2114</v>
      </c>
      <c r="E1582" s="1" t="s">
        <v>4307</v>
      </c>
      <c r="H1582" s="1" t="s">
        <v>146</v>
      </c>
      <c r="I1582" s="1" t="s">
        <v>146</v>
      </c>
      <c r="M1582" s="1">
        <v>2</v>
      </c>
      <c r="Z1582" s="1">
        <f>SUM(DATAGRAL2024[[#This Row],[GRAND PRIX]:[BRONCE CANNES]])</f>
        <v>2</v>
      </c>
      <c r="AA15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583" spans="1:27" s="1" customFormat="1" x14ac:dyDescent="0.3">
      <c r="A1583" s="1" t="s">
        <v>4299</v>
      </c>
      <c r="B1583" s="1" t="s">
        <v>2206</v>
      </c>
      <c r="C1583" s="1" t="s">
        <v>1512</v>
      </c>
      <c r="D1583" s="1" t="s">
        <v>2114</v>
      </c>
      <c r="E1583" s="1" t="s">
        <v>4308</v>
      </c>
      <c r="H1583" s="1" t="s">
        <v>146</v>
      </c>
      <c r="I1583" s="1" t="s">
        <v>146</v>
      </c>
      <c r="M1583" s="1">
        <v>1</v>
      </c>
      <c r="Z1583" s="1">
        <f>SUM(DATAGRAL2024[[#This Row],[GRAND PRIX]:[BRONCE CANNES]])</f>
        <v>1</v>
      </c>
      <c r="AA15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84" spans="1:27" s="1" customFormat="1" x14ac:dyDescent="0.3">
      <c r="A1584" s="1" t="s">
        <v>4299</v>
      </c>
      <c r="B1584" s="1" t="s">
        <v>2206</v>
      </c>
      <c r="C1584" s="1" t="s">
        <v>4264</v>
      </c>
      <c r="D1584" s="1" t="s">
        <v>4264</v>
      </c>
      <c r="E1584" s="1" t="s">
        <v>4309</v>
      </c>
      <c r="H1584" s="1" t="s">
        <v>146</v>
      </c>
      <c r="I1584" s="1" t="s">
        <v>146</v>
      </c>
      <c r="K1584" s="1">
        <v>1</v>
      </c>
      <c r="Z1584" s="1">
        <f>SUM(DATAGRAL2024[[#This Row],[GRAND PRIX]:[BRONCE CANNES]])</f>
        <v>1</v>
      </c>
      <c r="AA15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85" spans="1:27" s="1" customFormat="1" x14ac:dyDescent="0.3">
      <c r="A1585" s="1" t="s">
        <v>4299</v>
      </c>
      <c r="B1585" s="1" t="s">
        <v>2206</v>
      </c>
      <c r="C1585" s="1" t="s">
        <v>4310</v>
      </c>
      <c r="D1585" s="1" t="s">
        <v>4310</v>
      </c>
      <c r="E1585" s="1" t="s">
        <v>4311</v>
      </c>
      <c r="H1585" s="1" t="s">
        <v>146</v>
      </c>
      <c r="I1585" s="1" t="s">
        <v>146</v>
      </c>
      <c r="K1585" s="1">
        <v>1</v>
      </c>
      <c r="Z1585" s="1">
        <f>SUM(DATAGRAL2024[[#This Row],[GRAND PRIX]:[BRONCE CANNES]])</f>
        <v>1</v>
      </c>
      <c r="AA15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86" spans="1:27" s="1" customFormat="1" x14ac:dyDescent="0.3">
      <c r="A1586" s="1" t="s">
        <v>4299</v>
      </c>
      <c r="B1586" s="1" t="s">
        <v>2206</v>
      </c>
      <c r="C1586" s="1" t="s">
        <v>4312</v>
      </c>
      <c r="D1586" s="1" t="s">
        <v>4313</v>
      </c>
      <c r="E1586" s="1" t="s">
        <v>4314</v>
      </c>
      <c r="H1586" s="1" t="s">
        <v>146</v>
      </c>
      <c r="I1586" s="1" t="s">
        <v>146</v>
      </c>
      <c r="K1586" s="1">
        <v>1</v>
      </c>
      <c r="Z1586" s="1">
        <f>SUM(DATAGRAL2024[[#This Row],[GRAND PRIX]:[BRONCE CANNES]])</f>
        <v>1</v>
      </c>
      <c r="AA15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87" spans="1:27" s="1" customFormat="1" x14ac:dyDescent="0.3">
      <c r="A1587" s="1" t="s">
        <v>4299</v>
      </c>
      <c r="B1587" s="1" t="s">
        <v>2206</v>
      </c>
      <c r="C1587" s="1" t="s">
        <v>4312</v>
      </c>
      <c r="D1587" s="1" t="s">
        <v>4313</v>
      </c>
      <c r="E1587" s="1" t="s">
        <v>4315</v>
      </c>
      <c r="H1587" s="1" t="s">
        <v>146</v>
      </c>
      <c r="I1587" s="1" t="s">
        <v>146</v>
      </c>
      <c r="L1587" s="1">
        <v>1</v>
      </c>
      <c r="Z1587" s="1">
        <f>SUM(DATAGRAL2024[[#This Row],[GRAND PRIX]:[BRONCE CANNES]])</f>
        <v>1</v>
      </c>
      <c r="AA15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88" spans="1:27" s="1" customFormat="1" x14ac:dyDescent="0.3">
      <c r="A1588" s="1" t="s">
        <v>4299</v>
      </c>
      <c r="B1588" s="1" t="s">
        <v>2206</v>
      </c>
      <c r="C1588" s="1" t="s">
        <v>4312</v>
      </c>
      <c r="D1588" s="1" t="s">
        <v>4313</v>
      </c>
      <c r="E1588" s="1" t="s">
        <v>4316</v>
      </c>
      <c r="H1588" s="1" t="s">
        <v>146</v>
      </c>
      <c r="I1588" s="1" t="s">
        <v>146</v>
      </c>
      <c r="K1588" s="1">
        <v>1</v>
      </c>
      <c r="Z1588" s="1">
        <f>SUM(DATAGRAL2024[[#This Row],[GRAND PRIX]:[BRONCE CANNES]])</f>
        <v>1</v>
      </c>
      <c r="AA15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89" spans="1:27" s="1" customFormat="1" x14ac:dyDescent="0.3">
      <c r="A1589" s="1" t="s">
        <v>4299</v>
      </c>
      <c r="B1589" s="1" t="s">
        <v>2206</v>
      </c>
      <c r="C1589" s="1" t="s">
        <v>4312</v>
      </c>
      <c r="D1589" s="1" t="s">
        <v>4313</v>
      </c>
      <c r="E1589" s="1" t="s">
        <v>4317</v>
      </c>
      <c r="H1589" s="1" t="s">
        <v>146</v>
      </c>
      <c r="I1589" s="1" t="s">
        <v>146</v>
      </c>
      <c r="L1589" s="1">
        <v>1</v>
      </c>
      <c r="Z1589" s="1">
        <f>SUM(DATAGRAL2024[[#This Row],[GRAND PRIX]:[BRONCE CANNES]])</f>
        <v>1</v>
      </c>
      <c r="AA15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0" spans="1:27" s="1" customFormat="1" x14ac:dyDescent="0.3">
      <c r="A1590" s="1" t="s">
        <v>4299</v>
      </c>
      <c r="B1590" s="1" t="s">
        <v>2206</v>
      </c>
      <c r="C1590" s="1" t="s">
        <v>4312</v>
      </c>
      <c r="D1590" s="1" t="s">
        <v>4313</v>
      </c>
      <c r="E1590" s="1" t="s">
        <v>4318</v>
      </c>
      <c r="H1590" s="1" t="s">
        <v>146</v>
      </c>
      <c r="I1590" s="1" t="s">
        <v>146</v>
      </c>
      <c r="L1590" s="1">
        <v>1</v>
      </c>
      <c r="Z1590" s="1">
        <f>SUM(DATAGRAL2024[[#This Row],[GRAND PRIX]:[BRONCE CANNES]])</f>
        <v>1</v>
      </c>
      <c r="AA15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1" spans="1:27" s="1" customFormat="1" x14ac:dyDescent="0.3">
      <c r="A1591" s="1" t="s">
        <v>4299</v>
      </c>
      <c r="B1591" s="1" t="s">
        <v>2206</v>
      </c>
      <c r="C1591" s="1" t="s">
        <v>4312</v>
      </c>
      <c r="D1591" s="1" t="s">
        <v>4313</v>
      </c>
      <c r="E1591" s="1" t="s">
        <v>4319</v>
      </c>
      <c r="H1591" s="1" t="s">
        <v>146</v>
      </c>
      <c r="I1591" s="1" t="s">
        <v>146</v>
      </c>
      <c r="L1591" s="1">
        <v>1</v>
      </c>
      <c r="Z1591" s="1">
        <f>SUM(DATAGRAL2024[[#This Row],[GRAND PRIX]:[BRONCE CANNES]])</f>
        <v>1</v>
      </c>
      <c r="AA15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2" spans="1:27" s="1" customFormat="1" x14ac:dyDescent="0.3">
      <c r="A1592" s="1" t="s">
        <v>4299</v>
      </c>
      <c r="B1592" s="1" t="s">
        <v>2206</v>
      </c>
      <c r="C1592" s="1" t="s">
        <v>4320</v>
      </c>
      <c r="D1592" s="1" t="s">
        <v>4321</v>
      </c>
      <c r="E1592" s="1" t="s">
        <v>4322</v>
      </c>
      <c r="H1592" s="1" t="s">
        <v>146</v>
      </c>
      <c r="I1592" s="1" t="s">
        <v>146</v>
      </c>
      <c r="M1592" s="1">
        <v>1</v>
      </c>
      <c r="Z1592" s="1">
        <f>SUM(DATAGRAL2024[[#This Row],[GRAND PRIX]:[BRONCE CANNES]])</f>
        <v>1</v>
      </c>
      <c r="AA15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93" spans="1:27" s="1" customFormat="1" x14ac:dyDescent="0.3">
      <c r="A1593" s="1" t="s">
        <v>4299</v>
      </c>
      <c r="B1593" s="1" t="s">
        <v>2206</v>
      </c>
      <c r="C1593" s="1" t="s">
        <v>4320</v>
      </c>
      <c r="D1593" s="1" t="s">
        <v>4321</v>
      </c>
      <c r="E1593" s="1" t="s">
        <v>4323</v>
      </c>
      <c r="H1593" s="1" t="s">
        <v>146</v>
      </c>
      <c r="I1593" s="1" t="s">
        <v>146</v>
      </c>
      <c r="M1593" s="1">
        <v>1</v>
      </c>
      <c r="Z1593" s="1">
        <f>SUM(DATAGRAL2024[[#This Row],[GRAND PRIX]:[BRONCE CANNES]])</f>
        <v>1</v>
      </c>
      <c r="AA15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94" spans="1:27" s="1" customFormat="1" x14ac:dyDescent="0.3">
      <c r="A1594" s="1" t="s">
        <v>4299</v>
      </c>
      <c r="B1594" s="1" t="s">
        <v>2206</v>
      </c>
      <c r="C1594" s="1" t="s">
        <v>4324</v>
      </c>
      <c r="D1594" s="1" t="s">
        <v>4324</v>
      </c>
      <c r="E1594" s="1" t="s">
        <v>4325</v>
      </c>
      <c r="H1594" s="1" t="s">
        <v>146</v>
      </c>
      <c r="I1594" s="1" t="s">
        <v>146</v>
      </c>
      <c r="L1594" s="1">
        <v>1</v>
      </c>
      <c r="Z1594" s="1">
        <f>SUM(DATAGRAL2024[[#This Row],[GRAND PRIX]:[BRONCE CANNES]])</f>
        <v>1</v>
      </c>
      <c r="AA15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5" spans="1:27" s="1" customFormat="1" x14ac:dyDescent="0.3">
      <c r="A1595" s="1" t="s">
        <v>4299</v>
      </c>
      <c r="B1595" s="1" t="s">
        <v>2206</v>
      </c>
      <c r="C1595" s="1" t="s">
        <v>1539</v>
      </c>
      <c r="D1595" s="1" t="s">
        <v>4326</v>
      </c>
      <c r="E1595" s="1" t="s">
        <v>4327</v>
      </c>
      <c r="H1595" s="1" t="s">
        <v>146</v>
      </c>
      <c r="I1595" s="1" t="s">
        <v>146</v>
      </c>
      <c r="K1595" s="1">
        <v>3</v>
      </c>
      <c r="Z1595" s="1">
        <f>SUM(DATAGRAL2024[[#This Row],[GRAND PRIX]:[BRONCE CANNES]])</f>
        <v>3</v>
      </c>
      <c r="AA15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1596" spans="1:27" s="1" customFormat="1" x14ac:dyDescent="0.3">
      <c r="A1596" s="1" t="s">
        <v>4299</v>
      </c>
      <c r="B1596" s="1" t="s">
        <v>2206</v>
      </c>
      <c r="C1596" s="1" t="s">
        <v>1539</v>
      </c>
      <c r="D1596" s="1" t="s">
        <v>4326</v>
      </c>
      <c r="E1596" s="1" t="s">
        <v>4328</v>
      </c>
      <c r="H1596" s="1" t="s">
        <v>146</v>
      </c>
      <c r="I1596" s="1" t="s">
        <v>146</v>
      </c>
      <c r="L1596" s="1">
        <v>1</v>
      </c>
      <c r="Z1596" s="1">
        <f>SUM(DATAGRAL2024[[#This Row],[GRAND PRIX]:[BRONCE CANNES]])</f>
        <v>1</v>
      </c>
      <c r="AA15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7" spans="1:27" s="1" customFormat="1" x14ac:dyDescent="0.3">
      <c r="A1597" s="1" t="s">
        <v>4299</v>
      </c>
      <c r="B1597" s="1" t="s">
        <v>2206</v>
      </c>
      <c r="C1597" s="1" t="s">
        <v>1539</v>
      </c>
      <c r="D1597" s="1" t="s">
        <v>4326</v>
      </c>
      <c r="E1597" s="1" t="s">
        <v>4329</v>
      </c>
      <c r="H1597" s="1" t="s">
        <v>146</v>
      </c>
      <c r="I1597" s="1" t="s">
        <v>146</v>
      </c>
      <c r="M1597" s="1">
        <v>1</v>
      </c>
      <c r="Z1597" s="1">
        <f>SUM(DATAGRAL2024[[#This Row],[GRAND PRIX]:[BRONCE CANNES]])</f>
        <v>1</v>
      </c>
      <c r="AA15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98" spans="1:27" s="1" customFormat="1" x14ac:dyDescent="0.3">
      <c r="A1598" s="1" t="s">
        <v>4299</v>
      </c>
      <c r="B1598" s="1" t="s">
        <v>2206</v>
      </c>
      <c r="C1598" s="1" t="s">
        <v>4330</v>
      </c>
      <c r="D1598" s="1" t="s">
        <v>4330</v>
      </c>
      <c r="E1598" s="1" t="s">
        <v>4331</v>
      </c>
      <c r="H1598" s="1" t="s">
        <v>146</v>
      </c>
      <c r="I1598" s="1" t="s">
        <v>146</v>
      </c>
      <c r="M1598" s="1">
        <v>1</v>
      </c>
      <c r="Z1598" s="1">
        <f>SUM(DATAGRAL2024[[#This Row],[GRAND PRIX]:[BRONCE CANNES]])</f>
        <v>1</v>
      </c>
      <c r="AA15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99" spans="1:27" s="1" customFormat="1" x14ac:dyDescent="0.3">
      <c r="A1599" s="1" t="s">
        <v>4299</v>
      </c>
      <c r="B1599" s="1" t="s">
        <v>2206</v>
      </c>
      <c r="C1599" s="1" t="s">
        <v>2089</v>
      </c>
      <c r="D1599" s="1" t="s">
        <v>4332</v>
      </c>
      <c r="E1599" s="1" t="s">
        <v>4333</v>
      </c>
      <c r="H1599" s="1" t="s">
        <v>146</v>
      </c>
      <c r="I1599" s="1" t="s">
        <v>146</v>
      </c>
      <c r="L1599" s="1">
        <v>1</v>
      </c>
      <c r="Z1599" s="1">
        <f>SUM(DATAGRAL2024[[#This Row],[GRAND PRIX]:[BRONCE CANNES]])</f>
        <v>1</v>
      </c>
      <c r="AA15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600" spans="1:27" s="1" customFormat="1" x14ac:dyDescent="0.3">
      <c r="A1600" s="1" t="s">
        <v>4299</v>
      </c>
      <c r="B1600" s="1" t="s">
        <v>2206</v>
      </c>
      <c r="C1600" s="1" t="s">
        <v>4288</v>
      </c>
      <c r="D1600" s="1" t="s">
        <v>4288</v>
      </c>
      <c r="E1600" s="1" t="s">
        <v>4334</v>
      </c>
      <c r="H1600" s="1" t="s">
        <v>146</v>
      </c>
      <c r="I1600" s="1" t="s">
        <v>146</v>
      </c>
      <c r="L1600" s="1">
        <v>1</v>
      </c>
      <c r="Z1600" s="1">
        <f>SUM(DATAGRAL2024[[#This Row],[GRAND PRIX]:[BRONCE CANNES]])</f>
        <v>1</v>
      </c>
      <c r="AA16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601" spans="1:27" s="1" customFormat="1" x14ac:dyDescent="0.3">
      <c r="A1601" s="1" t="s">
        <v>4299</v>
      </c>
      <c r="B1601" s="1" t="s">
        <v>2206</v>
      </c>
      <c r="C1601" s="1" t="s">
        <v>1747</v>
      </c>
      <c r="D1601" s="1" t="s">
        <v>1747</v>
      </c>
      <c r="E1601" s="1" t="s">
        <v>4335</v>
      </c>
      <c r="H1601" s="1" t="s">
        <v>146</v>
      </c>
      <c r="I1601" s="1" t="s">
        <v>146</v>
      </c>
      <c r="L1601" s="1">
        <v>1</v>
      </c>
      <c r="Z1601" s="1">
        <f>SUM(DATAGRAL2024[[#This Row],[GRAND PRIX]:[BRONCE CANNES]])</f>
        <v>1</v>
      </c>
      <c r="AA16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602" spans="1:27" s="1" customFormat="1" x14ac:dyDescent="0.3">
      <c r="A1602" s="1" t="s">
        <v>4299</v>
      </c>
      <c r="B1602" s="1" t="s">
        <v>2206</v>
      </c>
      <c r="C1602" s="1" t="s">
        <v>4336</v>
      </c>
      <c r="D1602" s="1" t="s">
        <v>4336</v>
      </c>
      <c r="E1602" s="1" t="s">
        <v>4337</v>
      </c>
      <c r="H1602" s="1" t="s">
        <v>146</v>
      </c>
      <c r="I1602" s="1" t="s">
        <v>146</v>
      </c>
      <c r="K1602" s="1">
        <v>1</v>
      </c>
      <c r="Z1602" s="1">
        <f>SUM(DATAGRAL2024[[#This Row],[GRAND PRIX]:[BRONCE CANNES]])</f>
        <v>1</v>
      </c>
      <c r="AA16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603" spans="1:27" s="1" customFormat="1" x14ac:dyDescent="0.3">
      <c r="A1603" s="1" t="s">
        <v>4299</v>
      </c>
      <c r="B1603" s="1" t="s">
        <v>2206</v>
      </c>
      <c r="C1603" s="1" t="s">
        <v>3876</v>
      </c>
      <c r="D1603" s="1" t="s">
        <v>3876</v>
      </c>
      <c r="E1603" s="1" t="s">
        <v>4338</v>
      </c>
      <c r="H1603" s="1" t="s">
        <v>146</v>
      </c>
      <c r="I1603" s="1" t="s">
        <v>146</v>
      </c>
      <c r="K1603" s="1">
        <v>1</v>
      </c>
      <c r="Z1603" s="1">
        <f>SUM(DATAGRAL2024[[#This Row],[GRAND PRIX]:[BRONCE CANNES]])</f>
        <v>1</v>
      </c>
      <c r="AA16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604" spans="1:27" s="1" customFormat="1" x14ac:dyDescent="0.3">
      <c r="A1604" s="1" t="s">
        <v>4299</v>
      </c>
      <c r="B1604" s="1" t="s">
        <v>2206</v>
      </c>
      <c r="C1604" s="1" t="s">
        <v>4016</v>
      </c>
      <c r="D1604" s="1" t="s">
        <v>4339</v>
      </c>
      <c r="E1604" s="1" t="s">
        <v>4340</v>
      </c>
      <c r="H1604" s="1" t="s">
        <v>146</v>
      </c>
      <c r="I1604" s="1" t="s">
        <v>146</v>
      </c>
      <c r="J1604" s="1">
        <v>1</v>
      </c>
      <c r="K1604" s="1">
        <v>3</v>
      </c>
      <c r="Z1604" s="1">
        <f>SUM(DATAGRAL2024[[#This Row],[GRAND PRIX]:[BRONCE CANNES]])</f>
        <v>4</v>
      </c>
      <c r="AA16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75</v>
      </c>
    </row>
    <row r="1605" spans="1:27" ht="14.4" x14ac:dyDescent="0.3">
      <c r="J1605">
        <f t="shared" ref="J1605:T1605" si="0">SUBTOTAL(109,J6:J1604)</f>
        <v>14</v>
      </c>
      <c r="K1605">
        <f t="shared" si="0"/>
        <v>401</v>
      </c>
      <c r="L1605">
        <f t="shared" si="0"/>
        <v>650</v>
      </c>
      <c r="M1605">
        <f t="shared" si="0"/>
        <v>717</v>
      </c>
      <c r="N1605">
        <f t="shared" si="0"/>
        <v>4</v>
      </c>
      <c r="O1605">
        <f t="shared" si="0"/>
        <v>1</v>
      </c>
      <c r="P1605">
        <f t="shared" si="0"/>
        <v>43</v>
      </c>
      <c r="Q1605">
        <f t="shared" si="0"/>
        <v>69</v>
      </c>
      <c r="R1605">
        <f t="shared" si="0"/>
        <v>86</v>
      </c>
      <c r="S1605">
        <f t="shared" si="0"/>
        <v>146</v>
      </c>
      <c r="T1605">
        <f t="shared" si="0"/>
        <v>12</v>
      </c>
      <c r="W1605">
        <f>SUBTOTAL(109,W6:W1604)</f>
        <v>81</v>
      </c>
      <c r="X1605">
        <f>SUBTOTAL(109,X6:X1604)</f>
        <v>139</v>
      </c>
      <c r="Y1605">
        <f>SUBTOTAL(109,Y6:Y1604)</f>
        <v>214</v>
      </c>
      <c r="Z1605">
        <f>SUBTOTAL(109,DATAGRAL2024[TOTAL PREMIOS])</f>
        <v>2579</v>
      </c>
      <c r="AA1605" s="4">
        <f>SUBTOTAL(109,DATAGRAL2024[TOTAL PUNTAJE])</f>
        <v>18068</v>
      </c>
    </row>
  </sheetData>
  <sheetProtection algorithmName="SHA-512" hashValue="0JrBxxkL1drR4Pr4ypShJrkriWzLir2mIqrtsFaXuGvugzwuZbgAn8pdMS/W25AdWYKFj1TOuHbV1UbtQ7F3hQ==" saltValue="boqrZ951dQgXGp/iDWJETA==" spinCount="100000" sheet="1" objects="1" scenarios="1"/>
  <mergeCells count="5">
    <mergeCell ref="Z4:AA4"/>
    <mergeCell ref="J4:M4"/>
    <mergeCell ref="N4:S4"/>
    <mergeCell ref="T4:Y4"/>
    <mergeCell ref="A1:E1"/>
  </mergeCells>
  <phoneticPr fontId="12" type="noConversion"/>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DEEA7-DADF-4DDE-8889-46002C380DD8}">
  <dimension ref="A1:N1002"/>
  <sheetViews>
    <sheetView showGridLines="0" zoomScale="85" zoomScaleNormal="85" workbookViewId="0">
      <pane xSplit="1" ySplit="5" topLeftCell="B6" activePane="bottomRight" state="frozen"/>
      <selection activeCell="B16" sqref="B16"/>
      <selection pane="topRight" activeCell="B16" sqref="B16"/>
      <selection pane="bottomLeft" activeCell="B16" sqref="B16"/>
      <selection pane="bottomRight" activeCell="E24" sqref="E24"/>
    </sheetView>
  </sheetViews>
  <sheetFormatPr baseColWidth="10" defaultRowHeight="13.8" x14ac:dyDescent="0.3"/>
  <cols>
    <col min="1" max="1" width="32.77734375" customWidth="1"/>
    <col min="2" max="7" width="30.77734375" customWidth="1"/>
    <col min="8" max="8" width="20.5546875" bestFit="1" customWidth="1"/>
    <col min="9" max="9" width="15.21875" bestFit="1" customWidth="1"/>
    <col min="10" max="10" width="14.33203125" bestFit="1" customWidth="1"/>
    <col min="11" max="11" width="15.88671875" bestFit="1" customWidth="1"/>
    <col min="12" max="12" width="18.21875" bestFit="1" customWidth="1"/>
    <col min="13" max="13" width="27.21875" bestFit="1" customWidth="1"/>
    <col min="14" max="14" width="18.109375" bestFit="1" customWidth="1"/>
    <col min="18" max="18" width="11.88671875" customWidth="1"/>
    <col min="19" max="19" width="13.21875" customWidth="1"/>
    <col min="23" max="23" width="11.88671875" customWidth="1"/>
  </cols>
  <sheetData>
    <row r="1" spans="1:14" ht="93" customHeight="1" x14ac:dyDescent="0.3"/>
    <row r="2" spans="1:14" ht="13.95" customHeight="1" x14ac:dyDescent="0.3"/>
    <row r="3" spans="1:14" ht="15" customHeight="1" x14ac:dyDescent="0.3">
      <c r="A3" s="1"/>
      <c r="B3" s="1"/>
      <c r="C3" s="1"/>
      <c r="D3" s="1"/>
      <c r="E3" s="1"/>
      <c r="F3" s="1"/>
      <c r="G3" s="1"/>
      <c r="H3" s="20" t="s">
        <v>2642</v>
      </c>
      <c r="I3" s="20">
        <v>30</v>
      </c>
      <c r="J3" s="20">
        <v>15</v>
      </c>
      <c r="K3" s="20">
        <v>7</v>
      </c>
      <c r="L3" s="20">
        <v>3</v>
      </c>
      <c r="M3" s="6"/>
    </row>
    <row r="4" spans="1:14" ht="21" x14ac:dyDescent="0.4">
      <c r="A4" s="2"/>
      <c r="B4" s="2"/>
      <c r="C4" s="2"/>
      <c r="D4" s="2"/>
      <c r="E4" s="2"/>
      <c r="F4" s="2"/>
      <c r="G4" s="1"/>
      <c r="H4" s="1"/>
      <c r="I4" s="48" t="s">
        <v>1</v>
      </c>
      <c r="J4" s="48"/>
      <c r="K4" s="48"/>
      <c r="L4" s="48"/>
      <c r="M4" s="51" t="s">
        <v>2632</v>
      </c>
      <c r="N4" s="51"/>
    </row>
    <row r="5" spans="1:14" ht="21" customHeight="1" x14ac:dyDescent="0.3">
      <c r="A5" s="18" t="s">
        <v>0</v>
      </c>
      <c r="B5" s="18" t="s">
        <v>2</v>
      </c>
      <c r="C5" s="18" t="s">
        <v>1498</v>
      </c>
      <c r="D5" s="18" t="s">
        <v>3</v>
      </c>
      <c r="E5" s="18" t="s">
        <v>4</v>
      </c>
      <c r="F5" s="18" t="s">
        <v>5</v>
      </c>
      <c r="G5" s="18" t="s">
        <v>6</v>
      </c>
      <c r="H5" s="18" t="s">
        <v>7</v>
      </c>
      <c r="I5" s="10" t="s">
        <v>2586</v>
      </c>
      <c r="J5" s="10" t="s">
        <v>2587</v>
      </c>
      <c r="K5" s="10" t="s">
        <v>2588</v>
      </c>
      <c r="L5" s="10" t="s">
        <v>2589</v>
      </c>
      <c r="M5" s="10" t="s">
        <v>1417</v>
      </c>
      <c r="N5" s="11" t="s">
        <v>2601</v>
      </c>
    </row>
    <row r="6" spans="1:14" s="1" customFormat="1" x14ac:dyDescent="0.3">
      <c r="A6" s="1" t="s">
        <v>1422</v>
      </c>
      <c r="B6" s="1" t="s">
        <v>1418</v>
      </c>
      <c r="D6" s="1" t="s">
        <v>8</v>
      </c>
      <c r="E6" s="1" t="s">
        <v>9</v>
      </c>
      <c r="F6" s="1" t="s">
        <v>9</v>
      </c>
      <c r="G6" s="1" t="s">
        <v>10</v>
      </c>
      <c r="H6" s="1" t="s">
        <v>11</v>
      </c>
      <c r="L6" s="1">
        <v>1</v>
      </c>
      <c r="M6" s="1">
        <f>SUM(DATAPREMIOLOCAL2024[[#This Row],[GRAND PRIX]:[BRONCE LOCAL]])</f>
        <v>1</v>
      </c>
      <c r="N6" s="27">
        <f>+DATAPREMIOLOCAL2024[[#This Row],[GRAND PRIX]]*$I$3+DATAPREMIOLOCAL2024[[#This Row],[ORO LOCAL]]*$J$3+DATAPREMIOLOCAL2024[[#This Row],[PLATA LOCAL]]*$K$3+DATAPREMIOLOCAL2024[[#This Row],[BRONCE LOCAL]]*$L$3</f>
        <v>3</v>
      </c>
    </row>
    <row r="7" spans="1:14" s="1" customFormat="1" x14ac:dyDescent="0.3">
      <c r="A7" s="1" t="s">
        <v>1422</v>
      </c>
      <c r="B7" s="1" t="s">
        <v>1418</v>
      </c>
      <c r="D7" s="1" t="s">
        <v>12</v>
      </c>
      <c r="E7" s="1" t="s">
        <v>13</v>
      </c>
      <c r="F7" s="1" t="s">
        <v>13</v>
      </c>
      <c r="G7" s="1" t="s">
        <v>10</v>
      </c>
      <c r="H7" s="1" t="s">
        <v>11</v>
      </c>
      <c r="K7" s="1">
        <v>2</v>
      </c>
      <c r="M7" s="1">
        <f>SUM(DATAPREMIOLOCAL2024[[#This Row],[GRAND PRIX]:[BRONCE LOCAL]])</f>
        <v>2</v>
      </c>
      <c r="N7" s="27">
        <f>+DATAPREMIOLOCAL2024[[#This Row],[GRAND PRIX]]*$I$3+DATAPREMIOLOCAL2024[[#This Row],[ORO LOCAL]]*$J$3+DATAPREMIOLOCAL2024[[#This Row],[PLATA LOCAL]]*$K$3+DATAPREMIOLOCAL2024[[#This Row],[BRONCE LOCAL]]*$L$3</f>
        <v>14</v>
      </c>
    </row>
    <row r="8" spans="1:14" s="1" customFormat="1" x14ac:dyDescent="0.3">
      <c r="A8" s="1" t="s">
        <v>1422</v>
      </c>
      <c r="B8" s="1" t="s">
        <v>14</v>
      </c>
      <c r="D8" s="1" t="s">
        <v>15</v>
      </c>
      <c r="E8" s="1" t="s">
        <v>16</v>
      </c>
      <c r="F8" s="1" t="s">
        <v>16</v>
      </c>
      <c r="G8" s="1" t="s">
        <v>10</v>
      </c>
      <c r="H8" s="1" t="s">
        <v>11</v>
      </c>
      <c r="K8" s="1">
        <v>1</v>
      </c>
      <c r="M8" s="1">
        <f>SUM(DATAPREMIOLOCAL2024[[#This Row],[GRAND PRIX]:[BRONCE LOCAL]])</f>
        <v>1</v>
      </c>
      <c r="N8" s="27">
        <f>+DATAPREMIOLOCAL2024[[#This Row],[GRAND PRIX]]*$I$3+DATAPREMIOLOCAL2024[[#This Row],[ORO LOCAL]]*$J$3+DATAPREMIOLOCAL2024[[#This Row],[PLATA LOCAL]]*$K$3+DATAPREMIOLOCAL2024[[#This Row],[BRONCE LOCAL]]*$L$3</f>
        <v>7</v>
      </c>
    </row>
    <row r="9" spans="1:14" s="1" customFormat="1" x14ac:dyDescent="0.3">
      <c r="A9" s="1" t="s">
        <v>1422</v>
      </c>
      <c r="B9" s="1" t="s">
        <v>14</v>
      </c>
      <c r="D9" s="1" t="s">
        <v>17</v>
      </c>
      <c r="E9" s="1" t="s">
        <v>18</v>
      </c>
      <c r="F9" s="1" t="s">
        <v>18</v>
      </c>
      <c r="G9" s="1" t="s">
        <v>10</v>
      </c>
      <c r="H9" s="1" t="s">
        <v>11</v>
      </c>
      <c r="J9" s="1">
        <v>1</v>
      </c>
      <c r="M9" s="1">
        <f>SUM(DATAPREMIOLOCAL2024[[#This Row],[GRAND PRIX]:[BRONCE LOCAL]])</f>
        <v>1</v>
      </c>
      <c r="N9" s="27">
        <f>+DATAPREMIOLOCAL2024[[#This Row],[GRAND PRIX]]*$I$3+DATAPREMIOLOCAL2024[[#This Row],[ORO LOCAL]]*$J$3+DATAPREMIOLOCAL2024[[#This Row],[PLATA LOCAL]]*$K$3+DATAPREMIOLOCAL2024[[#This Row],[BRONCE LOCAL]]*$L$3</f>
        <v>15</v>
      </c>
    </row>
    <row r="10" spans="1:14" s="1" customFormat="1" x14ac:dyDescent="0.3">
      <c r="A10" s="1" t="s">
        <v>1422</v>
      </c>
      <c r="B10" s="1" t="s">
        <v>14</v>
      </c>
      <c r="D10" s="1" t="s">
        <v>19</v>
      </c>
      <c r="E10" s="1" t="s">
        <v>20</v>
      </c>
      <c r="F10" s="1" t="s">
        <v>20</v>
      </c>
      <c r="G10" s="1" t="s">
        <v>10</v>
      </c>
      <c r="H10" s="1" t="s">
        <v>11</v>
      </c>
      <c r="L10" s="1">
        <v>1</v>
      </c>
      <c r="M10" s="1">
        <f>SUM(DATAPREMIOLOCAL2024[[#This Row],[GRAND PRIX]:[BRONCE LOCAL]])</f>
        <v>1</v>
      </c>
      <c r="N10" s="27">
        <f>+DATAPREMIOLOCAL2024[[#This Row],[GRAND PRIX]]*$I$3+DATAPREMIOLOCAL2024[[#This Row],[ORO LOCAL]]*$J$3+DATAPREMIOLOCAL2024[[#This Row],[PLATA LOCAL]]*$K$3+DATAPREMIOLOCAL2024[[#This Row],[BRONCE LOCAL]]*$L$3</f>
        <v>3</v>
      </c>
    </row>
    <row r="11" spans="1:14" s="1" customFormat="1" x14ac:dyDescent="0.3">
      <c r="A11" s="1" t="s">
        <v>1422</v>
      </c>
      <c r="B11" s="1" t="s">
        <v>21</v>
      </c>
      <c r="D11" s="1" t="s">
        <v>12</v>
      </c>
      <c r="E11" s="1" t="s">
        <v>13</v>
      </c>
      <c r="F11" s="1" t="s">
        <v>13</v>
      </c>
      <c r="G11" s="1" t="s">
        <v>10</v>
      </c>
      <c r="H11" s="1" t="s">
        <v>11</v>
      </c>
      <c r="L11" s="1">
        <v>1</v>
      </c>
      <c r="M11" s="1">
        <f>SUM(DATAPREMIOLOCAL2024[[#This Row],[GRAND PRIX]:[BRONCE LOCAL]])</f>
        <v>1</v>
      </c>
      <c r="N11" s="27">
        <f>+DATAPREMIOLOCAL2024[[#This Row],[GRAND PRIX]]*$I$3+DATAPREMIOLOCAL2024[[#This Row],[ORO LOCAL]]*$J$3+DATAPREMIOLOCAL2024[[#This Row],[PLATA LOCAL]]*$K$3+DATAPREMIOLOCAL2024[[#This Row],[BRONCE LOCAL]]*$L$3</f>
        <v>3</v>
      </c>
    </row>
    <row r="12" spans="1:14" s="1" customFormat="1" x14ac:dyDescent="0.3">
      <c r="A12" s="1" t="s">
        <v>1422</v>
      </c>
      <c r="B12" s="1" t="s">
        <v>2389</v>
      </c>
      <c r="C12" s="1" t="s">
        <v>22</v>
      </c>
      <c r="D12" s="1" t="s">
        <v>23</v>
      </c>
      <c r="E12" s="1" t="s">
        <v>24</v>
      </c>
      <c r="F12" s="1" t="s">
        <v>24</v>
      </c>
      <c r="G12" s="1" t="s">
        <v>10</v>
      </c>
      <c r="H12" s="1" t="s">
        <v>11</v>
      </c>
      <c r="J12" s="1">
        <v>1</v>
      </c>
      <c r="K12" s="1">
        <v>3</v>
      </c>
      <c r="M12" s="1">
        <f>SUM(DATAPREMIOLOCAL2024[[#This Row],[GRAND PRIX]:[BRONCE LOCAL]])</f>
        <v>4</v>
      </c>
      <c r="N12" s="27">
        <f>+DATAPREMIOLOCAL2024[[#This Row],[GRAND PRIX]]*$I$3+DATAPREMIOLOCAL2024[[#This Row],[ORO LOCAL]]*$J$3+DATAPREMIOLOCAL2024[[#This Row],[PLATA LOCAL]]*$K$3+DATAPREMIOLOCAL2024[[#This Row],[BRONCE LOCAL]]*$L$3</f>
        <v>36</v>
      </c>
    </row>
    <row r="13" spans="1:14" s="1" customFormat="1" x14ac:dyDescent="0.3">
      <c r="A13" s="1" t="s">
        <v>1422</v>
      </c>
      <c r="B13" s="1" t="s">
        <v>2389</v>
      </c>
      <c r="C13" s="1" t="s">
        <v>22</v>
      </c>
      <c r="D13" s="1" t="s">
        <v>25</v>
      </c>
      <c r="E13" s="1" t="s">
        <v>26</v>
      </c>
      <c r="F13" s="1" t="s">
        <v>26</v>
      </c>
      <c r="G13" s="1" t="s">
        <v>10</v>
      </c>
      <c r="H13" s="1" t="s">
        <v>11</v>
      </c>
      <c r="I13" s="1">
        <v>2</v>
      </c>
      <c r="J13" s="1">
        <v>2</v>
      </c>
      <c r="K13" s="1">
        <v>5</v>
      </c>
      <c r="L13" s="1">
        <v>1</v>
      </c>
      <c r="M13" s="1">
        <f>SUM(DATAPREMIOLOCAL2024[[#This Row],[GRAND PRIX]:[BRONCE LOCAL]])</f>
        <v>10</v>
      </c>
      <c r="N13" s="27">
        <f>+DATAPREMIOLOCAL2024[[#This Row],[GRAND PRIX]]*$I$3+DATAPREMIOLOCAL2024[[#This Row],[ORO LOCAL]]*$J$3+DATAPREMIOLOCAL2024[[#This Row],[PLATA LOCAL]]*$K$3+DATAPREMIOLOCAL2024[[#This Row],[BRONCE LOCAL]]*$L$3</f>
        <v>128</v>
      </c>
    </row>
    <row r="14" spans="1:14" s="1" customFormat="1" x14ac:dyDescent="0.3">
      <c r="A14" s="1" t="s">
        <v>1422</v>
      </c>
      <c r="B14" s="1" t="s">
        <v>27</v>
      </c>
      <c r="D14" s="1" t="s">
        <v>28</v>
      </c>
      <c r="E14" s="1" t="s">
        <v>29</v>
      </c>
      <c r="F14" s="1" t="s">
        <v>29</v>
      </c>
      <c r="G14" s="1" t="s">
        <v>10</v>
      </c>
      <c r="H14" s="1" t="s">
        <v>11</v>
      </c>
      <c r="L14" s="1">
        <v>1</v>
      </c>
      <c r="M14" s="1">
        <f>SUM(DATAPREMIOLOCAL2024[[#This Row],[GRAND PRIX]:[BRONCE LOCAL]])</f>
        <v>1</v>
      </c>
      <c r="N14" s="27">
        <f>+DATAPREMIOLOCAL2024[[#This Row],[GRAND PRIX]]*$I$3+DATAPREMIOLOCAL2024[[#This Row],[ORO LOCAL]]*$J$3+DATAPREMIOLOCAL2024[[#This Row],[PLATA LOCAL]]*$K$3+DATAPREMIOLOCAL2024[[#This Row],[BRONCE LOCAL]]*$L$3</f>
        <v>3</v>
      </c>
    </row>
    <row r="15" spans="1:14" s="1" customFormat="1" x14ac:dyDescent="0.3">
      <c r="A15" s="1" t="s">
        <v>1422</v>
      </c>
      <c r="B15" s="1" t="s">
        <v>27</v>
      </c>
      <c r="D15" s="1" t="s">
        <v>30</v>
      </c>
      <c r="E15" s="1" t="s">
        <v>29</v>
      </c>
      <c r="F15" s="1" t="s">
        <v>29</v>
      </c>
      <c r="G15" s="1" t="s">
        <v>10</v>
      </c>
      <c r="H15" s="1" t="s">
        <v>11</v>
      </c>
      <c r="L15" s="1">
        <v>1</v>
      </c>
      <c r="M15" s="1">
        <f>SUM(DATAPREMIOLOCAL2024[[#This Row],[GRAND PRIX]:[BRONCE LOCAL]])</f>
        <v>1</v>
      </c>
      <c r="N15" s="27">
        <f>+DATAPREMIOLOCAL2024[[#This Row],[GRAND PRIX]]*$I$3+DATAPREMIOLOCAL2024[[#This Row],[ORO LOCAL]]*$J$3+DATAPREMIOLOCAL2024[[#This Row],[PLATA LOCAL]]*$K$3+DATAPREMIOLOCAL2024[[#This Row],[BRONCE LOCAL]]*$L$3</f>
        <v>3</v>
      </c>
    </row>
    <row r="16" spans="1:14" s="1" customFormat="1" x14ac:dyDescent="0.3">
      <c r="A16" s="1" t="s">
        <v>1422</v>
      </c>
      <c r="B16" s="1" t="s">
        <v>31</v>
      </c>
      <c r="D16" s="1" t="s">
        <v>32</v>
      </c>
      <c r="E16" s="1" t="s">
        <v>13</v>
      </c>
      <c r="F16" s="1" t="s">
        <v>13</v>
      </c>
      <c r="G16" s="1" t="s">
        <v>10</v>
      </c>
      <c r="H16" s="1" t="s">
        <v>11</v>
      </c>
      <c r="J16" s="1">
        <v>1</v>
      </c>
      <c r="K16" s="1">
        <v>1</v>
      </c>
      <c r="L16" s="1">
        <v>1</v>
      </c>
      <c r="M16" s="1">
        <f>SUM(DATAPREMIOLOCAL2024[[#This Row],[GRAND PRIX]:[BRONCE LOCAL]])</f>
        <v>3</v>
      </c>
      <c r="N16" s="27">
        <f>+DATAPREMIOLOCAL2024[[#This Row],[GRAND PRIX]]*$I$3+DATAPREMIOLOCAL2024[[#This Row],[ORO LOCAL]]*$J$3+DATAPREMIOLOCAL2024[[#This Row],[PLATA LOCAL]]*$K$3+DATAPREMIOLOCAL2024[[#This Row],[BRONCE LOCAL]]*$L$3</f>
        <v>25</v>
      </c>
    </row>
    <row r="17" spans="1:14" s="1" customFormat="1" x14ac:dyDescent="0.3">
      <c r="A17" s="1" t="s">
        <v>1422</v>
      </c>
      <c r="B17" s="1" t="s">
        <v>31</v>
      </c>
      <c r="D17" s="1" t="s">
        <v>33</v>
      </c>
      <c r="E17" s="1" t="s">
        <v>34</v>
      </c>
      <c r="F17" s="1" t="s">
        <v>34</v>
      </c>
      <c r="G17" s="1" t="s">
        <v>10</v>
      </c>
      <c r="H17" s="1" t="s">
        <v>11</v>
      </c>
      <c r="K17" s="1">
        <v>1</v>
      </c>
      <c r="L17" s="1">
        <v>1</v>
      </c>
      <c r="M17" s="1">
        <f>SUM(DATAPREMIOLOCAL2024[[#This Row],[GRAND PRIX]:[BRONCE LOCAL]])</f>
        <v>2</v>
      </c>
      <c r="N17" s="27">
        <f>+DATAPREMIOLOCAL2024[[#This Row],[GRAND PRIX]]*$I$3+DATAPREMIOLOCAL2024[[#This Row],[ORO LOCAL]]*$J$3+DATAPREMIOLOCAL2024[[#This Row],[PLATA LOCAL]]*$K$3+DATAPREMIOLOCAL2024[[#This Row],[BRONCE LOCAL]]*$L$3</f>
        <v>10</v>
      </c>
    </row>
    <row r="18" spans="1:14" s="1" customFormat="1" x14ac:dyDescent="0.3">
      <c r="A18" s="1" t="s">
        <v>1422</v>
      </c>
      <c r="B18" s="1" t="s">
        <v>31</v>
      </c>
      <c r="D18" s="1" t="s">
        <v>35</v>
      </c>
      <c r="E18" s="1" t="s">
        <v>34</v>
      </c>
      <c r="F18" s="1" t="s">
        <v>34</v>
      </c>
      <c r="G18" s="1" t="s">
        <v>10</v>
      </c>
      <c r="H18" s="1" t="s">
        <v>11</v>
      </c>
      <c r="K18" s="1">
        <v>1</v>
      </c>
      <c r="L18" s="1">
        <v>1</v>
      </c>
      <c r="M18" s="1">
        <f>SUM(DATAPREMIOLOCAL2024[[#This Row],[GRAND PRIX]:[BRONCE LOCAL]])</f>
        <v>2</v>
      </c>
      <c r="N18" s="27">
        <f>+DATAPREMIOLOCAL2024[[#This Row],[GRAND PRIX]]*$I$3+DATAPREMIOLOCAL2024[[#This Row],[ORO LOCAL]]*$J$3+DATAPREMIOLOCAL2024[[#This Row],[PLATA LOCAL]]*$K$3+DATAPREMIOLOCAL2024[[#This Row],[BRONCE LOCAL]]*$L$3</f>
        <v>10</v>
      </c>
    </row>
    <row r="19" spans="1:14" s="1" customFormat="1" x14ac:dyDescent="0.3">
      <c r="A19" s="1" t="s">
        <v>1422</v>
      </c>
      <c r="B19" s="1" t="s">
        <v>31</v>
      </c>
      <c r="D19" s="1" t="s">
        <v>36</v>
      </c>
      <c r="E19" s="1" t="s">
        <v>34</v>
      </c>
      <c r="F19" s="1" t="s">
        <v>34</v>
      </c>
      <c r="G19" s="1" t="s">
        <v>10</v>
      </c>
      <c r="H19" s="1" t="s">
        <v>11</v>
      </c>
      <c r="K19" s="1">
        <v>2</v>
      </c>
      <c r="M19" s="1">
        <f>SUM(DATAPREMIOLOCAL2024[[#This Row],[GRAND PRIX]:[BRONCE LOCAL]])</f>
        <v>2</v>
      </c>
      <c r="N19" s="27">
        <f>+DATAPREMIOLOCAL2024[[#This Row],[GRAND PRIX]]*$I$3+DATAPREMIOLOCAL2024[[#This Row],[ORO LOCAL]]*$J$3+DATAPREMIOLOCAL2024[[#This Row],[PLATA LOCAL]]*$K$3+DATAPREMIOLOCAL2024[[#This Row],[BRONCE LOCAL]]*$L$3</f>
        <v>14</v>
      </c>
    </row>
    <row r="20" spans="1:14" s="1" customFormat="1" x14ac:dyDescent="0.3">
      <c r="A20" s="1" t="s">
        <v>1422</v>
      </c>
      <c r="B20" s="1" t="s">
        <v>31</v>
      </c>
      <c r="D20" s="1" t="s">
        <v>37</v>
      </c>
      <c r="E20" s="1" t="s">
        <v>34</v>
      </c>
      <c r="F20" s="1" t="s">
        <v>34</v>
      </c>
      <c r="G20" s="1" t="s">
        <v>10</v>
      </c>
      <c r="H20" s="1" t="s">
        <v>11</v>
      </c>
      <c r="K20" s="1">
        <v>1</v>
      </c>
      <c r="L20" s="1">
        <v>1</v>
      </c>
      <c r="M20" s="1">
        <f>SUM(DATAPREMIOLOCAL2024[[#This Row],[GRAND PRIX]:[BRONCE LOCAL]])</f>
        <v>2</v>
      </c>
      <c r="N20" s="27">
        <f>+DATAPREMIOLOCAL2024[[#This Row],[GRAND PRIX]]*$I$3+DATAPREMIOLOCAL2024[[#This Row],[ORO LOCAL]]*$J$3+DATAPREMIOLOCAL2024[[#This Row],[PLATA LOCAL]]*$K$3+DATAPREMIOLOCAL2024[[#This Row],[BRONCE LOCAL]]*$L$3</f>
        <v>10</v>
      </c>
    </row>
    <row r="21" spans="1:14" s="1" customFormat="1" x14ac:dyDescent="0.3">
      <c r="A21" s="1" t="s">
        <v>1422</v>
      </c>
      <c r="B21" s="1" t="s">
        <v>1419</v>
      </c>
      <c r="D21" s="1" t="s">
        <v>46</v>
      </c>
      <c r="E21" s="1" t="s">
        <v>44</v>
      </c>
      <c r="F21" s="1" t="s">
        <v>44</v>
      </c>
      <c r="G21" s="1" t="s">
        <v>10</v>
      </c>
      <c r="H21" s="1" t="s">
        <v>11</v>
      </c>
      <c r="K21" s="1">
        <v>1</v>
      </c>
      <c r="M21" s="1">
        <f>SUM(DATAPREMIOLOCAL2024[[#This Row],[GRAND PRIX]:[BRONCE LOCAL]])</f>
        <v>1</v>
      </c>
      <c r="N21" s="27">
        <f>+DATAPREMIOLOCAL2024[[#This Row],[GRAND PRIX]]*$I$3+DATAPREMIOLOCAL2024[[#This Row],[ORO LOCAL]]*$J$3+DATAPREMIOLOCAL2024[[#This Row],[PLATA LOCAL]]*$K$3+DATAPREMIOLOCAL2024[[#This Row],[BRONCE LOCAL]]*$L$3</f>
        <v>7</v>
      </c>
    </row>
    <row r="22" spans="1:14" s="1" customFormat="1" x14ac:dyDescent="0.3">
      <c r="A22" s="1" t="s">
        <v>1422</v>
      </c>
      <c r="B22" s="1" t="s">
        <v>1419</v>
      </c>
      <c r="D22" s="1" t="s">
        <v>38</v>
      </c>
      <c r="E22" s="1" t="s">
        <v>39</v>
      </c>
      <c r="F22" s="1" t="s">
        <v>39</v>
      </c>
      <c r="G22" s="1" t="s">
        <v>10</v>
      </c>
      <c r="H22" s="1" t="s">
        <v>11</v>
      </c>
      <c r="J22" s="1">
        <v>4</v>
      </c>
      <c r="L22" s="1">
        <v>1</v>
      </c>
      <c r="M22" s="1">
        <f>SUM(DATAPREMIOLOCAL2024[[#This Row],[GRAND PRIX]:[BRONCE LOCAL]])</f>
        <v>5</v>
      </c>
      <c r="N22" s="27">
        <f>+DATAPREMIOLOCAL2024[[#This Row],[GRAND PRIX]]*$I$3+DATAPREMIOLOCAL2024[[#This Row],[ORO LOCAL]]*$J$3+DATAPREMIOLOCAL2024[[#This Row],[PLATA LOCAL]]*$K$3+DATAPREMIOLOCAL2024[[#This Row],[BRONCE LOCAL]]*$L$3</f>
        <v>63</v>
      </c>
    </row>
    <row r="23" spans="1:14" s="1" customFormat="1" x14ac:dyDescent="0.3">
      <c r="A23" s="1" t="s">
        <v>1422</v>
      </c>
      <c r="B23" s="1" t="s">
        <v>1419</v>
      </c>
      <c r="D23" s="1" t="s">
        <v>40</v>
      </c>
      <c r="E23" s="1" t="s">
        <v>41</v>
      </c>
      <c r="F23" s="1" t="s">
        <v>41</v>
      </c>
      <c r="G23" s="1" t="s">
        <v>10</v>
      </c>
      <c r="H23" s="1" t="s">
        <v>11</v>
      </c>
      <c r="L23" s="1">
        <v>1</v>
      </c>
      <c r="M23" s="1">
        <f>SUM(DATAPREMIOLOCAL2024[[#This Row],[GRAND PRIX]:[BRONCE LOCAL]])</f>
        <v>1</v>
      </c>
      <c r="N23" s="27">
        <f>+DATAPREMIOLOCAL2024[[#This Row],[GRAND PRIX]]*$I$3+DATAPREMIOLOCAL2024[[#This Row],[ORO LOCAL]]*$J$3+DATAPREMIOLOCAL2024[[#This Row],[PLATA LOCAL]]*$K$3+DATAPREMIOLOCAL2024[[#This Row],[BRONCE LOCAL]]*$L$3</f>
        <v>3</v>
      </c>
    </row>
    <row r="24" spans="1:14" s="1" customFormat="1" x14ac:dyDescent="0.3">
      <c r="A24" s="1" t="s">
        <v>1422</v>
      </c>
      <c r="B24" s="1" t="s">
        <v>1419</v>
      </c>
      <c r="D24" s="1" t="s">
        <v>42</v>
      </c>
      <c r="E24" s="1" t="s">
        <v>43</v>
      </c>
      <c r="F24" s="1" t="s">
        <v>43</v>
      </c>
      <c r="G24" s="1" t="s">
        <v>10</v>
      </c>
      <c r="H24" s="1" t="s">
        <v>11</v>
      </c>
      <c r="J24" s="1">
        <v>2</v>
      </c>
      <c r="K24" s="1">
        <v>1</v>
      </c>
      <c r="M24" s="1">
        <f>SUM(DATAPREMIOLOCAL2024[[#This Row],[GRAND PRIX]:[BRONCE LOCAL]])</f>
        <v>3</v>
      </c>
      <c r="N24" s="27">
        <f>+DATAPREMIOLOCAL2024[[#This Row],[GRAND PRIX]]*$I$3+DATAPREMIOLOCAL2024[[#This Row],[ORO LOCAL]]*$J$3+DATAPREMIOLOCAL2024[[#This Row],[PLATA LOCAL]]*$K$3+DATAPREMIOLOCAL2024[[#This Row],[BRONCE LOCAL]]*$L$3</f>
        <v>37</v>
      </c>
    </row>
    <row r="25" spans="1:14" s="1" customFormat="1" x14ac:dyDescent="0.3">
      <c r="A25" s="1" t="s">
        <v>1422</v>
      </c>
      <c r="B25" s="1" t="s">
        <v>1419</v>
      </c>
      <c r="D25" s="1" t="s">
        <v>1420</v>
      </c>
      <c r="E25" s="1" t="s">
        <v>44</v>
      </c>
      <c r="F25" s="1" t="s">
        <v>44</v>
      </c>
      <c r="G25" s="1" t="s">
        <v>10</v>
      </c>
      <c r="H25" s="1" t="s">
        <v>11</v>
      </c>
      <c r="L25" s="1">
        <v>1</v>
      </c>
      <c r="M25" s="1">
        <f>SUM(DATAPREMIOLOCAL2024[[#This Row],[GRAND PRIX]:[BRONCE LOCAL]])</f>
        <v>1</v>
      </c>
      <c r="N25" s="27">
        <f>+DATAPREMIOLOCAL2024[[#This Row],[GRAND PRIX]]*$I$3+DATAPREMIOLOCAL2024[[#This Row],[ORO LOCAL]]*$J$3+DATAPREMIOLOCAL2024[[#This Row],[PLATA LOCAL]]*$K$3+DATAPREMIOLOCAL2024[[#This Row],[BRONCE LOCAL]]*$L$3</f>
        <v>3</v>
      </c>
    </row>
    <row r="26" spans="1:14" s="1" customFormat="1" x14ac:dyDescent="0.3">
      <c r="A26" s="1" t="s">
        <v>1422</v>
      </c>
      <c r="B26" s="1" t="s">
        <v>47</v>
      </c>
      <c r="D26" s="1" t="s">
        <v>48</v>
      </c>
      <c r="E26" s="1" t="s">
        <v>49</v>
      </c>
      <c r="F26" s="1" t="s">
        <v>49</v>
      </c>
      <c r="G26" s="1" t="s">
        <v>10</v>
      </c>
      <c r="H26" s="1" t="s">
        <v>11</v>
      </c>
      <c r="K26" s="1">
        <v>1</v>
      </c>
      <c r="M26" s="1">
        <f>SUM(DATAPREMIOLOCAL2024[[#This Row],[GRAND PRIX]:[BRONCE LOCAL]])</f>
        <v>1</v>
      </c>
      <c r="N26" s="27">
        <f>+DATAPREMIOLOCAL2024[[#This Row],[GRAND PRIX]]*$I$3+DATAPREMIOLOCAL2024[[#This Row],[ORO LOCAL]]*$J$3+DATAPREMIOLOCAL2024[[#This Row],[PLATA LOCAL]]*$K$3+DATAPREMIOLOCAL2024[[#This Row],[BRONCE LOCAL]]*$L$3</f>
        <v>7</v>
      </c>
    </row>
    <row r="27" spans="1:14" s="1" customFormat="1" x14ac:dyDescent="0.3">
      <c r="A27" s="1" t="s">
        <v>1422</v>
      </c>
      <c r="B27" s="1" t="s">
        <v>47</v>
      </c>
      <c r="D27" s="1" t="s">
        <v>50</v>
      </c>
      <c r="E27" s="1" t="s">
        <v>49</v>
      </c>
      <c r="F27" s="1" t="s">
        <v>49</v>
      </c>
      <c r="G27" s="1" t="s">
        <v>10</v>
      </c>
      <c r="H27" s="1" t="s">
        <v>11</v>
      </c>
      <c r="J27" s="1">
        <v>1</v>
      </c>
      <c r="M27" s="1">
        <f>SUM(DATAPREMIOLOCAL2024[[#This Row],[GRAND PRIX]:[BRONCE LOCAL]])</f>
        <v>1</v>
      </c>
      <c r="N27" s="27">
        <f>+DATAPREMIOLOCAL2024[[#This Row],[GRAND PRIX]]*$I$3+DATAPREMIOLOCAL2024[[#This Row],[ORO LOCAL]]*$J$3+DATAPREMIOLOCAL2024[[#This Row],[PLATA LOCAL]]*$K$3+DATAPREMIOLOCAL2024[[#This Row],[BRONCE LOCAL]]*$L$3</f>
        <v>15</v>
      </c>
    </row>
    <row r="28" spans="1:14" s="1" customFormat="1" x14ac:dyDescent="0.3">
      <c r="A28" s="1" t="s">
        <v>1422</v>
      </c>
      <c r="B28" s="1" t="s">
        <v>47</v>
      </c>
      <c r="D28" s="1" t="s">
        <v>51</v>
      </c>
      <c r="E28" s="1" t="s">
        <v>49</v>
      </c>
      <c r="F28" s="1" t="s">
        <v>49</v>
      </c>
      <c r="G28" s="1" t="s">
        <v>10</v>
      </c>
      <c r="H28" s="1" t="s">
        <v>11</v>
      </c>
      <c r="K28" s="1">
        <v>1</v>
      </c>
      <c r="M28" s="1">
        <f>SUM(DATAPREMIOLOCAL2024[[#This Row],[GRAND PRIX]:[BRONCE LOCAL]])</f>
        <v>1</v>
      </c>
      <c r="N28" s="27">
        <f>+DATAPREMIOLOCAL2024[[#This Row],[GRAND PRIX]]*$I$3+DATAPREMIOLOCAL2024[[#This Row],[ORO LOCAL]]*$J$3+DATAPREMIOLOCAL2024[[#This Row],[PLATA LOCAL]]*$K$3+DATAPREMIOLOCAL2024[[#This Row],[BRONCE LOCAL]]*$L$3</f>
        <v>7</v>
      </c>
    </row>
    <row r="29" spans="1:14" s="1" customFormat="1" x14ac:dyDescent="0.3">
      <c r="A29" s="1" t="s">
        <v>1422</v>
      </c>
      <c r="B29" s="1" t="s">
        <v>52</v>
      </c>
      <c r="D29" s="1" t="s">
        <v>53</v>
      </c>
      <c r="E29" s="1" t="s">
        <v>54</v>
      </c>
      <c r="F29" s="1" t="s">
        <v>54</v>
      </c>
      <c r="G29" s="1" t="s">
        <v>10</v>
      </c>
      <c r="H29" s="1" t="s">
        <v>11</v>
      </c>
      <c r="K29" s="1">
        <v>1</v>
      </c>
      <c r="L29" s="1">
        <v>1</v>
      </c>
      <c r="M29" s="1">
        <f>SUM(DATAPREMIOLOCAL2024[[#This Row],[GRAND PRIX]:[BRONCE LOCAL]])</f>
        <v>2</v>
      </c>
      <c r="N29" s="27">
        <f>+DATAPREMIOLOCAL2024[[#This Row],[GRAND PRIX]]*$I$3+DATAPREMIOLOCAL2024[[#This Row],[ORO LOCAL]]*$J$3+DATAPREMIOLOCAL2024[[#This Row],[PLATA LOCAL]]*$K$3+DATAPREMIOLOCAL2024[[#This Row],[BRONCE LOCAL]]*$L$3</f>
        <v>10</v>
      </c>
    </row>
    <row r="30" spans="1:14" s="1" customFormat="1" x14ac:dyDescent="0.3">
      <c r="A30" s="1" t="s">
        <v>1422</v>
      </c>
      <c r="B30" s="1" t="s">
        <v>55</v>
      </c>
      <c r="D30" s="1" t="s">
        <v>56</v>
      </c>
      <c r="E30" s="1" t="s">
        <v>57</v>
      </c>
      <c r="F30" s="1" t="s">
        <v>57</v>
      </c>
      <c r="G30" s="1" t="s">
        <v>10</v>
      </c>
      <c r="H30" s="1" t="s">
        <v>11</v>
      </c>
      <c r="L30" s="1">
        <v>2</v>
      </c>
      <c r="M30" s="1">
        <f>SUM(DATAPREMIOLOCAL2024[[#This Row],[GRAND PRIX]:[BRONCE LOCAL]])</f>
        <v>2</v>
      </c>
      <c r="N30" s="27">
        <f>+DATAPREMIOLOCAL2024[[#This Row],[GRAND PRIX]]*$I$3+DATAPREMIOLOCAL2024[[#This Row],[ORO LOCAL]]*$J$3+DATAPREMIOLOCAL2024[[#This Row],[PLATA LOCAL]]*$K$3+DATAPREMIOLOCAL2024[[#This Row],[BRONCE LOCAL]]*$L$3</f>
        <v>6</v>
      </c>
    </row>
    <row r="31" spans="1:14" s="1" customFormat="1" x14ac:dyDescent="0.3">
      <c r="A31" s="1" t="s">
        <v>1422</v>
      </c>
      <c r="B31" s="1" t="s">
        <v>58</v>
      </c>
      <c r="D31" s="1" t="s">
        <v>59</v>
      </c>
      <c r="E31" s="1" t="s">
        <v>60</v>
      </c>
      <c r="F31" s="1" t="s">
        <v>60</v>
      </c>
      <c r="G31" s="1" t="s">
        <v>10</v>
      </c>
      <c r="H31" s="1" t="s">
        <v>11</v>
      </c>
      <c r="K31" s="1">
        <v>1</v>
      </c>
      <c r="M31" s="1">
        <f>SUM(DATAPREMIOLOCAL2024[[#This Row],[GRAND PRIX]:[BRONCE LOCAL]])</f>
        <v>1</v>
      </c>
      <c r="N31" s="27">
        <f>+DATAPREMIOLOCAL2024[[#This Row],[GRAND PRIX]]*$I$3+DATAPREMIOLOCAL2024[[#This Row],[ORO LOCAL]]*$J$3+DATAPREMIOLOCAL2024[[#This Row],[PLATA LOCAL]]*$K$3+DATAPREMIOLOCAL2024[[#This Row],[BRONCE LOCAL]]*$L$3</f>
        <v>7</v>
      </c>
    </row>
    <row r="32" spans="1:14" s="1" customFormat="1" x14ac:dyDescent="0.3">
      <c r="A32" s="1" t="s">
        <v>1422</v>
      </c>
      <c r="B32" s="1" t="s">
        <v>61</v>
      </c>
      <c r="D32" s="1" t="s">
        <v>62</v>
      </c>
      <c r="E32" s="1" t="s">
        <v>63</v>
      </c>
      <c r="F32" s="1" t="s">
        <v>63</v>
      </c>
      <c r="G32" s="1" t="s">
        <v>10</v>
      </c>
      <c r="H32" s="1" t="s">
        <v>11</v>
      </c>
      <c r="J32" s="1">
        <v>1</v>
      </c>
      <c r="K32" s="1">
        <v>1</v>
      </c>
      <c r="M32" s="1">
        <f>SUM(DATAPREMIOLOCAL2024[[#This Row],[GRAND PRIX]:[BRONCE LOCAL]])</f>
        <v>2</v>
      </c>
      <c r="N32" s="27">
        <f>+DATAPREMIOLOCAL2024[[#This Row],[GRAND PRIX]]*$I$3+DATAPREMIOLOCAL2024[[#This Row],[ORO LOCAL]]*$J$3+DATAPREMIOLOCAL2024[[#This Row],[PLATA LOCAL]]*$K$3+DATAPREMIOLOCAL2024[[#This Row],[BRONCE LOCAL]]*$L$3</f>
        <v>22</v>
      </c>
    </row>
    <row r="33" spans="1:14" s="1" customFormat="1" x14ac:dyDescent="0.3">
      <c r="A33" s="1" t="s">
        <v>1422</v>
      </c>
      <c r="B33" s="1" t="s">
        <v>61</v>
      </c>
      <c r="D33" s="1" t="s">
        <v>64</v>
      </c>
      <c r="E33" s="1" t="s">
        <v>63</v>
      </c>
      <c r="F33" s="1" t="s">
        <v>63</v>
      </c>
      <c r="G33" s="1" t="s">
        <v>10</v>
      </c>
      <c r="H33" s="1" t="s">
        <v>11</v>
      </c>
      <c r="K33" s="1">
        <v>1</v>
      </c>
      <c r="L33" s="1">
        <v>1</v>
      </c>
      <c r="M33" s="1">
        <f>SUM(DATAPREMIOLOCAL2024[[#This Row],[GRAND PRIX]:[BRONCE LOCAL]])</f>
        <v>2</v>
      </c>
      <c r="N33" s="27">
        <f>+DATAPREMIOLOCAL2024[[#This Row],[GRAND PRIX]]*$I$3+DATAPREMIOLOCAL2024[[#This Row],[ORO LOCAL]]*$J$3+DATAPREMIOLOCAL2024[[#This Row],[PLATA LOCAL]]*$K$3+DATAPREMIOLOCAL2024[[#This Row],[BRONCE LOCAL]]*$L$3</f>
        <v>10</v>
      </c>
    </row>
    <row r="34" spans="1:14" s="1" customFormat="1" x14ac:dyDescent="0.3">
      <c r="A34" s="1" t="s">
        <v>1422</v>
      </c>
      <c r="B34" s="1" t="s">
        <v>61</v>
      </c>
      <c r="D34" s="1" t="s">
        <v>65</v>
      </c>
      <c r="E34" s="1" t="s">
        <v>63</v>
      </c>
      <c r="F34" s="1" t="s">
        <v>63</v>
      </c>
      <c r="G34" s="1" t="s">
        <v>10</v>
      </c>
      <c r="H34" s="1" t="s">
        <v>11</v>
      </c>
      <c r="L34" s="1">
        <v>2</v>
      </c>
      <c r="M34" s="1">
        <f>SUM(DATAPREMIOLOCAL2024[[#This Row],[GRAND PRIX]:[BRONCE LOCAL]])</f>
        <v>2</v>
      </c>
      <c r="N34" s="27">
        <f>+DATAPREMIOLOCAL2024[[#This Row],[GRAND PRIX]]*$I$3+DATAPREMIOLOCAL2024[[#This Row],[ORO LOCAL]]*$J$3+DATAPREMIOLOCAL2024[[#This Row],[PLATA LOCAL]]*$K$3+DATAPREMIOLOCAL2024[[#This Row],[BRONCE LOCAL]]*$L$3</f>
        <v>6</v>
      </c>
    </row>
    <row r="35" spans="1:14" s="1" customFormat="1" x14ac:dyDescent="0.3">
      <c r="A35" s="1" t="s">
        <v>1422</v>
      </c>
      <c r="B35" s="1" t="s">
        <v>61</v>
      </c>
      <c r="D35" s="1" t="s">
        <v>66</v>
      </c>
      <c r="E35" s="1" t="s">
        <v>67</v>
      </c>
      <c r="F35" s="1" t="s">
        <v>67</v>
      </c>
      <c r="G35" s="1" t="s">
        <v>10</v>
      </c>
      <c r="H35" s="1" t="s">
        <v>11</v>
      </c>
      <c r="J35" s="1">
        <v>1</v>
      </c>
      <c r="K35" s="1">
        <v>1</v>
      </c>
      <c r="M35" s="1">
        <f>SUM(DATAPREMIOLOCAL2024[[#This Row],[GRAND PRIX]:[BRONCE LOCAL]])</f>
        <v>2</v>
      </c>
      <c r="N35" s="27">
        <f>+DATAPREMIOLOCAL2024[[#This Row],[GRAND PRIX]]*$I$3+DATAPREMIOLOCAL2024[[#This Row],[ORO LOCAL]]*$J$3+DATAPREMIOLOCAL2024[[#This Row],[PLATA LOCAL]]*$K$3+DATAPREMIOLOCAL2024[[#This Row],[BRONCE LOCAL]]*$L$3</f>
        <v>22</v>
      </c>
    </row>
    <row r="36" spans="1:14" s="1" customFormat="1" x14ac:dyDescent="0.3">
      <c r="A36" s="1" t="s">
        <v>1422</v>
      </c>
      <c r="B36" s="1" t="s">
        <v>68</v>
      </c>
      <c r="D36" s="1" t="s">
        <v>69</v>
      </c>
      <c r="E36" s="1" t="s">
        <v>70</v>
      </c>
      <c r="F36" s="1" t="s">
        <v>70</v>
      </c>
      <c r="G36" s="1" t="s">
        <v>10</v>
      </c>
      <c r="H36" s="1" t="s">
        <v>11</v>
      </c>
      <c r="K36" s="1">
        <v>1</v>
      </c>
      <c r="M36" s="1">
        <f>SUM(DATAPREMIOLOCAL2024[[#This Row],[GRAND PRIX]:[BRONCE LOCAL]])</f>
        <v>1</v>
      </c>
      <c r="N36" s="27">
        <f>+DATAPREMIOLOCAL2024[[#This Row],[GRAND PRIX]]*$I$3+DATAPREMIOLOCAL2024[[#This Row],[ORO LOCAL]]*$J$3+DATAPREMIOLOCAL2024[[#This Row],[PLATA LOCAL]]*$K$3+DATAPREMIOLOCAL2024[[#This Row],[BRONCE LOCAL]]*$L$3</f>
        <v>7</v>
      </c>
    </row>
    <row r="37" spans="1:14" s="1" customFormat="1" x14ac:dyDescent="0.3">
      <c r="A37" s="1" t="s">
        <v>1422</v>
      </c>
      <c r="B37" s="1" t="s">
        <v>2491</v>
      </c>
      <c r="C37" s="1" t="s">
        <v>2707</v>
      </c>
      <c r="D37" s="1" t="s">
        <v>75</v>
      </c>
      <c r="E37" s="1" t="s">
        <v>76</v>
      </c>
      <c r="F37" s="1" t="s">
        <v>76</v>
      </c>
      <c r="G37" s="1" t="s">
        <v>10</v>
      </c>
      <c r="H37" s="1" t="s">
        <v>11</v>
      </c>
      <c r="K37" s="1">
        <v>1</v>
      </c>
      <c r="L37" s="1">
        <v>2</v>
      </c>
      <c r="M37" s="1">
        <f>SUM(DATAPREMIOLOCAL2024[[#This Row],[GRAND PRIX]:[BRONCE LOCAL]])</f>
        <v>3</v>
      </c>
      <c r="N37" s="27">
        <f>+DATAPREMIOLOCAL2024[[#This Row],[GRAND PRIX]]*$I$3+DATAPREMIOLOCAL2024[[#This Row],[ORO LOCAL]]*$J$3+DATAPREMIOLOCAL2024[[#This Row],[PLATA LOCAL]]*$K$3+DATAPREMIOLOCAL2024[[#This Row],[BRONCE LOCAL]]*$L$3</f>
        <v>13</v>
      </c>
    </row>
    <row r="38" spans="1:14" s="1" customFormat="1" x14ac:dyDescent="0.3">
      <c r="A38" s="1" t="s">
        <v>1422</v>
      </c>
      <c r="B38" s="1" t="s">
        <v>2491</v>
      </c>
      <c r="C38" s="1" t="s">
        <v>2707</v>
      </c>
      <c r="D38" s="1" t="s">
        <v>73</v>
      </c>
      <c r="E38" s="1" t="s">
        <v>74</v>
      </c>
      <c r="F38" s="1" t="s">
        <v>74</v>
      </c>
      <c r="G38" s="1" t="s">
        <v>10</v>
      </c>
      <c r="H38" s="1" t="s">
        <v>11</v>
      </c>
      <c r="L38" s="1">
        <v>1</v>
      </c>
      <c r="M38" s="1">
        <f>SUM(DATAPREMIOLOCAL2024[[#This Row],[GRAND PRIX]:[BRONCE LOCAL]])</f>
        <v>1</v>
      </c>
      <c r="N38" s="27">
        <f>+DATAPREMIOLOCAL2024[[#This Row],[GRAND PRIX]]*$I$3+DATAPREMIOLOCAL2024[[#This Row],[ORO LOCAL]]*$J$3+DATAPREMIOLOCAL2024[[#This Row],[PLATA LOCAL]]*$K$3+DATAPREMIOLOCAL2024[[#This Row],[BRONCE LOCAL]]*$L$3</f>
        <v>3</v>
      </c>
    </row>
    <row r="39" spans="1:14" s="1" customFormat="1" x14ac:dyDescent="0.3">
      <c r="A39" s="1" t="s">
        <v>1422</v>
      </c>
      <c r="B39" s="1" t="s">
        <v>2491</v>
      </c>
      <c r="C39" s="1" t="s">
        <v>2707</v>
      </c>
      <c r="D39" s="1" t="s">
        <v>71</v>
      </c>
      <c r="E39" s="1" t="s">
        <v>72</v>
      </c>
      <c r="F39" s="1" t="s">
        <v>72</v>
      </c>
      <c r="G39" s="1" t="s">
        <v>10</v>
      </c>
      <c r="H39" s="1" t="s">
        <v>11</v>
      </c>
      <c r="L39" s="1">
        <v>1</v>
      </c>
      <c r="M39" s="1">
        <f>SUM(DATAPREMIOLOCAL2024[[#This Row],[GRAND PRIX]:[BRONCE LOCAL]])</f>
        <v>1</v>
      </c>
      <c r="N39" s="27">
        <f>+DATAPREMIOLOCAL2024[[#This Row],[GRAND PRIX]]*$I$3+DATAPREMIOLOCAL2024[[#This Row],[ORO LOCAL]]*$J$3+DATAPREMIOLOCAL2024[[#This Row],[PLATA LOCAL]]*$K$3+DATAPREMIOLOCAL2024[[#This Row],[BRONCE LOCAL]]*$L$3</f>
        <v>3</v>
      </c>
    </row>
    <row r="40" spans="1:14" s="1" customFormat="1" x14ac:dyDescent="0.3">
      <c r="A40" s="1" t="s">
        <v>1422</v>
      </c>
      <c r="B40" s="1" t="s">
        <v>77</v>
      </c>
      <c r="D40" s="1" t="s">
        <v>78</v>
      </c>
      <c r="E40" s="1" t="s">
        <v>79</v>
      </c>
      <c r="F40" s="1" t="s">
        <v>79</v>
      </c>
      <c r="G40" s="1" t="s">
        <v>10</v>
      </c>
      <c r="H40" s="1" t="s">
        <v>11</v>
      </c>
      <c r="I40" s="1">
        <v>2</v>
      </c>
      <c r="J40" s="1">
        <v>5</v>
      </c>
      <c r="K40" s="1">
        <v>3</v>
      </c>
      <c r="L40" s="1">
        <v>1</v>
      </c>
      <c r="M40" s="1">
        <f>SUM(DATAPREMIOLOCAL2024[[#This Row],[GRAND PRIX]:[BRONCE LOCAL]])</f>
        <v>11</v>
      </c>
      <c r="N40" s="27">
        <f>+DATAPREMIOLOCAL2024[[#This Row],[GRAND PRIX]]*$I$3+DATAPREMIOLOCAL2024[[#This Row],[ORO LOCAL]]*$J$3+DATAPREMIOLOCAL2024[[#This Row],[PLATA LOCAL]]*$K$3+DATAPREMIOLOCAL2024[[#This Row],[BRONCE LOCAL]]*$L$3</f>
        <v>159</v>
      </c>
    </row>
    <row r="41" spans="1:14" s="1" customFormat="1" x14ac:dyDescent="0.3">
      <c r="A41" s="1" t="s">
        <v>1422</v>
      </c>
      <c r="B41" s="1" t="s">
        <v>77</v>
      </c>
      <c r="D41" s="1" t="s">
        <v>80</v>
      </c>
      <c r="E41" s="1" t="s">
        <v>79</v>
      </c>
      <c r="F41" s="1" t="s">
        <v>79</v>
      </c>
      <c r="G41" s="1" t="s">
        <v>10</v>
      </c>
      <c r="H41" s="1" t="s">
        <v>11</v>
      </c>
      <c r="K41" s="1">
        <v>1</v>
      </c>
      <c r="M41" s="1">
        <f>SUM(DATAPREMIOLOCAL2024[[#This Row],[GRAND PRIX]:[BRONCE LOCAL]])</f>
        <v>1</v>
      </c>
      <c r="N41" s="27">
        <f>+DATAPREMIOLOCAL2024[[#This Row],[GRAND PRIX]]*$I$3+DATAPREMIOLOCAL2024[[#This Row],[ORO LOCAL]]*$J$3+DATAPREMIOLOCAL2024[[#This Row],[PLATA LOCAL]]*$K$3+DATAPREMIOLOCAL2024[[#This Row],[BRONCE LOCAL]]*$L$3</f>
        <v>7</v>
      </c>
    </row>
    <row r="42" spans="1:14" s="1" customFormat="1" x14ac:dyDescent="0.3">
      <c r="A42" s="1" t="s">
        <v>1422</v>
      </c>
      <c r="B42" s="1" t="s">
        <v>81</v>
      </c>
      <c r="D42" s="1" t="s">
        <v>82</v>
      </c>
      <c r="E42" s="1" t="s">
        <v>83</v>
      </c>
      <c r="F42" s="1" t="s">
        <v>83</v>
      </c>
      <c r="G42" s="1" t="s">
        <v>10</v>
      </c>
      <c r="H42" s="1" t="s">
        <v>11</v>
      </c>
      <c r="J42" s="1">
        <v>1</v>
      </c>
      <c r="M42" s="1">
        <f>SUM(DATAPREMIOLOCAL2024[[#This Row],[GRAND PRIX]:[BRONCE LOCAL]])</f>
        <v>1</v>
      </c>
      <c r="N42" s="27">
        <f>+DATAPREMIOLOCAL2024[[#This Row],[GRAND PRIX]]*$I$3+DATAPREMIOLOCAL2024[[#This Row],[ORO LOCAL]]*$J$3+DATAPREMIOLOCAL2024[[#This Row],[PLATA LOCAL]]*$K$3+DATAPREMIOLOCAL2024[[#This Row],[BRONCE LOCAL]]*$L$3</f>
        <v>15</v>
      </c>
    </row>
    <row r="43" spans="1:14" s="1" customFormat="1" x14ac:dyDescent="0.3">
      <c r="A43" s="1" t="s">
        <v>1422</v>
      </c>
      <c r="B43" s="1" t="s">
        <v>81</v>
      </c>
      <c r="D43" s="1" t="s">
        <v>84</v>
      </c>
      <c r="E43" s="1" t="s">
        <v>83</v>
      </c>
      <c r="F43" s="1" t="s">
        <v>83</v>
      </c>
      <c r="G43" s="1" t="s">
        <v>10</v>
      </c>
      <c r="H43" s="1" t="s">
        <v>11</v>
      </c>
      <c r="L43" s="1">
        <v>1</v>
      </c>
      <c r="M43" s="1">
        <f>SUM(DATAPREMIOLOCAL2024[[#This Row],[GRAND PRIX]:[BRONCE LOCAL]])</f>
        <v>1</v>
      </c>
      <c r="N43" s="27">
        <f>+DATAPREMIOLOCAL2024[[#This Row],[GRAND PRIX]]*$I$3+DATAPREMIOLOCAL2024[[#This Row],[ORO LOCAL]]*$J$3+DATAPREMIOLOCAL2024[[#This Row],[PLATA LOCAL]]*$K$3+DATAPREMIOLOCAL2024[[#This Row],[BRONCE LOCAL]]*$L$3</f>
        <v>3</v>
      </c>
    </row>
    <row r="44" spans="1:14" s="1" customFormat="1" x14ac:dyDescent="0.3">
      <c r="A44" s="1" t="s">
        <v>1422</v>
      </c>
      <c r="B44" s="1" t="s">
        <v>1233</v>
      </c>
      <c r="C44" s="1" t="s">
        <v>85</v>
      </c>
      <c r="D44" s="1" t="s">
        <v>86</v>
      </c>
      <c r="E44" s="1" t="s">
        <v>87</v>
      </c>
      <c r="F44" s="1" t="s">
        <v>87</v>
      </c>
      <c r="G44" s="1" t="s">
        <v>10</v>
      </c>
      <c r="H44" s="1" t="s">
        <v>11</v>
      </c>
      <c r="J44" s="1">
        <v>2</v>
      </c>
      <c r="K44" s="1">
        <v>4</v>
      </c>
      <c r="L44" s="1">
        <v>3</v>
      </c>
      <c r="M44" s="1">
        <f>SUM(DATAPREMIOLOCAL2024[[#This Row],[GRAND PRIX]:[BRONCE LOCAL]])</f>
        <v>9</v>
      </c>
      <c r="N44" s="27">
        <f>+DATAPREMIOLOCAL2024[[#This Row],[GRAND PRIX]]*$I$3+DATAPREMIOLOCAL2024[[#This Row],[ORO LOCAL]]*$J$3+DATAPREMIOLOCAL2024[[#This Row],[PLATA LOCAL]]*$K$3+DATAPREMIOLOCAL2024[[#This Row],[BRONCE LOCAL]]*$L$3</f>
        <v>67</v>
      </c>
    </row>
    <row r="45" spans="1:14" s="1" customFormat="1" x14ac:dyDescent="0.3">
      <c r="A45" s="1" t="s">
        <v>1422</v>
      </c>
      <c r="B45" s="1" t="s">
        <v>88</v>
      </c>
      <c r="D45" s="1" t="s">
        <v>89</v>
      </c>
      <c r="E45" s="1" t="s">
        <v>29</v>
      </c>
      <c r="F45" s="1" t="s">
        <v>29</v>
      </c>
      <c r="G45" s="1" t="s">
        <v>10</v>
      </c>
      <c r="H45" s="1" t="s">
        <v>11</v>
      </c>
      <c r="L45" s="1">
        <v>1</v>
      </c>
      <c r="M45" s="1">
        <f>SUM(DATAPREMIOLOCAL2024[[#This Row],[GRAND PRIX]:[BRONCE LOCAL]])</f>
        <v>1</v>
      </c>
      <c r="N45" s="27">
        <f>+DATAPREMIOLOCAL2024[[#This Row],[GRAND PRIX]]*$I$3+DATAPREMIOLOCAL2024[[#This Row],[ORO LOCAL]]*$J$3+DATAPREMIOLOCAL2024[[#This Row],[PLATA LOCAL]]*$K$3+DATAPREMIOLOCAL2024[[#This Row],[BRONCE LOCAL]]*$L$3</f>
        <v>3</v>
      </c>
    </row>
    <row r="46" spans="1:14" s="1" customFormat="1" x14ac:dyDescent="0.3">
      <c r="A46" s="1" t="s">
        <v>1422</v>
      </c>
      <c r="B46" s="1" t="s">
        <v>88</v>
      </c>
      <c r="D46" s="1" t="s">
        <v>90</v>
      </c>
      <c r="E46" s="1" t="s">
        <v>91</v>
      </c>
      <c r="F46" s="1" t="s">
        <v>91</v>
      </c>
      <c r="G46" s="1" t="s">
        <v>10</v>
      </c>
      <c r="H46" s="1" t="s">
        <v>11</v>
      </c>
      <c r="K46" s="1">
        <v>1</v>
      </c>
      <c r="M46" s="1">
        <f>SUM(DATAPREMIOLOCAL2024[[#This Row],[GRAND PRIX]:[BRONCE LOCAL]])</f>
        <v>1</v>
      </c>
      <c r="N46" s="27">
        <f>+DATAPREMIOLOCAL2024[[#This Row],[GRAND PRIX]]*$I$3+DATAPREMIOLOCAL2024[[#This Row],[ORO LOCAL]]*$J$3+DATAPREMIOLOCAL2024[[#This Row],[PLATA LOCAL]]*$K$3+DATAPREMIOLOCAL2024[[#This Row],[BRONCE LOCAL]]*$L$3</f>
        <v>7</v>
      </c>
    </row>
    <row r="47" spans="1:14" s="1" customFormat="1" x14ac:dyDescent="0.3">
      <c r="A47" s="1" t="s">
        <v>1422</v>
      </c>
      <c r="B47" s="1" t="s">
        <v>92</v>
      </c>
      <c r="D47" s="1" t="s">
        <v>93</v>
      </c>
      <c r="E47" s="1" t="s">
        <v>94</v>
      </c>
      <c r="F47" s="1" t="s">
        <v>94</v>
      </c>
      <c r="G47" s="1" t="s">
        <v>10</v>
      </c>
      <c r="H47" s="1" t="s">
        <v>11</v>
      </c>
      <c r="J47" s="1">
        <v>1</v>
      </c>
      <c r="M47" s="1">
        <f>SUM(DATAPREMIOLOCAL2024[[#This Row],[GRAND PRIX]:[BRONCE LOCAL]])</f>
        <v>1</v>
      </c>
      <c r="N47" s="27">
        <f>+DATAPREMIOLOCAL2024[[#This Row],[GRAND PRIX]]*$I$3+DATAPREMIOLOCAL2024[[#This Row],[ORO LOCAL]]*$J$3+DATAPREMIOLOCAL2024[[#This Row],[PLATA LOCAL]]*$K$3+DATAPREMIOLOCAL2024[[#This Row],[BRONCE LOCAL]]*$L$3</f>
        <v>15</v>
      </c>
    </row>
    <row r="48" spans="1:14" s="1" customFormat="1" x14ac:dyDescent="0.3">
      <c r="A48" s="1" t="s">
        <v>1422</v>
      </c>
      <c r="B48" s="1" t="s">
        <v>95</v>
      </c>
      <c r="D48" s="1" t="s">
        <v>96</v>
      </c>
      <c r="E48" s="1" t="s">
        <v>96</v>
      </c>
      <c r="F48" s="1" t="s">
        <v>96</v>
      </c>
      <c r="G48" s="1" t="s">
        <v>10</v>
      </c>
      <c r="H48" s="1" t="s">
        <v>11</v>
      </c>
      <c r="L48" s="1">
        <v>1</v>
      </c>
      <c r="M48" s="1">
        <f>SUM(DATAPREMIOLOCAL2024[[#This Row],[GRAND PRIX]:[BRONCE LOCAL]])</f>
        <v>1</v>
      </c>
      <c r="N48" s="27">
        <f>+DATAPREMIOLOCAL2024[[#This Row],[GRAND PRIX]]*$I$3+DATAPREMIOLOCAL2024[[#This Row],[ORO LOCAL]]*$J$3+DATAPREMIOLOCAL2024[[#This Row],[PLATA LOCAL]]*$K$3+DATAPREMIOLOCAL2024[[#This Row],[BRONCE LOCAL]]*$L$3</f>
        <v>3</v>
      </c>
    </row>
    <row r="49" spans="1:14" s="1" customFormat="1" x14ac:dyDescent="0.3">
      <c r="A49" s="1" t="s">
        <v>1422</v>
      </c>
      <c r="B49" s="1" t="s">
        <v>2211</v>
      </c>
      <c r="C49" s="1" t="s">
        <v>97</v>
      </c>
      <c r="D49" s="1" t="s">
        <v>98</v>
      </c>
      <c r="E49" s="1" t="s">
        <v>99</v>
      </c>
      <c r="F49" s="1" t="s">
        <v>99</v>
      </c>
      <c r="G49" s="1" t="s">
        <v>10</v>
      </c>
      <c r="H49" s="1" t="s">
        <v>11</v>
      </c>
      <c r="L49" s="1">
        <v>1</v>
      </c>
      <c r="M49" s="1">
        <f>SUM(DATAPREMIOLOCAL2024[[#This Row],[GRAND PRIX]:[BRONCE LOCAL]])</f>
        <v>1</v>
      </c>
      <c r="N49" s="27">
        <f>+DATAPREMIOLOCAL2024[[#This Row],[GRAND PRIX]]*$I$3+DATAPREMIOLOCAL2024[[#This Row],[ORO LOCAL]]*$J$3+DATAPREMIOLOCAL2024[[#This Row],[PLATA LOCAL]]*$K$3+DATAPREMIOLOCAL2024[[#This Row],[BRONCE LOCAL]]*$L$3</f>
        <v>3</v>
      </c>
    </row>
    <row r="50" spans="1:14" s="1" customFormat="1" x14ac:dyDescent="0.3">
      <c r="A50" s="1" t="s">
        <v>1422</v>
      </c>
      <c r="B50" s="1" t="s">
        <v>2211</v>
      </c>
      <c r="C50" s="1" t="s">
        <v>97</v>
      </c>
      <c r="D50" s="1" t="s">
        <v>100</v>
      </c>
      <c r="E50" s="1" t="s">
        <v>99</v>
      </c>
      <c r="F50" s="1" t="s">
        <v>99</v>
      </c>
      <c r="G50" s="1" t="s">
        <v>10</v>
      </c>
      <c r="H50" s="1" t="s">
        <v>11</v>
      </c>
      <c r="K50" s="1">
        <v>1</v>
      </c>
      <c r="M50" s="1">
        <f>SUM(DATAPREMIOLOCAL2024[[#This Row],[GRAND PRIX]:[BRONCE LOCAL]])</f>
        <v>1</v>
      </c>
      <c r="N50" s="27">
        <f>+DATAPREMIOLOCAL2024[[#This Row],[GRAND PRIX]]*$I$3+DATAPREMIOLOCAL2024[[#This Row],[ORO LOCAL]]*$J$3+DATAPREMIOLOCAL2024[[#This Row],[PLATA LOCAL]]*$K$3+DATAPREMIOLOCAL2024[[#This Row],[BRONCE LOCAL]]*$L$3</f>
        <v>7</v>
      </c>
    </row>
    <row r="51" spans="1:14" s="1" customFormat="1" x14ac:dyDescent="0.3">
      <c r="A51" s="1" t="s">
        <v>1422</v>
      </c>
      <c r="B51" s="1" t="s">
        <v>2211</v>
      </c>
      <c r="C51" s="1" t="s">
        <v>97</v>
      </c>
      <c r="D51" s="1" t="s">
        <v>101</v>
      </c>
      <c r="E51" s="1" t="s">
        <v>99</v>
      </c>
      <c r="F51" s="1" t="s">
        <v>99</v>
      </c>
      <c r="G51" s="1" t="s">
        <v>10</v>
      </c>
      <c r="H51" s="1" t="s">
        <v>11</v>
      </c>
      <c r="L51" s="1">
        <v>1</v>
      </c>
      <c r="M51" s="1">
        <f>SUM(DATAPREMIOLOCAL2024[[#This Row],[GRAND PRIX]:[BRONCE LOCAL]])</f>
        <v>1</v>
      </c>
      <c r="N51" s="27">
        <f>+DATAPREMIOLOCAL2024[[#This Row],[GRAND PRIX]]*$I$3+DATAPREMIOLOCAL2024[[#This Row],[ORO LOCAL]]*$J$3+DATAPREMIOLOCAL2024[[#This Row],[PLATA LOCAL]]*$K$3+DATAPREMIOLOCAL2024[[#This Row],[BRONCE LOCAL]]*$L$3</f>
        <v>3</v>
      </c>
    </row>
    <row r="52" spans="1:14" s="1" customFormat="1" x14ac:dyDescent="0.3">
      <c r="A52" s="1" t="s">
        <v>1422</v>
      </c>
      <c r="B52" s="1" t="s">
        <v>2710</v>
      </c>
      <c r="C52" s="1" t="s">
        <v>2711</v>
      </c>
      <c r="D52" s="1" t="s">
        <v>102</v>
      </c>
      <c r="E52" s="1" t="s">
        <v>103</v>
      </c>
      <c r="F52" s="1" t="s">
        <v>103</v>
      </c>
      <c r="G52" s="1" t="s">
        <v>10</v>
      </c>
      <c r="H52" s="1" t="s">
        <v>11</v>
      </c>
      <c r="L52" s="1">
        <v>1</v>
      </c>
      <c r="M52" s="1">
        <f>SUM(DATAPREMIOLOCAL2024[[#This Row],[GRAND PRIX]:[BRONCE LOCAL]])</f>
        <v>1</v>
      </c>
      <c r="N52" s="27">
        <f>+DATAPREMIOLOCAL2024[[#This Row],[GRAND PRIX]]*$I$3+DATAPREMIOLOCAL2024[[#This Row],[ORO LOCAL]]*$J$3+DATAPREMIOLOCAL2024[[#This Row],[PLATA LOCAL]]*$K$3+DATAPREMIOLOCAL2024[[#This Row],[BRONCE LOCAL]]*$L$3</f>
        <v>3</v>
      </c>
    </row>
    <row r="53" spans="1:14" s="1" customFormat="1" x14ac:dyDescent="0.3">
      <c r="A53" s="1" t="s">
        <v>1422</v>
      </c>
      <c r="B53" s="1" t="s">
        <v>2712</v>
      </c>
      <c r="C53" s="1" t="s">
        <v>2707</v>
      </c>
      <c r="D53" s="1" t="s">
        <v>102</v>
      </c>
      <c r="E53" s="1" t="s">
        <v>103</v>
      </c>
      <c r="F53" s="1" t="s">
        <v>103</v>
      </c>
      <c r="G53" s="1" t="s">
        <v>10</v>
      </c>
      <c r="H53" s="1" t="s">
        <v>11</v>
      </c>
      <c r="L53" s="1">
        <v>1</v>
      </c>
      <c r="M53" s="1">
        <f>SUM(DATAPREMIOLOCAL2024[[#This Row],[GRAND PRIX]:[BRONCE LOCAL]])</f>
        <v>1</v>
      </c>
      <c r="N53" s="27">
        <f>+DATAPREMIOLOCAL2024[[#This Row],[GRAND PRIX]]*$I$3+DATAPREMIOLOCAL2024[[#This Row],[ORO LOCAL]]*$J$3+DATAPREMIOLOCAL2024[[#This Row],[PLATA LOCAL]]*$K$3+DATAPREMIOLOCAL2024[[#This Row],[BRONCE LOCAL]]*$L$3</f>
        <v>3</v>
      </c>
    </row>
    <row r="54" spans="1:14" s="1" customFormat="1" x14ac:dyDescent="0.3">
      <c r="A54" s="1" t="s">
        <v>1422</v>
      </c>
      <c r="B54" s="1" t="s">
        <v>1421</v>
      </c>
      <c r="D54" s="1" t="s">
        <v>104</v>
      </c>
      <c r="E54" s="1" t="s">
        <v>83</v>
      </c>
      <c r="F54" s="1" t="s">
        <v>83</v>
      </c>
      <c r="G54" s="1" t="s">
        <v>10</v>
      </c>
      <c r="H54" s="1" t="s">
        <v>11</v>
      </c>
      <c r="K54" s="1">
        <v>1</v>
      </c>
      <c r="M54" s="1">
        <f>SUM(DATAPREMIOLOCAL2024[[#This Row],[GRAND PRIX]:[BRONCE LOCAL]])</f>
        <v>1</v>
      </c>
      <c r="N54" s="27">
        <f>+DATAPREMIOLOCAL2024[[#This Row],[GRAND PRIX]]*$I$3+DATAPREMIOLOCAL2024[[#This Row],[ORO LOCAL]]*$J$3+DATAPREMIOLOCAL2024[[#This Row],[PLATA LOCAL]]*$K$3+DATAPREMIOLOCAL2024[[#This Row],[BRONCE LOCAL]]*$L$3</f>
        <v>7</v>
      </c>
    </row>
    <row r="55" spans="1:14" s="1" customFormat="1" x14ac:dyDescent="0.3">
      <c r="A55" s="1" t="s">
        <v>1422</v>
      </c>
      <c r="B55" s="1" t="s">
        <v>1443</v>
      </c>
      <c r="C55" s="1" t="s">
        <v>105</v>
      </c>
      <c r="D55" s="1" t="s">
        <v>106</v>
      </c>
      <c r="E55" s="1" t="s">
        <v>107</v>
      </c>
      <c r="F55" s="1" t="s">
        <v>107</v>
      </c>
      <c r="G55" s="1" t="s">
        <v>10</v>
      </c>
      <c r="H55" s="1" t="s">
        <v>11</v>
      </c>
      <c r="L55" s="1">
        <v>1</v>
      </c>
      <c r="M55" s="1">
        <f>SUM(DATAPREMIOLOCAL2024[[#This Row],[GRAND PRIX]:[BRONCE LOCAL]])</f>
        <v>1</v>
      </c>
      <c r="N55" s="27">
        <f>+DATAPREMIOLOCAL2024[[#This Row],[GRAND PRIX]]*$I$3+DATAPREMIOLOCAL2024[[#This Row],[ORO LOCAL]]*$J$3+DATAPREMIOLOCAL2024[[#This Row],[PLATA LOCAL]]*$K$3+DATAPREMIOLOCAL2024[[#This Row],[BRONCE LOCAL]]*$L$3</f>
        <v>3</v>
      </c>
    </row>
    <row r="56" spans="1:14" s="1" customFormat="1" x14ac:dyDescent="0.3">
      <c r="A56" s="1" t="s">
        <v>1422</v>
      </c>
      <c r="B56" s="1" t="s">
        <v>1443</v>
      </c>
      <c r="C56" s="1" t="s">
        <v>105</v>
      </c>
      <c r="D56" s="1" t="s">
        <v>108</v>
      </c>
      <c r="E56" s="1" t="s">
        <v>109</v>
      </c>
      <c r="F56" s="1" t="s">
        <v>109</v>
      </c>
      <c r="G56" s="1" t="s">
        <v>10</v>
      </c>
      <c r="H56" s="1" t="s">
        <v>11</v>
      </c>
      <c r="L56" s="1">
        <v>1</v>
      </c>
      <c r="M56" s="1">
        <f>SUM(DATAPREMIOLOCAL2024[[#This Row],[GRAND PRIX]:[BRONCE LOCAL]])</f>
        <v>1</v>
      </c>
      <c r="N56" s="27">
        <f>+DATAPREMIOLOCAL2024[[#This Row],[GRAND PRIX]]*$I$3+DATAPREMIOLOCAL2024[[#This Row],[ORO LOCAL]]*$J$3+DATAPREMIOLOCAL2024[[#This Row],[PLATA LOCAL]]*$K$3+DATAPREMIOLOCAL2024[[#This Row],[BRONCE LOCAL]]*$L$3</f>
        <v>3</v>
      </c>
    </row>
    <row r="57" spans="1:14" s="1" customFormat="1" x14ac:dyDescent="0.3">
      <c r="A57" s="1" t="s">
        <v>1422</v>
      </c>
      <c r="B57" s="1" t="s">
        <v>1443</v>
      </c>
      <c r="C57" s="1" t="s">
        <v>105</v>
      </c>
      <c r="D57" s="1" t="s">
        <v>110</v>
      </c>
      <c r="E57" s="1" t="s">
        <v>109</v>
      </c>
      <c r="F57" s="1" t="s">
        <v>109</v>
      </c>
      <c r="G57" s="1" t="s">
        <v>10</v>
      </c>
      <c r="H57" s="1" t="s">
        <v>11</v>
      </c>
      <c r="L57" s="1">
        <v>1</v>
      </c>
      <c r="M57" s="1">
        <f>SUM(DATAPREMIOLOCAL2024[[#This Row],[GRAND PRIX]:[BRONCE LOCAL]])</f>
        <v>1</v>
      </c>
      <c r="N57" s="27">
        <f>+DATAPREMIOLOCAL2024[[#This Row],[GRAND PRIX]]*$I$3+DATAPREMIOLOCAL2024[[#This Row],[ORO LOCAL]]*$J$3+DATAPREMIOLOCAL2024[[#This Row],[PLATA LOCAL]]*$K$3+DATAPREMIOLOCAL2024[[#This Row],[BRONCE LOCAL]]*$L$3</f>
        <v>3</v>
      </c>
    </row>
    <row r="58" spans="1:14" s="1" customFormat="1" x14ac:dyDescent="0.3">
      <c r="A58" s="1" t="s">
        <v>1422</v>
      </c>
      <c r="B58" s="1" t="s">
        <v>1443</v>
      </c>
      <c r="C58" s="1" t="s">
        <v>105</v>
      </c>
      <c r="D58" s="1" t="s">
        <v>111</v>
      </c>
      <c r="E58" s="1" t="s">
        <v>112</v>
      </c>
      <c r="F58" s="1" t="s">
        <v>112</v>
      </c>
      <c r="G58" s="1" t="s">
        <v>10</v>
      </c>
      <c r="H58" s="1" t="s">
        <v>11</v>
      </c>
      <c r="J58" s="1">
        <v>2</v>
      </c>
      <c r="K58" s="1">
        <v>1</v>
      </c>
      <c r="L58" s="1">
        <v>1</v>
      </c>
      <c r="M58" s="1">
        <f>SUM(DATAPREMIOLOCAL2024[[#This Row],[GRAND PRIX]:[BRONCE LOCAL]])</f>
        <v>4</v>
      </c>
      <c r="N58" s="27">
        <f>+DATAPREMIOLOCAL2024[[#This Row],[GRAND PRIX]]*$I$3+DATAPREMIOLOCAL2024[[#This Row],[ORO LOCAL]]*$J$3+DATAPREMIOLOCAL2024[[#This Row],[PLATA LOCAL]]*$K$3+DATAPREMIOLOCAL2024[[#This Row],[BRONCE LOCAL]]*$L$3</f>
        <v>40</v>
      </c>
    </row>
    <row r="59" spans="1:14" s="1" customFormat="1" x14ac:dyDescent="0.3">
      <c r="A59" s="1" t="s">
        <v>1422</v>
      </c>
      <c r="B59" s="1" t="s">
        <v>1443</v>
      </c>
      <c r="C59" s="1" t="s">
        <v>105</v>
      </c>
      <c r="D59" s="1" t="s">
        <v>113</v>
      </c>
      <c r="E59" s="1" t="s">
        <v>114</v>
      </c>
      <c r="F59" s="1" t="s">
        <v>114</v>
      </c>
      <c r="G59" s="1" t="s">
        <v>10</v>
      </c>
      <c r="H59" s="1" t="s">
        <v>11</v>
      </c>
      <c r="J59" s="1">
        <v>1</v>
      </c>
      <c r="M59" s="1">
        <f>SUM(DATAPREMIOLOCAL2024[[#This Row],[GRAND PRIX]:[BRONCE LOCAL]])</f>
        <v>1</v>
      </c>
      <c r="N59" s="27">
        <f>+DATAPREMIOLOCAL2024[[#This Row],[GRAND PRIX]]*$I$3+DATAPREMIOLOCAL2024[[#This Row],[ORO LOCAL]]*$J$3+DATAPREMIOLOCAL2024[[#This Row],[PLATA LOCAL]]*$K$3+DATAPREMIOLOCAL2024[[#This Row],[BRONCE LOCAL]]*$L$3</f>
        <v>15</v>
      </c>
    </row>
    <row r="60" spans="1:14" s="1" customFormat="1" x14ac:dyDescent="0.3">
      <c r="A60" s="1" t="s">
        <v>1422</v>
      </c>
      <c r="B60" s="1" t="s">
        <v>1443</v>
      </c>
      <c r="C60" s="1" t="s">
        <v>105</v>
      </c>
      <c r="D60" s="1" t="s">
        <v>115</v>
      </c>
      <c r="E60" s="1" t="s">
        <v>116</v>
      </c>
      <c r="F60" s="1" t="s">
        <v>116</v>
      </c>
      <c r="G60" s="1" t="s">
        <v>10</v>
      </c>
      <c r="H60" s="1" t="s">
        <v>11</v>
      </c>
      <c r="J60" s="1">
        <v>3</v>
      </c>
      <c r="M60" s="1">
        <f>SUM(DATAPREMIOLOCAL2024[[#This Row],[GRAND PRIX]:[BRONCE LOCAL]])</f>
        <v>3</v>
      </c>
      <c r="N60" s="27">
        <f>+DATAPREMIOLOCAL2024[[#This Row],[GRAND PRIX]]*$I$3+DATAPREMIOLOCAL2024[[#This Row],[ORO LOCAL]]*$J$3+DATAPREMIOLOCAL2024[[#This Row],[PLATA LOCAL]]*$K$3+DATAPREMIOLOCAL2024[[#This Row],[BRONCE LOCAL]]*$L$3</f>
        <v>45</v>
      </c>
    </row>
    <row r="61" spans="1:14" s="1" customFormat="1" x14ac:dyDescent="0.3">
      <c r="A61" s="1" t="s">
        <v>1422</v>
      </c>
      <c r="B61" s="1" t="s">
        <v>1443</v>
      </c>
      <c r="C61" s="1" t="s">
        <v>105</v>
      </c>
      <c r="D61" s="1" t="s">
        <v>117</v>
      </c>
      <c r="E61" s="1" t="s">
        <v>114</v>
      </c>
      <c r="F61" s="1" t="s">
        <v>114</v>
      </c>
      <c r="G61" s="1" t="s">
        <v>10</v>
      </c>
      <c r="H61" s="1" t="s">
        <v>11</v>
      </c>
      <c r="J61" s="1">
        <v>1</v>
      </c>
      <c r="K61" s="1">
        <v>1</v>
      </c>
      <c r="L61" s="1">
        <v>1</v>
      </c>
      <c r="M61" s="1">
        <f>SUM(DATAPREMIOLOCAL2024[[#This Row],[GRAND PRIX]:[BRONCE LOCAL]])</f>
        <v>3</v>
      </c>
      <c r="N61" s="27">
        <f>+DATAPREMIOLOCAL2024[[#This Row],[GRAND PRIX]]*$I$3+DATAPREMIOLOCAL2024[[#This Row],[ORO LOCAL]]*$J$3+DATAPREMIOLOCAL2024[[#This Row],[PLATA LOCAL]]*$K$3+DATAPREMIOLOCAL2024[[#This Row],[BRONCE LOCAL]]*$L$3</f>
        <v>25</v>
      </c>
    </row>
    <row r="62" spans="1:14" s="1" customFormat="1" x14ac:dyDescent="0.3">
      <c r="A62" s="1" t="s">
        <v>1422</v>
      </c>
      <c r="B62" s="1" t="s">
        <v>1443</v>
      </c>
      <c r="C62" s="1" t="s">
        <v>105</v>
      </c>
      <c r="D62" s="1" t="s">
        <v>118</v>
      </c>
      <c r="E62" s="1" t="s">
        <v>109</v>
      </c>
      <c r="F62" s="1" t="s">
        <v>109</v>
      </c>
      <c r="G62" s="1" t="s">
        <v>10</v>
      </c>
      <c r="H62" s="1" t="s">
        <v>11</v>
      </c>
      <c r="K62" s="1">
        <v>1</v>
      </c>
      <c r="M62" s="1">
        <f>SUM(DATAPREMIOLOCAL2024[[#This Row],[GRAND PRIX]:[BRONCE LOCAL]])</f>
        <v>1</v>
      </c>
      <c r="N62" s="27">
        <f>+DATAPREMIOLOCAL2024[[#This Row],[GRAND PRIX]]*$I$3+DATAPREMIOLOCAL2024[[#This Row],[ORO LOCAL]]*$J$3+DATAPREMIOLOCAL2024[[#This Row],[PLATA LOCAL]]*$K$3+DATAPREMIOLOCAL2024[[#This Row],[BRONCE LOCAL]]*$L$3</f>
        <v>7</v>
      </c>
    </row>
    <row r="63" spans="1:14" s="1" customFormat="1" x14ac:dyDescent="0.3">
      <c r="A63" s="1" t="s">
        <v>1422</v>
      </c>
      <c r="B63" s="1" t="s">
        <v>1443</v>
      </c>
      <c r="C63" s="1" t="s">
        <v>105</v>
      </c>
      <c r="D63" s="1" t="s">
        <v>119</v>
      </c>
      <c r="E63" s="1" t="s">
        <v>114</v>
      </c>
      <c r="F63" s="1" t="s">
        <v>114</v>
      </c>
      <c r="G63" s="1" t="s">
        <v>10</v>
      </c>
      <c r="H63" s="1" t="s">
        <v>11</v>
      </c>
      <c r="K63" s="1">
        <v>2</v>
      </c>
      <c r="L63" s="1">
        <v>1</v>
      </c>
      <c r="M63" s="1">
        <f>SUM(DATAPREMIOLOCAL2024[[#This Row],[GRAND PRIX]:[BRONCE LOCAL]])</f>
        <v>3</v>
      </c>
      <c r="N63" s="27">
        <f>+DATAPREMIOLOCAL2024[[#This Row],[GRAND PRIX]]*$I$3+DATAPREMIOLOCAL2024[[#This Row],[ORO LOCAL]]*$J$3+DATAPREMIOLOCAL2024[[#This Row],[PLATA LOCAL]]*$K$3+DATAPREMIOLOCAL2024[[#This Row],[BRONCE LOCAL]]*$L$3</f>
        <v>17</v>
      </c>
    </row>
    <row r="64" spans="1:14" s="1" customFormat="1" x14ac:dyDescent="0.3">
      <c r="A64" s="1" t="s">
        <v>1422</v>
      </c>
      <c r="B64" s="1" t="s">
        <v>1443</v>
      </c>
      <c r="C64" s="1" t="s">
        <v>105</v>
      </c>
      <c r="D64" s="1" t="s">
        <v>120</v>
      </c>
      <c r="E64" s="1" t="s">
        <v>121</v>
      </c>
      <c r="F64" s="1" t="s">
        <v>121</v>
      </c>
      <c r="G64" s="1" t="s">
        <v>10</v>
      </c>
      <c r="H64" s="1" t="s">
        <v>11</v>
      </c>
      <c r="K64" s="1">
        <v>1</v>
      </c>
      <c r="M64" s="1">
        <f>SUM(DATAPREMIOLOCAL2024[[#This Row],[GRAND PRIX]:[BRONCE LOCAL]])</f>
        <v>1</v>
      </c>
      <c r="N64" s="27">
        <f>+DATAPREMIOLOCAL2024[[#This Row],[GRAND PRIX]]*$I$3+DATAPREMIOLOCAL2024[[#This Row],[ORO LOCAL]]*$J$3+DATAPREMIOLOCAL2024[[#This Row],[PLATA LOCAL]]*$K$3+DATAPREMIOLOCAL2024[[#This Row],[BRONCE LOCAL]]*$L$3</f>
        <v>7</v>
      </c>
    </row>
    <row r="65" spans="1:14" s="1" customFormat="1" x14ac:dyDescent="0.3">
      <c r="A65" s="1" t="s">
        <v>1422</v>
      </c>
      <c r="B65" s="1" t="s">
        <v>1443</v>
      </c>
      <c r="C65" s="1" t="s">
        <v>105</v>
      </c>
      <c r="D65" s="1" t="s">
        <v>122</v>
      </c>
      <c r="E65" s="1" t="s">
        <v>107</v>
      </c>
      <c r="F65" s="1" t="s">
        <v>107</v>
      </c>
      <c r="G65" s="1" t="s">
        <v>10</v>
      </c>
      <c r="H65" s="1" t="s">
        <v>11</v>
      </c>
      <c r="K65" s="1">
        <v>1</v>
      </c>
      <c r="M65" s="1">
        <f>SUM(DATAPREMIOLOCAL2024[[#This Row],[GRAND PRIX]:[BRONCE LOCAL]])</f>
        <v>1</v>
      </c>
      <c r="N65" s="27">
        <f>+DATAPREMIOLOCAL2024[[#This Row],[GRAND PRIX]]*$I$3+DATAPREMIOLOCAL2024[[#This Row],[ORO LOCAL]]*$J$3+DATAPREMIOLOCAL2024[[#This Row],[PLATA LOCAL]]*$K$3+DATAPREMIOLOCAL2024[[#This Row],[BRONCE LOCAL]]*$L$3</f>
        <v>7</v>
      </c>
    </row>
    <row r="66" spans="1:14" s="1" customFormat="1" x14ac:dyDescent="0.3">
      <c r="A66" s="1" t="s">
        <v>1422</v>
      </c>
      <c r="B66" s="1" t="s">
        <v>1443</v>
      </c>
      <c r="C66" s="1" t="s">
        <v>105</v>
      </c>
      <c r="D66" s="1" t="s">
        <v>123</v>
      </c>
      <c r="E66" s="1" t="s">
        <v>107</v>
      </c>
      <c r="F66" s="1" t="s">
        <v>107</v>
      </c>
      <c r="G66" s="1" t="s">
        <v>10</v>
      </c>
      <c r="H66" s="1" t="s">
        <v>11</v>
      </c>
      <c r="J66" s="1">
        <v>1</v>
      </c>
      <c r="M66" s="1">
        <f>SUM(DATAPREMIOLOCAL2024[[#This Row],[GRAND PRIX]:[BRONCE LOCAL]])</f>
        <v>1</v>
      </c>
      <c r="N66" s="27">
        <f>+DATAPREMIOLOCAL2024[[#This Row],[GRAND PRIX]]*$I$3+DATAPREMIOLOCAL2024[[#This Row],[ORO LOCAL]]*$J$3+DATAPREMIOLOCAL2024[[#This Row],[PLATA LOCAL]]*$K$3+DATAPREMIOLOCAL2024[[#This Row],[BRONCE LOCAL]]*$L$3</f>
        <v>15</v>
      </c>
    </row>
    <row r="67" spans="1:14" s="1" customFormat="1" x14ac:dyDescent="0.3">
      <c r="A67" s="1" t="s">
        <v>1422</v>
      </c>
      <c r="B67" s="1" t="s">
        <v>2572</v>
      </c>
      <c r="D67" s="1" t="s">
        <v>46</v>
      </c>
      <c r="E67" s="1" t="s">
        <v>44</v>
      </c>
      <c r="F67" s="1" t="s">
        <v>44</v>
      </c>
      <c r="G67" s="1" t="s">
        <v>10</v>
      </c>
      <c r="H67" s="1" t="s">
        <v>11</v>
      </c>
      <c r="K67" s="1">
        <v>1</v>
      </c>
      <c r="L67" s="1">
        <v>2</v>
      </c>
      <c r="M67" s="1">
        <f>SUM(DATAPREMIOLOCAL2024[[#This Row],[GRAND PRIX]:[BRONCE LOCAL]])</f>
        <v>3</v>
      </c>
      <c r="N67" s="27">
        <f>+DATAPREMIOLOCAL2024[[#This Row],[GRAND PRIX]]*$I$3+DATAPREMIOLOCAL2024[[#This Row],[ORO LOCAL]]*$J$3+DATAPREMIOLOCAL2024[[#This Row],[PLATA LOCAL]]*$K$3+DATAPREMIOLOCAL2024[[#This Row],[BRONCE LOCAL]]*$L$3</f>
        <v>13</v>
      </c>
    </row>
    <row r="68" spans="1:14" s="1" customFormat="1" x14ac:dyDescent="0.3">
      <c r="A68" s="1" t="s">
        <v>1422</v>
      </c>
      <c r="B68" s="1" t="s">
        <v>2573</v>
      </c>
      <c r="D68" s="1" t="s">
        <v>2574</v>
      </c>
      <c r="E68" s="1" t="s">
        <v>44</v>
      </c>
      <c r="F68" s="1" t="s">
        <v>44</v>
      </c>
      <c r="G68" s="1" t="s">
        <v>10</v>
      </c>
      <c r="H68" s="1" t="s">
        <v>11</v>
      </c>
      <c r="J68" s="1">
        <v>1</v>
      </c>
      <c r="M68" s="1">
        <f>SUM(DATAPREMIOLOCAL2024[[#This Row],[GRAND PRIX]:[BRONCE LOCAL]])</f>
        <v>1</v>
      </c>
      <c r="N68" s="27">
        <f>+DATAPREMIOLOCAL2024[[#This Row],[GRAND PRIX]]*$I$3+DATAPREMIOLOCAL2024[[#This Row],[ORO LOCAL]]*$J$3+DATAPREMIOLOCAL2024[[#This Row],[PLATA LOCAL]]*$K$3+DATAPREMIOLOCAL2024[[#This Row],[BRONCE LOCAL]]*$L$3</f>
        <v>15</v>
      </c>
    </row>
    <row r="69" spans="1:14" s="1" customFormat="1" x14ac:dyDescent="0.3">
      <c r="A69" s="1" t="s">
        <v>1422</v>
      </c>
      <c r="B69" s="1" t="s">
        <v>2575</v>
      </c>
      <c r="D69" s="1" t="s">
        <v>2576</v>
      </c>
      <c r="E69" s="1" t="s">
        <v>2583</v>
      </c>
      <c r="F69" s="1" t="s">
        <v>2583</v>
      </c>
      <c r="G69" s="1" t="s">
        <v>10</v>
      </c>
      <c r="H69" s="1" t="s">
        <v>11</v>
      </c>
      <c r="L69" s="1">
        <v>4</v>
      </c>
      <c r="M69" s="1">
        <f>SUM(DATAPREMIOLOCAL2024[[#This Row],[GRAND PRIX]:[BRONCE LOCAL]])</f>
        <v>4</v>
      </c>
      <c r="N69" s="27">
        <f>+DATAPREMIOLOCAL2024[[#This Row],[GRAND PRIX]]*$I$3+DATAPREMIOLOCAL2024[[#This Row],[ORO LOCAL]]*$J$3+DATAPREMIOLOCAL2024[[#This Row],[PLATA LOCAL]]*$K$3+DATAPREMIOLOCAL2024[[#This Row],[BRONCE LOCAL]]*$L$3</f>
        <v>12</v>
      </c>
    </row>
    <row r="70" spans="1:14" s="1" customFormat="1" x14ac:dyDescent="0.3">
      <c r="A70" s="1" t="s">
        <v>1422</v>
      </c>
      <c r="B70" s="1" t="s">
        <v>2575</v>
      </c>
      <c r="D70" s="1" t="s">
        <v>32</v>
      </c>
      <c r="E70" s="1" t="s">
        <v>13</v>
      </c>
      <c r="F70" s="1" t="s">
        <v>13</v>
      </c>
      <c r="G70" s="1" t="s">
        <v>10</v>
      </c>
      <c r="H70" s="1" t="s">
        <v>11</v>
      </c>
      <c r="K70" s="1">
        <v>1</v>
      </c>
      <c r="M70" s="1">
        <f>SUM(DATAPREMIOLOCAL2024[[#This Row],[GRAND PRIX]:[BRONCE LOCAL]])</f>
        <v>1</v>
      </c>
      <c r="N70" s="27">
        <f>+DATAPREMIOLOCAL2024[[#This Row],[GRAND PRIX]]*$I$3+DATAPREMIOLOCAL2024[[#This Row],[ORO LOCAL]]*$J$3+DATAPREMIOLOCAL2024[[#This Row],[PLATA LOCAL]]*$K$3+DATAPREMIOLOCAL2024[[#This Row],[BRONCE LOCAL]]*$L$3</f>
        <v>7</v>
      </c>
    </row>
    <row r="71" spans="1:14" s="1" customFormat="1" x14ac:dyDescent="0.3">
      <c r="A71" s="1" t="s">
        <v>1422</v>
      </c>
      <c r="B71" s="1" t="s">
        <v>2577</v>
      </c>
      <c r="D71" s="1" t="s">
        <v>2578</v>
      </c>
      <c r="E71" s="1" t="s">
        <v>2584</v>
      </c>
      <c r="F71" s="1" t="s">
        <v>2584</v>
      </c>
      <c r="G71" s="1" t="s">
        <v>10</v>
      </c>
      <c r="H71" s="1" t="s">
        <v>11</v>
      </c>
      <c r="J71" s="1">
        <v>1</v>
      </c>
      <c r="K71" s="1">
        <v>1</v>
      </c>
      <c r="M71" s="1">
        <f>SUM(DATAPREMIOLOCAL2024[[#This Row],[GRAND PRIX]:[BRONCE LOCAL]])</f>
        <v>2</v>
      </c>
      <c r="N71" s="27">
        <f>+DATAPREMIOLOCAL2024[[#This Row],[GRAND PRIX]]*$I$3+DATAPREMIOLOCAL2024[[#This Row],[ORO LOCAL]]*$J$3+DATAPREMIOLOCAL2024[[#This Row],[PLATA LOCAL]]*$K$3+DATAPREMIOLOCAL2024[[#This Row],[BRONCE LOCAL]]*$L$3</f>
        <v>22</v>
      </c>
    </row>
    <row r="72" spans="1:14" s="1" customFormat="1" x14ac:dyDescent="0.3">
      <c r="A72" s="1" t="s">
        <v>1422</v>
      </c>
      <c r="B72" s="1" t="s">
        <v>2577</v>
      </c>
      <c r="D72" s="1" t="s">
        <v>2579</v>
      </c>
      <c r="E72" s="1" t="s">
        <v>2583</v>
      </c>
      <c r="F72" s="1" t="s">
        <v>2583</v>
      </c>
      <c r="G72" s="1" t="s">
        <v>10</v>
      </c>
      <c r="H72" s="1" t="s">
        <v>11</v>
      </c>
      <c r="J72" s="1">
        <v>1</v>
      </c>
      <c r="M72" s="1">
        <f>SUM(DATAPREMIOLOCAL2024[[#This Row],[GRAND PRIX]:[BRONCE LOCAL]])</f>
        <v>1</v>
      </c>
      <c r="N72" s="27">
        <f>+DATAPREMIOLOCAL2024[[#This Row],[GRAND PRIX]]*$I$3+DATAPREMIOLOCAL2024[[#This Row],[ORO LOCAL]]*$J$3+DATAPREMIOLOCAL2024[[#This Row],[PLATA LOCAL]]*$K$3+DATAPREMIOLOCAL2024[[#This Row],[BRONCE LOCAL]]*$L$3</f>
        <v>15</v>
      </c>
    </row>
    <row r="73" spans="1:14" s="1" customFormat="1" x14ac:dyDescent="0.3">
      <c r="A73" s="1" t="s">
        <v>1422</v>
      </c>
      <c r="B73" s="1" t="s">
        <v>2577</v>
      </c>
      <c r="D73" s="1" t="s">
        <v>2580</v>
      </c>
      <c r="E73" s="1" t="s">
        <v>44</v>
      </c>
      <c r="F73" s="1" t="s">
        <v>44</v>
      </c>
      <c r="G73" s="1" t="s">
        <v>10</v>
      </c>
      <c r="H73" s="1" t="s">
        <v>11</v>
      </c>
      <c r="K73" s="1">
        <v>1</v>
      </c>
      <c r="L73" s="1">
        <v>2</v>
      </c>
      <c r="M73" s="1">
        <f>SUM(DATAPREMIOLOCAL2024[[#This Row],[GRAND PRIX]:[BRONCE LOCAL]])</f>
        <v>3</v>
      </c>
      <c r="N73" s="27">
        <f>+DATAPREMIOLOCAL2024[[#This Row],[GRAND PRIX]]*$I$3+DATAPREMIOLOCAL2024[[#This Row],[ORO LOCAL]]*$J$3+DATAPREMIOLOCAL2024[[#This Row],[PLATA LOCAL]]*$K$3+DATAPREMIOLOCAL2024[[#This Row],[BRONCE LOCAL]]*$L$3</f>
        <v>13</v>
      </c>
    </row>
    <row r="74" spans="1:14" s="1" customFormat="1" x14ac:dyDescent="0.3">
      <c r="A74" s="1" t="s">
        <v>1422</v>
      </c>
      <c r="B74" s="1" t="s">
        <v>2581</v>
      </c>
      <c r="D74" s="1" t="s">
        <v>2582</v>
      </c>
      <c r="E74" s="1" t="s">
        <v>44</v>
      </c>
      <c r="F74" s="1" t="s">
        <v>44</v>
      </c>
      <c r="G74" s="1" t="s">
        <v>10</v>
      </c>
      <c r="H74" s="1" t="s">
        <v>11</v>
      </c>
      <c r="J74" s="1">
        <v>1</v>
      </c>
      <c r="M74" s="1">
        <f>SUM(DATAPREMIOLOCAL2024[[#This Row],[GRAND PRIX]:[BRONCE LOCAL]])</f>
        <v>1</v>
      </c>
      <c r="N74" s="27">
        <f>+DATAPREMIOLOCAL2024[[#This Row],[GRAND PRIX]]*$I$3+DATAPREMIOLOCAL2024[[#This Row],[ORO LOCAL]]*$J$3+DATAPREMIOLOCAL2024[[#This Row],[PLATA LOCAL]]*$K$3+DATAPREMIOLOCAL2024[[#This Row],[BRONCE LOCAL]]*$L$3</f>
        <v>15</v>
      </c>
    </row>
    <row r="75" spans="1:14" s="1" customFormat="1" x14ac:dyDescent="0.3">
      <c r="A75" s="1" t="s">
        <v>1422</v>
      </c>
      <c r="B75" s="1" t="s">
        <v>2581</v>
      </c>
      <c r="D75" s="1" t="s">
        <v>2582</v>
      </c>
      <c r="E75" s="1" t="s">
        <v>29</v>
      </c>
      <c r="F75" s="1" t="s">
        <v>29</v>
      </c>
      <c r="G75" s="1" t="s">
        <v>10</v>
      </c>
      <c r="H75" s="1" t="s">
        <v>11</v>
      </c>
      <c r="J75" s="1">
        <v>1</v>
      </c>
      <c r="K75" s="1">
        <v>1</v>
      </c>
      <c r="L75" s="1">
        <v>1</v>
      </c>
      <c r="M75" s="1">
        <f>SUM(DATAPREMIOLOCAL2024[[#This Row],[GRAND PRIX]:[BRONCE LOCAL]])</f>
        <v>3</v>
      </c>
      <c r="N75" s="27">
        <f>+DATAPREMIOLOCAL2024[[#This Row],[GRAND PRIX]]*$I$3+DATAPREMIOLOCAL2024[[#This Row],[ORO LOCAL]]*$J$3+DATAPREMIOLOCAL2024[[#This Row],[PLATA LOCAL]]*$K$3+DATAPREMIOLOCAL2024[[#This Row],[BRONCE LOCAL]]*$L$3</f>
        <v>25</v>
      </c>
    </row>
    <row r="76" spans="1:14" s="1" customFormat="1" x14ac:dyDescent="0.3">
      <c r="A76" s="1" t="s">
        <v>1423</v>
      </c>
      <c r="B76" s="1" t="s">
        <v>124</v>
      </c>
      <c r="D76" s="1" t="s">
        <v>125</v>
      </c>
      <c r="G76" s="1" t="s">
        <v>126</v>
      </c>
      <c r="H76" s="1" t="s">
        <v>127</v>
      </c>
      <c r="J76" s="1">
        <v>1</v>
      </c>
      <c r="M76" s="1">
        <f>SUM(DATAPREMIOLOCAL2024[[#This Row],[GRAND PRIX]:[BRONCE LOCAL]])</f>
        <v>1</v>
      </c>
      <c r="N76" s="27">
        <f>+DATAPREMIOLOCAL2024[[#This Row],[GRAND PRIX]]*$I$3+DATAPREMIOLOCAL2024[[#This Row],[ORO LOCAL]]*$J$3+DATAPREMIOLOCAL2024[[#This Row],[PLATA LOCAL]]*$K$3+DATAPREMIOLOCAL2024[[#This Row],[BRONCE LOCAL]]*$L$3</f>
        <v>15</v>
      </c>
    </row>
    <row r="77" spans="1:14" s="1" customFormat="1" x14ac:dyDescent="0.3">
      <c r="A77" s="1" t="s">
        <v>1423</v>
      </c>
      <c r="B77" s="1" t="s">
        <v>124</v>
      </c>
      <c r="D77" s="1" t="s">
        <v>128</v>
      </c>
      <c r="G77" s="1" t="s">
        <v>126</v>
      </c>
      <c r="H77" s="1" t="s">
        <v>127</v>
      </c>
      <c r="J77" s="1">
        <v>1</v>
      </c>
      <c r="K77" s="1">
        <v>1</v>
      </c>
      <c r="M77" s="1">
        <f>SUM(DATAPREMIOLOCAL2024[[#This Row],[GRAND PRIX]:[BRONCE LOCAL]])</f>
        <v>2</v>
      </c>
      <c r="N77" s="27">
        <f>+DATAPREMIOLOCAL2024[[#This Row],[GRAND PRIX]]*$I$3+DATAPREMIOLOCAL2024[[#This Row],[ORO LOCAL]]*$J$3+DATAPREMIOLOCAL2024[[#This Row],[PLATA LOCAL]]*$K$3+DATAPREMIOLOCAL2024[[#This Row],[BRONCE LOCAL]]*$L$3</f>
        <v>22</v>
      </c>
    </row>
    <row r="78" spans="1:14" s="1" customFormat="1" x14ac:dyDescent="0.3">
      <c r="A78" s="1" t="s">
        <v>1423</v>
      </c>
      <c r="B78" s="1" t="s">
        <v>124</v>
      </c>
      <c r="D78" s="1" t="s">
        <v>129</v>
      </c>
      <c r="G78" s="1" t="s">
        <v>126</v>
      </c>
      <c r="H78" s="1" t="s">
        <v>127</v>
      </c>
      <c r="K78" s="1">
        <v>2</v>
      </c>
      <c r="M78" s="1">
        <f>SUM(DATAPREMIOLOCAL2024[[#This Row],[GRAND PRIX]:[BRONCE LOCAL]])</f>
        <v>2</v>
      </c>
      <c r="N78" s="27">
        <f>+DATAPREMIOLOCAL2024[[#This Row],[GRAND PRIX]]*$I$3+DATAPREMIOLOCAL2024[[#This Row],[ORO LOCAL]]*$J$3+DATAPREMIOLOCAL2024[[#This Row],[PLATA LOCAL]]*$K$3+DATAPREMIOLOCAL2024[[#This Row],[BRONCE LOCAL]]*$L$3</f>
        <v>14</v>
      </c>
    </row>
    <row r="79" spans="1:14" s="1" customFormat="1" x14ac:dyDescent="0.3">
      <c r="A79" s="1" t="s">
        <v>1423</v>
      </c>
      <c r="B79" s="1" t="s">
        <v>124</v>
      </c>
      <c r="D79" s="1" t="s">
        <v>130</v>
      </c>
      <c r="G79" s="1" t="s">
        <v>126</v>
      </c>
      <c r="H79" s="1" t="s">
        <v>127</v>
      </c>
      <c r="L79" s="1">
        <v>1</v>
      </c>
      <c r="M79" s="1">
        <f>SUM(DATAPREMIOLOCAL2024[[#This Row],[GRAND PRIX]:[BRONCE LOCAL]])</f>
        <v>1</v>
      </c>
      <c r="N79" s="27">
        <f>+DATAPREMIOLOCAL2024[[#This Row],[GRAND PRIX]]*$I$3+DATAPREMIOLOCAL2024[[#This Row],[ORO LOCAL]]*$J$3+DATAPREMIOLOCAL2024[[#This Row],[PLATA LOCAL]]*$K$3+DATAPREMIOLOCAL2024[[#This Row],[BRONCE LOCAL]]*$L$3</f>
        <v>3</v>
      </c>
    </row>
    <row r="80" spans="1:14" s="1" customFormat="1" x14ac:dyDescent="0.3">
      <c r="A80" s="1" t="s">
        <v>1423</v>
      </c>
      <c r="B80" s="1" t="s">
        <v>124</v>
      </c>
      <c r="D80" s="1" t="s">
        <v>131</v>
      </c>
      <c r="G80" s="1" t="s">
        <v>126</v>
      </c>
      <c r="H80" s="1" t="s">
        <v>127</v>
      </c>
      <c r="L80" s="1">
        <v>2</v>
      </c>
      <c r="M80" s="1">
        <f>SUM(DATAPREMIOLOCAL2024[[#This Row],[GRAND PRIX]:[BRONCE LOCAL]])</f>
        <v>2</v>
      </c>
      <c r="N80" s="27">
        <f>+DATAPREMIOLOCAL2024[[#This Row],[GRAND PRIX]]*$I$3+DATAPREMIOLOCAL2024[[#This Row],[ORO LOCAL]]*$J$3+DATAPREMIOLOCAL2024[[#This Row],[PLATA LOCAL]]*$K$3+DATAPREMIOLOCAL2024[[#This Row],[BRONCE LOCAL]]*$L$3</f>
        <v>6</v>
      </c>
    </row>
    <row r="81" spans="1:14" s="1" customFormat="1" x14ac:dyDescent="0.3">
      <c r="A81" s="1" t="s">
        <v>1423</v>
      </c>
      <c r="B81" s="1" t="s">
        <v>132</v>
      </c>
      <c r="D81" s="1" t="s">
        <v>133</v>
      </c>
      <c r="G81" s="1" t="s">
        <v>126</v>
      </c>
      <c r="H81" s="1" t="s">
        <v>126</v>
      </c>
      <c r="L81" s="1">
        <v>1</v>
      </c>
      <c r="M81" s="1">
        <f>SUM(DATAPREMIOLOCAL2024[[#This Row],[GRAND PRIX]:[BRONCE LOCAL]])</f>
        <v>1</v>
      </c>
      <c r="N81" s="27">
        <f>+DATAPREMIOLOCAL2024[[#This Row],[GRAND PRIX]]*$I$3+DATAPREMIOLOCAL2024[[#This Row],[ORO LOCAL]]*$J$3+DATAPREMIOLOCAL2024[[#This Row],[PLATA LOCAL]]*$K$3+DATAPREMIOLOCAL2024[[#This Row],[BRONCE LOCAL]]*$L$3</f>
        <v>3</v>
      </c>
    </row>
    <row r="82" spans="1:14" s="1" customFormat="1" x14ac:dyDescent="0.3">
      <c r="A82" s="1" t="s">
        <v>1423</v>
      </c>
      <c r="B82" s="1" t="s">
        <v>134</v>
      </c>
      <c r="D82" s="1" t="s">
        <v>135</v>
      </c>
      <c r="G82" s="1" t="s">
        <v>126</v>
      </c>
      <c r="H82" s="1" t="s">
        <v>126</v>
      </c>
      <c r="L82" s="1">
        <v>1</v>
      </c>
      <c r="M82" s="1">
        <f>SUM(DATAPREMIOLOCAL2024[[#This Row],[GRAND PRIX]:[BRONCE LOCAL]])</f>
        <v>1</v>
      </c>
      <c r="N82" s="27">
        <f>+DATAPREMIOLOCAL2024[[#This Row],[GRAND PRIX]]*$I$3+DATAPREMIOLOCAL2024[[#This Row],[ORO LOCAL]]*$J$3+DATAPREMIOLOCAL2024[[#This Row],[PLATA LOCAL]]*$K$3+DATAPREMIOLOCAL2024[[#This Row],[BRONCE LOCAL]]*$L$3</f>
        <v>3</v>
      </c>
    </row>
    <row r="83" spans="1:14" s="1" customFormat="1" x14ac:dyDescent="0.3">
      <c r="A83" s="1" t="s">
        <v>1423</v>
      </c>
      <c r="B83" s="1" t="s">
        <v>136</v>
      </c>
      <c r="D83" s="1" t="s">
        <v>137</v>
      </c>
      <c r="G83" s="1" t="s">
        <v>126</v>
      </c>
      <c r="H83" s="1" t="s">
        <v>11</v>
      </c>
      <c r="K83" s="1">
        <v>1</v>
      </c>
      <c r="L83" s="1">
        <v>1</v>
      </c>
      <c r="M83" s="1">
        <f>SUM(DATAPREMIOLOCAL2024[[#This Row],[GRAND PRIX]:[BRONCE LOCAL]])</f>
        <v>2</v>
      </c>
      <c r="N83" s="27">
        <f>+DATAPREMIOLOCAL2024[[#This Row],[GRAND PRIX]]*$I$3+DATAPREMIOLOCAL2024[[#This Row],[ORO LOCAL]]*$J$3+DATAPREMIOLOCAL2024[[#This Row],[PLATA LOCAL]]*$K$3+DATAPREMIOLOCAL2024[[#This Row],[BRONCE LOCAL]]*$L$3</f>
        <v>10</v>
      </c>
    </row>
    <row r="84" spans="1:14" s="1" customFormat="1" x14ac:dyDescent="0.3">
      <c r="A84" s="1" t="s">
        <v>1423</v>
      </c>
      <c r="B84" s="1" t="s">
        <v>138</v>
      </c>
      <c r="D84" s="1" t="s">
        <v>139</v>
      </c>
      <c r="G84" s="1" t="s">
        <v>126</v>
      </c>
      <c r="H84" s="1" t="s">
        <v>140</v>
      </c>
      <c r="K84" s="1">
        <v>1</v>
      </c>
      <c r="L84" s="1">
        <v>1</v>
      </c>
      <c r="M84" s="1">
        <f>SUM(DATAPREMIOLOCAL2024[[#This Row],[GRAND PRIX]:[BRONCE LOCAL]])</f>
        <v>2</v>
      </c>
      <c r="N84" s="27">
        <f>+DATAPREMIOLOCAL2024[[#This Row],[GRAND PRIX]]*$I$3+DATAPREMIOLOCAL2024[[#This Row],[ORO LOCAL]]*$J$3+DATAPREMIOLOCAL2024[[#This Row],[PLATA LOCAL]]*$K$3+DATAPREMIOLOCAL2024[[#This Row],[BRONCE LOCAL]]*$L$3</f>
        <v>10</v>
      </c>
    </row>
    <row r="85" spans="1:14" s="1" customFormat="1" x14ac:dyDescent="0.3">
      <c r="A85" s="1" t="s">
        <v>1423</v>
      </c>
      <c r="B85" s="1" t="s">
        <v>138</v>
      </c>
      <c r="D85" s="1" t="s">
        <v>141</v>
      </c>
      <c r="G85" s="1" t="s">
        <v>126</v>
      </c>
      <c r="H85" s="1" t="s">
        <v>140</v>
      </c>
      <c r="J85" s="1">
        <v>1</v>
      </c>
      <c r="K85" s="1">
        <v>1</v>
      </c>
      <c r="M85" s="1">
        <f>SUM(DATAPREMIOLOCAL2024[[#This Row],[GRAND PRIX]:[BRONCE LOCAL]])</f>
        <v>2</v>
      </c>
      <c r="N85" s="27">
        <f>+DATAPREMIOLOCAL2024[[#This Row],[GRAND PRIX]]*$I$3+DATAPREMIOLOCAL2024[[#This Row],[ORO LOCAL]]*$J$3+DATAPREMIOLOCAL2024[[#This Row],[PLATA LOCAL]]*$K$3+DATAPREMIOLOCAL2024[[#This Row],[BRONCE LOCAL]]*$L$3</f>
        <v>22</v>
      </c>
    </row>
    <row r="86" spans="1:14" s="1" customFormat="1" x14ac:dyDescent="0.3">
      <c r="A86" s="1" t="s">
        <v>1423</v>
      </c>
      <c r="B86" s="1" t="s">
        <v>138</v>
      </c>
      <c r="D86" s="1" t="s">
        <v>142</v>
      </c>
      <c r="G86" s="1" t="s">
        <v>126</v>
      </c>
      <c r="H86" s="1" t="s">
        <v>140</v>
      </c>
      <c r="L86" s="1">
        <v>1</v>
      </c>
      <c r="M86" s="1">
        <f>SUM(DATAPREMIOLOCAL2024[[#This Row],[GRAND PRIX]:[BRONCE LOCAL]])</f>
        <v>1</v>
      </c>
      <c r="N86" s="27">
        <f>+DATAPREMIOLOCAL2024[[#This Row],[GRAND PRIX]]*$I$3+DATAPREMIOLOCAL2024[[#This Row],[ORO LOCAL]]*$J$3+DATAPREMIOLOCAL2024[[#This Row],[PLATA LOCAL]]*$K$3+DATAPREMIOLOCAL2024[[#This Row],[BRONCE LOCAL]]*$L$3</f>
        <v>3</v>
      </c>
    </row>
    <row r="87" spans="1:14" s="1" customFormat="1" x14ac:dyDescent="0.3">
      <c r="A87" s="1" t="s">
        <v>1423</v>
      </c>
      <c r="B87" s="1" t="s">
        <v>138</v>
      </c>
      <c r="D87" s="1" t="s">
        <v>143</v>
      </c>
      <c r="G87" s="1" t="s">
        <v>126</v>
      </c>
      <c r="H87" s="1" t="s">
        <v>140</v>
      </c>
      <c r="K87" s="1">
        <v>1</v>
      </c>
      <c r="M87" s="1">
        <f>SUM(DATAPREMIOLOCAL2024[[#This Row],[GRAND PRIX]:[BRONCE LOCAL]])</f>
        <v>1</v>
      </c>
      <c r="N87" s="27">
        <f>+DATAPREMIOLOCAL2024[[#This Row],[GRAND PRIX]]*$I$3+DATAPREMIOLOCAL2024[[#This Row],[ORO LOCAL]]*$J$3+DATAPREMIOLOCAL2024[[#This Row],[PLATA LOCAL]]*$K$3+DATAPREMIOLOCAL2024[[#This Row],[BRONCE LOCAL]]*$L$3</f>
        <v>7</v>
      </c>
    </row>
    <row r="88" spans="1:14" s="1" customFormat="1" x14ac:dyDescent="0.3">
      <c r="A88" s="1" t="s">
        <v>1423</v>
      </c>
      <c r="B88" s="1" t="s">
        <v>144</v>
      </c>
      <c r="D88" s="1" t="s">
        <v>145</v>
      </c>
      <c r="G88" s="1" t="s">
        <v>126</v>
      </c>
      <c r="H88" s="1" t="s">
        <v>146</v>
      </c>
      <c r="K88" s="1">
        <v>1</v>
      </c>
      <c r="M88" s="1">
        <f>SUM(DATAPREMIOLOCAL2024[[#This Row],[GRAND PRIX]:[BRONCE LOCAL]])</f>
        <v>1</v>
      </c>
      <c r="N88" s="27">
        <f>+DATAPREMIOLOCAL2024[[#This Row],[GRAND PRIX]]*$I$3+DATAPREMIOLOCAL2024[[#This Row],[ORO LOCAL]]*$J$3+DATAPREMIOLOCAL2024[[#This Row],[PLATA LOCAL]]*$K$3+DATAPREMIOLOCAL2024[[#This Row],[BRONCE LOCAL]]*$L$3</f>
        <v>7</v>
      </c>
    </row>
    <row r="89" spans="1:14" s="1" customFormat="1" x14ac:dyDescent="0.3">
      <c r="A89" s="1" t="s">
        <v>1423</v>
      </c>
      <c r="B89" s="1" t="s">
        <v>144</v>
      </c>
      <c r="D89" s="1" t="s">
        <v>147</v>
      </c>
      <c r="G89" s="1" t="s">
        <v>126</v>
      </c>
      <c r="H89" s="1" t="s">
        <v>146</v>
      </c>
      <c r="J89" s="1">
        <v>1</v>
      </c>
      <c r="K89" s="1">
        <v>1</v>
      </c>
      <c r="M89" s="1">
        <f>SUM(DATAPREMIOLOCAL2024[[#This Row],[GRAND PRIX]:[BRONCE LOCAL]])</f>
        <v>2</v>
      </c>
      <c r="N89" s="27">
        <f>+DATAPREMIOLOCAL2024[[#This Row],[GRAND PRIX]]*$I$3+DATAPREMIOLOCAL2024[[#This Row],[ORO LOCAL]]*$J$3+DATAPREMIOLOCAL2024[[#This Row],[PLATA LOCAL]]*$K$3+DATAPREMIOLOCAL2024[[#This Row],[BRONCE LOCAL]]*$L$3</f>
        <v>22</v>
      </c>
    </row>
    <row r="90" spans="1:14" s="1" customFormat="1" x14ac:dyDescent="0.3">
      <c r="A90" s="1" t="s">
        <v>1423</v>
      </c>
      <c r="B90" s="1" t="s">
        <v>148</v>
      </c>
      <c r="D90" s="1" t="s">
        <v>149</v>
      </c>
      <c r="G90" s="1" t="s">
        <v>126</v>
      </c>
      <c r="H90" s="1" t="s">
        <v>11</v>
      </c>
      <c r="K90" s="1">
        <v>1</v>
      </c>
      <c r="L90" s="1">
        <v>1</v>
      </c>
      <c r="M90" s="1">
        <f>SUM(DATAPREMIOLOCAL2024[[#This Row],[GRAND PRIX]:[BRONCE LOCAL]])</f>
        <v>2</v>
      </c>
      <c r="N90" s="27">
        <f>+DATAPREMIOLOCAL2024[[#This Row],[GRAND PRIX]]*$I$3+DATAPREMIOLOCAL2024[[#This Row],[ORO LOCAL]]*$J$3+DATAPREMIOLOCAL2024[[#This Row],[PLATA LOCAL]]*$K$3+DATAPREMIOLOCAL2024[[#This Row],[BRONCE LOCAL]]*$L$3</f>
        <v>10</v>
      </c>
    </row>
    <row r="91" spans="1:14" s="1" customFormat="1" x14ac:dyDescent="0.3">
      <c r="A91" s="1" t="s">
        <v>1423</v>
      </c>
      <c r="B91" s="1" t="s">
        <v>148</v>
      </c>
      <c r="D91" s="1" t="s">
        <v>150</v>
      </c>
      <c r="G91" s="1" t="s">
        <v>126</v>
      </c>
      <c r="H91" s="1" t="s">
        <v>11</v>
      </c>
      <c r="L91" s="1">
        <v>1</v>
      </c>
      <c r="M91" s="1">
        <f>SUM(DATAPREMIOLOCAL2024[[#This Row],[GRAND PRIX]:[BRONCE LOCAL]])</f>
        <v>1</v>
      </c>
      <c r="N91" s="27">
        <f>+DATAPREMIOLOCAL2024[[#This Row],[GRAND PRIX]]*$I$3+DATAPREMIOLOCAL2024[[#This Row],[ORO LOCAL]]*$J$3+DATAPREMIOLOCAL2024[[#This Row],[PLATA LOCAL]]*$K$3+DATAPREMIOLOCAL2024[[#This Row],[BRONCE LOCAL]]*$L$3</f>
        <v>3</v>
      </c>
    </row>
    <row r="92" spans="1:14" s="1" customFormat="1" x14ac:dyDescent="0.3">
      <c r="A92" s="1" t="s">
        <v>1423</v>
      </c>
      <c r="B92" s="1" t="s">
        <v>151</v>
      </c>
      <c r="D92" s="1" t="s">
        <v>152</v>
      </c>
      <c r="G92" s="1" t="s">
        <v>126</v>
      </c>
      <c r="H92" s="1" t="s">
        <v>153</v>
      </c>
      <c r="L92" s="1">
        <v>1</v>
      </c>
      <c r="M92" s="1">
        <f>SUM(DATAPREMIOLOCAL2024[[#This Row],[GRAND PRIX]:[BRONCE LOCAL]])</f>
        <v>1</v>
      </c>
      <c r="N92" s="27">
        <f>+DATAPREMIOLOCAL2024[[#This Row],[GRAND PRIX]]*$I$3+DATAPREMIOLOCAL2024[[#This Row],[ORO LOCAL]]*$J$3+DATAPREMIOLOCAL2024[[#This Row],[PLATA LOCAL]]*$K$3+DATAPREMIOLOCAL2024[[#This Row],[BRONCE LOCAL]]*$L$3</f>
        <v>3</v>
      </c>
    </row>
    <row r="93" spans="1:14" s="1" customFormat="1" x14ac:dyDescent="0.3">
      <c r="A93" s="1" t="s">
        <v>1423</v>
      </c>
      <c r="B93" s="1" t="s">
        <v>151</v>
      </c>
      <c r="D93" s="1" t="s">
        <v>154</v>
      </c>
      <c r="G93" s="1" t="s">
        <v>126</v>
      </c>
      <c r="H93" s="1" t="s">
        <v>153</v>
      </c>
      <c r="K93" s="1">
        <v>1</v>
      </c>
      <c r="M93" s="1">
        <f>SUM(DATAPREMIOLOCAL2024[[#This Row],[GRAND PRIX]:[BRONCE LOCAL]])</f>
        <v>1</v>
      </c>
      <c r="N93" s="27">
        <f>+DATAPREMIOLOCAL2024[[#This Row],[GRAND PRIX]]*$I$3+DATAPREMIOLOCAL2024[[#This Row],[ORO LOCAL]]*$J$3+DATAPREMIOLOCAL2024[[#This Row],[PLATA LOCAL]]*$K$3+DATAPREMIOLOCAL2024[[#This Row],[BRONCE LOCAL]]*$L$3</f>
        <v>7</v>
      </c>
    </row>
    <row r="94" spans="1:14" s="1" customFormat="1" x14ac:dyDescent="0.3">
      <c r="A94" s="1" t="s">
        <v>1423</v>
      </c>
      <c r="B94" s="1" t="s">
        <v>151</v>
      </c>
      <c r="D94" s="1" t="s">
        <v>155</v>
      </c>
      <c r="G94" s="1" t="s">
        <v>126</v>
      </c>
      <c r="H94" s="1" t="s">
        <v>153</v>
      </c>
      <c r="K94" s="1">
        <v>1</v>
      </c>
      <c r="M94" s="1">
        <f>SUM(DATAPREMIOLOCAL2024[[#This Row],[GRAND PRIX]:[BRONCE LOCAL]])</f>
        <v>1</v>
      </c>
      <c r="N94" s="27">
        <f>+DATAPREMIOLOCAL2024[[#This Row],[GRAND PRIX]]*$I$3+DATAPREMIOLOCAL2024[[#This Row],[ORO LOCAL]]*$J$3+DATAPREMIOLOCAL2024[[#This Row],[PLATA LOCAL]]*$K$3+DATAPREMIOLOCAL2024[[#This Row],[BRONCE LOCAL]]*$L$3</f>
        <v>7</v>
      </c>
    </row>
    <row r="95" spans="1:14" s="1" customFormat="1" x14ac:dyDescent="0.3">
      <c r="A95" s="1" t="s">
        <v>1423</v>
      </c>
      <c r="B95" s="1" t="s">
        <v>156</v>
      </c>
      <c r="D95" s="1" t="s">
        <v>157</v>
      </c>
      <c r="G95" s="1" t="s">
        <v>126</v>
      </c>
      <c r="H95" s="1" t="s">
        <v>158</v>
      </c>
      <c r="I95" s="1">
        <v>1</v>
      </c>
      <c r="J95" s="1">
        <v>2</v>
      </c>
      <c r="K95" s="1">
        <v>2</v>
      </c>
      <c r="L95" s="1">
        <v>1</v>
      </c>
      <c r="M95" s="1">
        <f>SUM(DATAPREMIOLOCAL2024[[#This Row],[GRAND PRIX]:[BRONCE LOCAL]])</f>
        <v>6</v>
      </c>
      <c r="N95" s="27">
        <f>+DATAPREMIOLOCAL2024[[#This Row],[GRAND PRIX]]*$I$3+DATAPREMIOLOCAL2024[[#This Row],[ORO LOCAL]]*$J$3+DATAPREMIOLOCAL2024[[#This Row],[PLATA LOCAL]]*$K$3+DATAPREMIOLOCAL2024[[#This Row],[BRONCE LOCAL]]*$L$3</f>
        <v>77</v>
      </c>
    </row>
    <row r="96" spans="1:14" s="1" customFormat="1" x14ac:dyDescent="0.3">
      <c r="A96" s="1" t="s">
        <v>1423</v>
      </c>
      <c r="B96" s="1" t="s">
        <v>156</v>
      </c>
      <c r="D96" s="1" t="s">
        <v>159</v>
      </c>
      <c r="G96" s="1" t="s">
        <v>126</v>
      </c>
      <c r="H96" s="1" t="s">
        <v>158</v>
      </c>
      <c r="L96" s="1">
        <v>1</v>
      </c>
      <c r="M96" s="1">
        <f>SUM(DATAPREMIOLOCAL2024[[#This Row],[GRAND PRIX]:[BRONCE LOCAL]])</f>
        <v>1</v>
      </c>
      <c r="N96" s="27">
        <f>+DATAPREMIOLOCAL2024[[#This Row],[GRAND PRIX]]*$I$3+DATAPREMIOLOCAL2024[[#This Row],[ORO LOCAL]]*$J$3+DATAPREMIOLOCAL2024[[#This Row],[PLATA LOCAL]]*$K$3+DATAPREMIOLOCAL2024[[#This Row],[BRONCE LOCAL]]*$L$3</f>
        <v>3</v>
      </c>
    </row>
    <row r="97" spans="1:14" s="1" customFormat="1" x14ac:dyDescent="0.3">
      <c r="A97" s="1" t="s">
        <v>1423</v>
      </c>
      <c r="B97" s="1" t="s">
        <v>156</v>
      </c>
      <c r="D97" s="1" t="s">
        <v>160</v>
      </c>
      <c r="G97" s="1" t="s">
        <v>126</v>
      </c>
      <c r="H97" s="1" t="s">
        <v>158</v>
      </c>
      <c r="K97" s="1">
        <v>1</v>
      </c>
      <c r="M97" s="1">
        <f>SUM(DATAPREMIOLOCAL2024[[#This Row],[GRAND PRIX]:[BRONCE LOCAL]])</f>
        <v>1</v>
      </c>
      <c r="N97" s="27">
        <f>+DATAPREMIOLOCAL2024[[#This Row],[GRAND PRIX]]*$I$3+DATAPREMIOLOCAL2024[[#This Row],[ORO LOCAL]]*$J$3+DATAPREMIOLOCAL2024[[#This Row],[PLATA LOCAL]]*$K$3+DATAPREMIOLOCAL2024[[#This Row],[BRONCE LOCAL]]*$L$3</f>
        <v>7</v>
      </c>
    </row>
    <row r="98" spans="1:14" s="1" customFormat="1" x14ac:dyDescent="0.3">
      <c r="A98" s="1" t="s">
        <v>1423</v>
      </c>
      <c r="B98" s="1" t="s">
        <v>156</v>
      </c>
      <c r="D98" s="1" t="s">
        <v>161</v>
      </c>
      <c r="G98" s="1" t="s">
        <v>126</v>
      </c>
      <c r="H98" s="1" t="s">
        <v>158</v>
      </c>
      <c r="L98" s="1">
        <v>1</v>
      </c>
      <c r="M98" s="1">
        <f>SUM(DATAPREMIOLOCAL2024[[#This Row],[GRAND PRIX]:[BRONCE LOCAL]])</f>
        <v>1</v>
      </c>
      <c r="N98" s="27">
        <f>+DATAPREMIOLOCAL2024[[#This Row],[GRAND PRIX]]*$I$3+DATAPREMIOLOCAL2024[[#This Row],[ORO LOCAL]]*$J$3+DATAPREMIOLOCAL2024[[#This Row],[PLATA LOCAL]]*$K$3+DATAPREMIOLOCAL2024[[#This Row],[BRONCE LOCAL]]*$L$3</f>
        <v>3</v>
      </c>
    </row>
    <row r="99" spans="1:14" s="1" customFormat="1" x14ac:dyDescent="0.3">
      <c r="A99" s="1" t="s">
        <v>1423</v>
      </c>
      <c r="B99" s="1" t="s">
        <v>156</v>
      </c>
      <c r="D99" s="1" t="s">
        <v>162</v>
      </c>
      <c r="G99" s="1" t="s">
        <v>126</v>
      </c>
      <c r="H99" s="1" t="s">
        <v>158</v>
      </c>
      <c r="J99" s="1">
        <v>1</v>
      </c>
      <c r="M99" s="1">
        <f>SUM(DATAPREMIOLOCAL2024[[#This Row],[GRAND PRIX]:[BRONCE LOCAL]])</f>
        <v>1</v>
      </c>
      <c r="N99" s="27">
        <f>+DATAPREMIOLOCAL2024[[#This Row],[GRAND PRIX]]*$I$3+DATAPREMIOLOCAL2024[[#This Row],[ORO LOCAL]]*$J$3+DATAPREMIOLOCAL2024[[#This Row],[PLATA LOCAL]]*$K$3+DATAPREMIOLOCAL2024[[#This Row],[BRONCE LOCAL]]*$L$3</f>
        <v>15</v>
      </c>
    </row>
    <row r="100" spans="1:14" s="1" customFormat="1" x14ac:dyDescent="0.3">
      <c r="A100" s="1" t="s">
        <v>1423</v>
      </c>
      <c r="B100" s="1" t="s">
        <v>156</v>
      </c>
      <c r="D100" s="1" t="s">
        <v>163</v>
      </c>
      <c r="G100" s="1" t="s">
        <v>126</v>
      </c>
      <c r="H100" s="1" t="s">
        <v>158</v>
      </c>
      <c r="L100" s="1">
        <v>1</v>
      </c>
      <c r="M100" s="1">
        <f>SUM(DATAPREMIOLOCAL2024[[#This Row],[GRAND PRIX]:[BRONCE LOCAL]])</f>
        <v>1</v>
      </c>
      <c r="N100" s="27">
        <f>+DATAPREMIOLOCAL2024[[#This Row],[GRAND PRIX]]*$I$3+DATAPREMIOLOCAL2024[[#This Row],[ORO LOCAL]]*$J$3+DATAPREMIOLOCAL2024[[#This Row],[PLATA LOCAL]]*$K$3+DATAPREMIOLOCAL2024[[#This Row],[BRONCE LOCAL]]*$L$3</f>
        <v>3</v>
      </c>
    </row>
    <row r="101" spans="1:14" s="1" customFormat="1" x14ac:dyDescent="0.3">
      <c r="A101" s="1" t="s">
        <v>1423</v>
      </c>
      <c r="B101" s="1" t="s">
        <v>164</v>
      </c>
      <c r="D101" s="1" t="s">
        <v>165</v>
      </c>
      <c r="G101" s="1" t="s">
        <v>126</v>
      </c>
      <c r="H101" s="1" t="s">
        <v>126</v>
      </c>
      <c r="K101" s="1">
        <v>1</v>
      </c>
      <c r="L101" s="1">
        <v>3</v>
      </c>
      <c r="M101" s="1">
        <f>SUM(DATAPREMIOLOCAL2024[[#This Row],[GRAND PRIX]:[BRONCE LOCAL]])</f>
        <v>4</v>
      </c>
      <c r="N101" s="27">
        <f>+DATAPREMIOLOCAL2024[[#This Row],[GRAND PRIX]]*$I$3+DATAPREMIOLOCAL2024[[#This Row],[ORO LOCAL]]*$J$3+DATAPREMIOLOCAL2024[[#This Row],[PLATA LOCAL]]*$K$3+DATAPREMIOLOCAL2024[[#This Row],[BRONCE LOCAL]]*$L$3</f>
        <v>16</v>
      </c>
    </row>
    <row r="102" spans="1:14" s="1" customFormat="1" x14ac:dyDescent="0.3">
      <c r="A102" s="1" t="s">
        <v>1423</v>
      </c>
      <c r="B102" s="1" t="s">
        <v>164</v>
      </c>
      <c r="D102" s="1" t="s">
        <v>166</v>
      </c>
      <c r="G102" s="1" t="s">
        <v>126</v>
      </c>
      <c r="H102" s="1" t="s">
        <v>126</v>
      </c>
      <c r="J102" s="1">
        <v>1</v>
      </c>
      <c r="M102" s="1">
        <f>SUM(DATAPREMIOLOCAL2024[[#This Row],[GRAND PRIX]:[BRONCE LOCAL]])</f>
        <v>1</v>
      </c>
      <c r="N102" s="27">
        <f>+DATAPREMIOLOCAL2024[[#This Row],[GRAND PRIX]]*$I$3+DATAPREMIOLOCAL2024[[#This Row],[ORO LOCAL]]*$J$3+DATAPREMIOLOCAL2024[[#This Row],[PLATA LOCAL]]*$K$3+DATAPREMIOLOCAL2024[[#This Row],[BRONCE LOCAL]]*$L$3</f>
        <v>15</v>
      </c>
    </row>
    <row r="103" spans="1:14" s="1" customFormat="1" x14ac:dyDescent="0.3">
      <c r="A103" s="1" t="s">
        <v>1423</v>
      </c>
      <c r="B103" s="1" t="s">
        <v>164</v>
      </c>
      <c r="D103" s="1" t="s">
        <v>167</v>
      </c>
      <c r="G103" s="1" t="s">
        <v>126</v>
      </c>
      <c r="H103" s="1" t="s">
        <v>126</v>
      </c>
      <c r="L103" s="1">
        <v>1</v>
      </c>
      <c r="M103" s="1">
        <f>SUM(DATAPREMIOLOCAL2024[[#This Row],[GRAND PRIX]:[BRONCE LOCAL]])</f>
        <v>1</v>
      </c>
      <c r="N103" s="27">
        <f>+DATAPREMIOLOCAL2024[[#This Row],[GRAND PRIX]]*$I$3+DATAPREMIOLOCAL2024[[#This Row],[ORO LOCAL]]*$J$3+DATAPREMIOLOCAL2024[[#This Row],[PLATA LOCAL]]*$K$3+DATAPREMIOLOCAL2024[[#This Row],[BRONCE LOCAL]]*$L$3</f>
        <v>3</v>
      </c>
    </row>
    <row r="104" spans="1:14" s="1" customFormat="1" x14ac:dyDescent="0.3">
      <c r="A104" s="1" t="s">
        <v>1423</v>
      </c>
      <c r="B104" s="1" t="s">
        <v>164</v>
      </c>
      <c r="D104" s="1" t="s">
        <v>168</v>
      </c>
      <c r="G104" s="1" t="s">
        <v>126</v>
      </c>
      <c r="H104" s="1" t="s">
        <v>126</v>
      </c>
      <c r="L104" s="1">
        <v>1</v>
      </c>
      <c r="M104" s="1">
        <f>SUM(DATAPREMIOLOCAL2024[[#This Row],[GRAND PRIX]:[BRONCE LOCAL]])</f>
        <v>1</v>
      </c>
      <c r="N104" s="27">
        <f>+DATAPREMIOLOCAL2024[[#This Row],[GRAND PRIX]]*$I$3+DATAPREMIOLOCAL2024[[#This Row],[ORO LOCAL]]*$J$3+DATAPREMIOLOCAL2024[[#This Row],[PLATA LOCAL]]*$K$3+DATAPREMIOLOCAL2024[[#This Row],[BRONCE LOCAL]]*$L$3</f>
        <v>3</v>
      </c>
    </row>
    <row r="105" spans="1:14" s="1" customFormat="1" x14ac:dyDescent="0.3">
      <c r="A105" s="1" t="s">
        <v>1423</v>
      </c>
      <c r="B105" s="1" t="s">
        <v>164</v>
      </c>
      <c r="D105" s="1" t="s">
        <v>169</v>
      </c>
      <c r="G105" s="1" t="s">
        <v>126</v>
      </c>
      <c r="H105" s="1" t="s">
        <v>126</v>
      </c>
      <c r="K105" s="1">
        <v>2</v>
      </c>
      <c r="L105" s="1">
        <v>3</v>
      </c>
      <c r="M105" s="1">
        <f>SUM(DATAPREMIOLOCAL2024[[#This Row],[GRAND PRIX]:[BRONCE LOCAL]])</f>
        <v>5</v>
      </c>
      <c r="N105" s="27">
        <f>+DATAPREMIOLOCAL2024[[#This Row],[GRAND PRIX]]*$I$3+DATAPREMIOLOCAL2024[[#This Row],[ORO LOCAL]]*$J$3+DATAPREMIOLOCAL2024[[#This Row],[PLATA LOCAL]]*$K$3+DATAPREMIOLOCAL2024[[#This Row],[BRONCE LOCAL]]*$L$3</f>
        <v>23</v>
      </c>
    </row>
    <row r="106" spans="1:14" s="1" customFormat="1" x14ac:dyDescent="0.3">
      <c r="A106" s="1" t="s">
        <v>1423</v>
      </c>
      <c r="B106" s="1" t="s">
        <v>164</v>
      </c>
      <c r="D106" s="1" t="s">
        <v>170</v>
      </c>
      <c r="G106" s="1" t="s">
        <v>126</v>
      </c>
      <c r="H106" s="1" t="s">
        <v>126</v>
      </c>
      <c r="K106" s="1">
        <v>1</v>
      </c>
      <c r="L106" s="1">
        <v>1</v>
      </c>
      <c r="M106" s="1">
        <f>SUM(DATAPREMIOLOCAL2024[[#This Row],[GRAND PRIX]:[BRONCE LOCAL]])</f>
        <v>2</v>
      </c>
      <c r="N106" s="27">
        <f>+DATAPREMIOLOCAL2024[[#This Row],[GRAND PRIX]]*$I$3+DATAPREMIOLOCAL2024[[#This Row],[ORO LOCAL]]*$J$3+DATAPREMIOLOCAL2024[[#This Row],[PLATA LOCAL]]*$K$3+DATAPREMIOLOCAL2024[[#This Row],[BRONCE LOCAL]]*$L$3</f>
        <v>10</v>
      </c>
    </row>
    <row r="107" spans="1:14" s="1" customFormat="1" x14ac:dyDescent="0.3">
      <c r="A107" s="1" t="s">
        <v>1423</v>
      </c>
      <c r="B107" s="1" t="s">
        <v>164</v>
      </c>
      <c r="D107" s="1" t="s">
        <v>171</v>
      </c>
      <c r="G107" s="1" t="s">
        <v>126</v>
      </c>
      <c r="H107" s="1" t="s">
        <v>126</v>
      </c>
      <c r="L107" s="1">
        <v>1</v>
      </c>
      <c r="M107" s="1">
        <f>SUM(DATAPREMIOLOCAL2024[[#This Row],[GRAND PRIX]:[BRONCE LOCAL]])</f>
        <v>1</v>
      </c>
      <c r="N107" s="27">
        <f>+DATAPREMIOLOCAL2024[[#This Row],[GRAND PRIX]]*$I$3+DATAPREMIOLOCAL2024[[#This Row],[ORO LOCAL]]*$J$3+DATAPREMIOLOCAL2024[[#This Row],[PLATA LOCAL]]*$K$3+DATAPREMIOLOCAL2024[[#This Row],[BRONCE LOCAL]]*$L$3</f>
        <v>3</v>
      </c>
    </row>
    <row r="108" spans="1:14" s="1" customFormat="1" x14ac:dyDescent="0.3">
      <c r="A108" s="1" t="s">
        <v>1423</v>
      </c>
      <c r="B108" s="1" t="s">
        <v>164</v>
      </c>
      <c r="D108" s="1" t="s">
        <v>172</v>
      </c>
      <c r="G108" s="1" t="s">
        <v>126</v>
      </c>
      <c r="H108" s="1" t="s">
        <v>126</v>
      </c>
      <c r="L108" s="1">
        <v>2</v>
      </c>
      <c r="M108" s="1">
        <f>SUM(DATAPREMIOLOCAL2024[[#This Row],[GRAND PRIX]:[BRONCE LOCAL]])</f>
        <v>2</v>
      </c>
      <c r="N108" s="27">
        <f>+DATAPREMIOLOCAL2024[[#This Row],[GRAND PRIX]]*$I$3+DATAPREMIOLOCAL2024[[#This Row],[ORO LOCAL]]*$J$3+DATAPREMIOLOCAL2024[[#This Row],[PLATA LOCAL]]*$K$3+DATAPREMIOLOCAL2024[[#This Row],[BRONCE LOCAL]]*$L$3</f>
        <v>6</v>
      </c>
    </row>
    <row r="109" spans="1:14" s="1" customFormat="1" x14ac:dyDescent="0.3">
      <c r="A109" s="1" t="s">
        <v>1423</v>
      </c>
      <c r="B109" s="1" t="s">
        <v>173</v>
      </c>
      <c r="D109" s="1" t="s">
        <v>174</v>
      </c>
      <c r="G109" s="1" t="s">
        <v>126</v>
      </c>
      <c r="H109" s="1" t="s">
        <v>175</v>
      </c>
      <c r="J109" s="1">
        <v>2</v>
      </c>
      <c r="K109" s="1">
        <v>1</v>
      </c>
      <c r="M109" s="1">
        <f>SUM(DATAPREMIOLOCAL2024[[#This Row],[GRAND PRIX]:[BRONCE LOCAL]])</f>
        <v>3</v>
      </c>
      <c r="N109" s="27">
        <f>+DATAPREMIOLOCAL2024[[#This Row],[GRAND PRIX]]*$I$3+DATAPREMIOLOCAL2024[[#This Row],[ORO LOCAL]]*$J$3+DATAPREMIOLOCAL2024[[#This Row],[PLATA LOCAL]]*$K$3+DATAPREMIOLOCAL2024[[#This Row],[BRONCE LOCAL]]*$L$3</f>
        <v>37</v>
      </c>
    </row>
    <row r="110" spans="1:14" s="1" customFormat="1" x14ac:dyDescent="0.3">
      <c r="A110" s="1" t="s">
        <v>1423</v>
      </c>
      <c r="B110" s="1" t="s">
        <v>173</v>
      </c>
      <c r="D110" s="1" t="s">
        <v>176</v>
      </c>
      <c r="G110" s="1" t="s">
        <v>126</v>
      </c>
      <c r="H110" s="1" t="s">
        <v>175</v>
      </c>
      <c r="K110" s="1">
        <v>1</v>
      </c>
      <c r="M110" s="1">
        <f>SUM(DATAPREMIOLOCAL2024[[#This Row],[GRAND PRIX]:[BRONCE LOCAL]])</f>
        <v>1</v>
      </c>
      <c r="N110" s="27">
        <f>+DATAPREMIOLOCAL2024[[#This Row],[GRAND PRIX]]*$I$3+DATAPREMIOLOCAL2024[[#This Row],[ORO LOCAL]]*$J$3+DATAPREMIOLOCAL2024[[#This Row],[PLATA LOCAL]]*$K$3+DATAPREMIOLOCAL2024[[#This Row],[BRONCE LOCAL]]*$L$3</f>
        <v>7</v>
      </c>
    </row>
    <row r="111" spans="1:14" s="1" customFormat="1" x14ac:dyDescent="0.3">
      <c r="A111" s="1" t="s">
        <v>1423</v>
      </c>
      <c r="B111" s="1" t="s">
        <v>173</v>
      </c>
      <c r="D111" s="1" t="s">
        <v>177</v>
      </c>
      <c r="G111" s="1" t="s">
        <v>126</v>
      </c>
      <c r="H111" s="1" t="s">
        <v>175</v>
      </c>
      <c r="K111" s="1">
        <v>1</v>
      </c>
      <c r="M111" s="1">
        <f>SUM(DATAPREMIOLOCAL2024[[#This Row],[GRAND PRIX]:[BRONCE LOCAL]])</f>
        <v>1</v>
      </c>
      <c r="N111" s="27">
        <f>+DATAPREMIOLOCAL2024[[#This Row],[GRAND PRIX]]*$I$3+DATAPREMIOLOCAL2024[[#This Row],[ORO LOCAL]]*$J$3+DATAPREMIOLOCAL2024[[#This Row],[PLATA LOCAL]]*$K$3+DATAPREMIOLOCAL2024[[#This Row],[BRONCE LOCAL]]*$L$3</f>
        <v>7</v>
      </c>
    </row>
    <row r="112" spans="1:14" s="1" customFormat="1" x14ac:dyDescent="0.3">
      <c r="A112" s="1" t="s">
        <v>1423</v>
      </c>
      <c r="B112" s="1" t="s">
        <v>178</v>
      </c>
      <c r="D112" s="1" t="s">
        <v>179</v>
      </c>
      <c r="G112" s="1" t="s">
        <v>126</v>
      </c>
      <c r="H112" s="1" t="s">
        <v>126</v>
      </c>
      <c r="K112" s="1">
        <v>1</v>
      </c>
      <c r="M112" s="1">
        <f>SUM(DATAPREMIOLOCAL2024[[#This Row],[GRAND PRIX]:[BRONCE LOCAL]])</f>
        <v>1</v>
      </c>
      <c r="N112" s="27">
        <f>+DATAPREMIOLOCAL2024[[#This Row],[GRAND PRIX]]*$I$3+DATAPREMIOLOCAL2024[[#This Row],[ORO LOCAL]]*$J$3+DATAPREMIOLOCAL2024[[#This Row],[PLATA LOCAL]]*$K$3+DATAPREMIOLOCAL2024[[#This Row],[BRONCE LOCAL]]*$L$3</f>
        <v>7</v>
      </c>
    </row>
    <row r="113" spans="1:14" s="1" customFormat="1" x14ac:dyDescent="0.3">
      <c r="A113" s="1" t="s">
        <v>1423</v>
      </c>
      <c r="B113" s="1" t="s">
        <v>180</v>
      </c>
      <c r="D113" s="1" t="s">
        <v>181</v>
      </c>
      <c r="G113" s="1" t="s">
        <v>126</v>
      </c>
      <c r="H113" s="1" t="s">
        <v>11</v>
      </c>
      <c r="K113" s="1">
        <v>1</v>
      </c>
      <c r="M113" s="1">
        <f>SUM(DATAPREMIOLOCAL2024[[#This Row],[GRAND PRIX]:[BRONCE LOCAL]])</f>
        <v>1</v>
      </c>
      <c r="N113" s="27">
        <f>+DATAPREMIOLOCAL2024[[#This Row],[GRAND PRIX]]*$I$3+DATAPREMIOLOCAL2024[[#This Row],[ORO LOCAL]]*$J$3+DATAPREMIOLOCAL2024[[#This Row],[PLATA LOCAL]]*$K$3+DATAPREMIOLOCAL2024[[#This Row],[BRONCE LOCAL]]*$L$3</f>
        <v>7</v>
      </c>
    </row>
    <row r="114" spans="1:14" s="1" customFormat="1" x14ac:dyDescent="0.3">
      <c r="A114" s="1" t="s">
        <v>1423</v>
      </c>
      <c r="B114" s="1" t="s">
        <v>180</v>
      </c>
      <c r="D114" s="1" t="s">
        <v>182</v>
      </c>
      <c r="G114" s="1" t="s">
        <v>126</v>
      </c>
      <c r="H114" s="1" t="s">
        <v>11</v>
      </c>
      <c r="L114" s="1">
        <v>1</v>
      </c>
      <c r="M114" s="1">
        <f>SUM(DATAPREMIOLOCAL2024[[#This Row],[GRAND PRIX]:[BRONCE LOCAL]])</f>
        <v>1</v>
      </c>
      <c r="N114" s="27">
        <f>+DATAPREMIOLOCAL2024[[#This Row],[GRAND PRIX]]*$I$3+DATAPREMIOLOCAL2024[[#This Row],[ORO LOCAL]]*$J$3+DATAPREMIOLOCAL2024[[#This Row],[PLATA LOCAL]]*$K$3+DATAPREMIOLOCAL2024[[#This Row],[BRONCE LOCAL]]*$L$3</f>
        <v>3</v>
      </c>
    </row>
    <row r="115" spans="1:14" s="1" customFormat="1" x14ac:dyDescent="0.3">
      <c r="A115" s="1" t="s">
        <v>1423</v>
      </c>
      <c r="B115" s="1" t="s">
        <v>183</v>
      </c>
      <c r="D115" s="1" t="s">
        <v>184</v>
      </c>
      <c r="G115" s="1" t="s">
        <v>126</v>
      </c>
      <c r="H115" s="1" t="s">
        <v>126</v>
      </c>
      <c r="K115" s="1">
        <v>1</v>
      </c>
      <c r="M115" s="1">
        <f>SUM(DATAPREMIOLOCAL2024[[#This Row],[GRAND PRIX]:[BRONCE LOCAL]])</f>
        <v>1</v>
      </c>
      <c r="N115" s="27">
        <f>+DATAPREMIOLOCAL2024[[#This Row],[GRAND PRIX]]*$I$3+DATAPREMIOLOCAL2024[[#This Row],[ORO LOCAL]]*$J$3+DATAPREMIOLOCAL2024[[#This Row],[PLATA LOCAL]]*$K$3+DATAPREMIOLOCAL2024[[#This Row],[BRONCE LOCAL]]*$L$3</f>
        <v>7</v>
      </c>
    </row>
    <row r="116" spans="1:14" s="1" customFormat="1" x14ac:dyDescent="0.3">
      <c r="A116" s="1" t="s">
        <v>1423</v>
      </c>
      <c r="B116" s="1" t="s">
        <v>183</v>
      </c>
      <c r="D116" s="1" t="s">
        <v>185</v>
      </c>
      <c r="G116" s="1" t="s">
        <v>126</v>
      </c>
      <c r="H116" s="1" t="s">
        <v>126</v>
      </c>
      <c r="L116" s="1">
        <v>1</v>
      </c>
      <c r="M116" s="1">
        <f>SUM(DATAPREMIOLOCAL2024[[#This Row],[GRAND PRIX]:[BRONCE LOCAL]])</f>
        <v>1</v>
      </c>
      <c r="N116" s="27">
        <f>+DATAPREMIOLOCAL2024[[#This Row],[GRAND PRIX]]*$I$3+DATAPREMIOLOCAL2024[[#This Row],[ORO LOCAL]]*$J$3+DATAPREMIOLOCAL2024[[#This Row],[PLATA LOCAL]]*$K$3+DATAPREMIOLOCAL2024[[#This Row],[BRONCE LOCAL]]*$L$3</f>
        <v>3</v>
      </c>
    </row>
    <row r="117" spans="1:14" s="1" customFormat="1" x14ac:dyDescent="0.3">
      <c r="A117" s="1" t="s">
        <v>1423</v>
      </c>
      <c r="B117" s="1" t="s">
        <v>183</v>
      </c>
      <c r="D117" s="1" t="s">
        <v>186</v>
      </c>
      <c r="G117" s="1" t="s">
        <v>126</v>
      </c>
      <c r="H117" s="1" t="s">
        <v>126</v>
      </c>
      <c r="K117" s="1">
        <v>1</v>
      </c>
      <c r="L117" s="1">
        <v>1</v>
      </c>
      <c r="M117" s="1">
        <f>SUM(DATAPREMIOLOCAL2024[[#This Row],[GRAND PRIX]:[BRONCE LOCAL]])</f>
        <v>2</v>
      </c>
      <c r="N117" s="27">
        <f>+DATAPREMIOLOCAL2024[[#This Row],[GRAND PRIX]]*$I$3+DATAPREMIOLOCAL2024[[#This Row],[ORO LOCAL]]*$J$3+DATAPREMIOLOCAL2024[[#This Row],[PLATA LOCAL]]*$K$3+DATAPREMIOLOCAL2024[[#This Row],[BRONCE LOCAL]]*$L$3</f>
        <v>10</v>
      </c>
    </row>
    <row r="118" spans="1:14" s="1" customFormat="1" x14ac:dyDescent="0.3">
      <c r="A118" s="1" t="s">
        <v>1423</v>
      </c>
      <c r="B118" s="1" t="s">
        <v>183</v>
      </c>
      <c r="D118" s="1" t="s">
        <v>187</v>
      </c>
      <c r="G118" s="1" t="s">
        <v>126</v>
      </c>
      <c r="H118" s="1" t="s">
        <v>126</v>
      </c>
      <c r="K118" s="1">
        <v>1</v>
      </c>
      <c r="M118" s="1">
        <f>SUM(DATAPREMIOLOCAL2024[[#This Row],[GRAND PRIX]:[BRONCE LOCAL]])</f>
        <v>1</v>
      </c>
      <c r="N118" s="27">
        <f>+DATAPREMIOLOCAL2024[[#This Row],[GRAND PRIX]]*$I$3+DATAPREMIOLOCAL2024[[#This Row],[ORO LOCAL]]*$J$3+DATAPREMIOLOCAL2024[[#This Row],[PLATA LOCAL]]*$K$3+DATAPREMIOLOCAL2024[[#This Row],[BRONCE LOCAL]]*$L$3</f>
        <v>7</v>
      </c>
    </row>
    <row r="119" spans="1:14" s="1" customFormat="1" x14ac:dyDescent="0.3">
      <c r="A119" s="1" t="s">
        <v>1423</v>
      </c>
      <c r="B119" s="1" t="s">
        <v>749</v>
      </c>
      <c r="D119" s="1" t="s">
        <v>188</v>
      </c>
      <c r="G119" s="1" t="s">
        <v>126</v>
      </c>
      <c r="H119" s="1" t="s">
        <v>189</v>
      </c>
      <c r="J119" s="1">
        <v>1</v>
      </c>
      <c r="K119" s="1">
        <v>1</v>
      </c>
      <c r="L119" s="1">
        <v>1</v>
      </c>
      <c r="M119" s="1">
        <f>SUM(DATAPREMIOLOCAL2024[[#This Row],[GRAND PRIX]:[BRONCE LOCAL]])</f>
        <v>3</v>
      </c>
      <c r="N119" s="27">
        <f>+DATAPREMIOLOCAL2024[[#This Row],[GRAND PRIX]]*$I$3+DATAPREMIOLOCAL2024[[#This Row],[ORO LOCAL]]*$J$3+DATAPREMIOLOCAL2024[[#This Row],[PLATA LOCAL]]*$K$3+DATAPREMIOLOCAL2024[[#This Row],[BRONCE LOCAL]]*$L$3</f>
        <v>25</v>
      </c>
    </row>
    <row r="120" spans="1:14" s="1" customFormat="1" x14ac:dyDescent="0.3">
      <c r="A120" s="1" t="s">
        <v>1423</v>
      </c>
      <c r="B120" s="1" t="s">
        <v>749</v>
      </c>
      <c r="D120" s="1" t="s">
        <v>190</v>
      </c>
      <c r="G120" s="1" t="s">
        <v>126</v>
      </c>
      <c r="H120" s="1" t="s">
        <v>189</v>
      </c>
      <c r="I120" s="1">
        <v>1</v>
      </c>
      <c r="J120" s="1">
        <v>2</v>
      </c>
      <c r="M120" s="1">
        <f>SUM(DATAPREMIOLOCAL2024[[#This Row],[GRAND PRIX]:[BRONCE LOCAL]])</f>
        <v>3</v>
      </c>
      <c r="N120" s="27">
        <f>+DATAPREMIOLOCAL2024[[#This Row],[GRAND PRIX]]*$I$3+DATAPREMIOLOCAL2024[[#This Row],[ORO LOCAL]]*$J$3+DATAPREMIOLOCAL2024[[#This Row],[PLATA LOCAL]]*$K$3+DATAPREMIOLOCAL2024[[#This Row],[BRONCE LOCAL]]*$L$3</f>
        <v>60</v>
      </c>
    </row>
    <row r="121" spans="1:14" s="1" customFormat="1" x14ac:dyDescent="0.3">
      <c r="A121" s="1" t="s">
        <v>1423</v>
      </c>
      <c r="B121" s="1" t="s">
        <v>749</v>
      </c>
      <c r="D121" s="1" t="s">
        <v>191</v>
      </c>
      <c r="G121" s="1" t="s">
        <v>126</v>
      </c>
      <c r="H121" s="1" t="s">
        <v>189</v>
      </c>
      <c r="J121" s="1">
        <v>1</v>
      </c>
      <c r="L121" s="1">
        <v>1</v>
      </c>
      <c r="M121" s="1">
        <f>SUM(DATAPREMIOLOCAL2024[[#This Row],[GRAND PRIX]:[BRONCE LOCAL]])</f>
        <v>2</v>
      </c>
      <c r="N121" s="27">
        <f>+DATAPREMIOLOCAL2024[[#This Row],[GRAND PRIX]]*$I$3+DATAPREMIOLOCAL2024[[#This Row],[ORO LOCAL]]*$J$3+DATAPREMIOLOCAL2024[[#This Row],[PLATA LOCAL]]*$K$3+DATAPREMIOLOCAL2024[[#This Row],[BRONCE LOCAL]]*$L$3</f>
        <v>18</v>
      </c>
    </row>
    <row r="122" spans="1:14" s="1" customFormat="1" x14ac:dyDescent="0.3">
      <c r="A122" s="1" t="s">
        <v>1423</v>
      </c>
      <c r="B122" s="1" t="s">
        <v>192</v>
      </c>
      <c r="D122" s="1" t="s">
        <v>193</v>
      </c>
      <c r="G122" s="1" t="s">
        <v>126</v>
      </c>
      <c r="H122" s="1" t="s">
        <v>126</v>
      </c>
      <c r="L122" s="1">
        <v>1</v>
      </c>
      <c r="M122" s="1">
        <f>SUM(DATAPREMIOLOCAL2024[[#This Row],[GRAND PRIX]:[BRONCE LOCAL]])</f>
        <v>1</v>
      </c>
      <c r="N122" s="27">
        <f>+DATAPREMIOLOCAL2024[[#This Row],[GRAND PRIX]]*$I$3+DATAPREMIOLOCAL2024[[#This Row],[ORO LOCAL]]*$J$3+DATAPREMIOLOCAL2024[[#This Row],[PLATA LOCAL]]*$K$3+DATAPREMIOLOCAL2024[[#This Row],[BRONCE LOCAL]]*$L$3</f>
        <v>3</v>
      </c>
    </row>
    <row r="123" spans="1:14" s="1" customFormat="1" x14ac:dyDescent="0.3">
      <c r="A123" s="1" t="s">
        <v>1423</v>
      </c>
      <c r="B123" s="1" t="s">
        <v>194</v>
      </c>
      <c r="D123" s="1" t="s">
        <v>195</v>
      </c>
      <c r="G123" s="1" t="s">
        <v>126</v>
      </c>
      <c r="H123" s="1" t="s">
        <v>127</v>
      </c>
      <c r="J123" s="1">
        <v>1</v>
      </c>
      <c r="M123" s="1">
        <f>SUM(DATAPREMIOLOCAL2024[[#This Row],[GRAND PRIX]:[BRONCE LOCAL]])</f>
        <v>1</v>
      </c>
      <c r="N123" s="27">
        <f>+DATAPREMIOLOCAL2024[[#This Row],[GRAND PRIX]]*$I$3+DATAPREMIOLOCAL2024[[#This Row],[ORO LOCAL]]*$J$3+DATAPREMIOLOCAL2024[[#This Row],[PLATA LOCAL]]*$K$3+DATAPREMIOLOCAL2024[[#This Row],[BRONCE LOCAL]]*$L$3</f>
        <v>15</v>
      </c>
    </row>
    <row r="124" spans="1:14" s="1" customFormat="1" x14ac:dyDescent="0.3">
      <c r="A124" s="1" t="s">
        <v>1423</v>
      </c>
      <c r="B124" s="1" t="s">
        <v>194</v>
      </c>
      <c r="D124" s="1" t="s">
        <v>196</v>
      </c>
      <c r="G124" s="1" t="s">
        <v>126</v>
      </c>
      <c r="H124" s="1" t="s">
        <v>127</v>
      </c>
      <c r="K124" s="1">
        <v>1</v>
      </c>
      <c r="M124" s="1">
        <f>SUM(DATAPREMIOLOCAL2024[[#This Row],[GRAND PRIX]:[BRONCE LOCAL]])</f>
        <v>1</v>
      </c>
      <c r="N124" s="27">
        <f>+DATAPREMIOLOCAL2024[[#This Row],[GRAND PRIX]]*$I$3+DATAPREMIOLOCAL2024[[#This Row],[ORO LOCAL]]*$J$3+DATAPREMIOLOCAL2024[[#This Row],[PLATA LOCAL]]*$K$3+DATAPREMIOLOCAL2024[[#This Row],[BRONCE LOCAL]]*$L$3</f>
        <v>7</v>
      </c>
    </row>
    <row r="125" spans="1:14" s="1" customFormat="1" x14ac:dyDescent="0.3">
      <c r="A125" s="1" t="s">
        <v>1423</v>
      </c>
      <c r="B125" s="1" t="s">
        <v>194</v>
      </c>
      <c r="D125" s="1" t="s">
        <v>197</v>
      </c>
      <c r="G125" s="1" t="s">
        <v>126</v>
      </c>
      <c r="H125" s="1" t="s">
        <v>127</v>
      </c>
      <c r="J125" s="1">
        <v>1</v>
      </c>
      <c r="M125" s="1">
        <f>SUM(DATAPREMIOLOCAL2024[[#This Row],[GRAND PRIX]:[BRONCE LOCAL]])</f>
        <v>1</v>
      </c>
      <c r="N125" s="27">
        <f>+DATAPREMIOLOCAL2024[[#This Row],[GRAND PRIX]]*$I$3+DATAPREMIOLOCAL2024[[#This Row],[ORO LOCAL]]*$J$3+DATAPREMIOLOCAL2024[[#This Row],[PLATA LOCAL]]*$K$3+DATAPREMIOLOCAL2024[[#This Row],[BRONCE LOCAL]]*$L$3</f>
        <v>15</v>
      </c>
    </row>
    <row r="126" spans="1:14" s="1" customFormat="1" x14ac:dyDescent="0.3">
      <c r="A126" s="1" t="s">
        <v>1423</v>
      </c>
      <c r="B126" s="1" t="s">
        <v>198</v>
      </c>
      <c r="D126" s="1" t="s">
        <v>199</v>
      </c>
      <c r="G126" s="1" t="s">
        <v>126</v>
      </c>
      <c r="H126" s="1" t="s">
        <v>200</v>
      </c>
      <c r="J126" s="1">
        <v>1</v>
      </c>
      <c r="K126" s="1">
        <v>1</v>
      </c>
      <c r="M126" s="1">
        <f>SUM(DATAPREMIOLOCAL2024[[#This Row],[GRAND PRIX]:[BRONCE LOCAL]])</f>
        <v>2</v>
      </c>
      <c r="N126" s="27">
        <f>+DATAPREMIOLOCAL2024[[#This Row],[GRAND PRIX]]*$I$3+DATAPREMIOLOCAL2024[[#This Row],[ORO LOCAL]]*$J$3+DATAPREMIOLOCAL2024[[#This Row],[PLATA LOCAL]]*$K$3+DATAPREMIOLOCAL2024[[#This Row],[BRONCE LOCAL]]*$L$3</f>
        <v>22</v>
      </c>
    </row>
    <row r="127" spans="1:14" s="1" customFormat="1" x14ac:dyDescent="0.3">
      <c r="A127" s="1" t="s">
        <v>1423</v>
      </c>
      <c r="B127" s="1" t="s">
        <v>201</v>
      </c>
      <c r="D127" s="1" t="s">
        <v>202</v>
      </c>
      <c r="G127" s="1" t="s">
        <v>126</v>
      </c>
      <c r="H127" s="1" t="s">
        <v>126</v>
      </c>
      <c r="L127" s="1">
        <v>1</v>
      </c>
      <c r="M127" s="1">
        <f>SUM(DATAPREMIOLOCAL2024[[#This Row],[GRAND PRIX]:[BRONCE LOCAL]])</f>
        <v>1</v>
      </c>
      <c r="N127" s="27">
        <f>+DATAPREMIOLOCAL2024[[#This Row],[GRAND PRIX]]*$I$3+DATAPREMIOLOCAL2024[[#This Row],[ORO LOCAL]]*$J$3+DATAPREMIOLOCAL2024[[#This Row],[PLATA LOCAL]]*$K$3+DATAPREMIOLOCAL2024[[#This Row],[BRONCE LOCAL]]*$L$3</f>
        <v>3</v>
      </c>
    </row>
    <row r="128" spans="1:14" s="1" customFormat="1" x14ac:dyDescent="0.3">
      <c r="A128" s="1" t="s">
        <v>1423</v>
      </c>
      <c r="B128" s="1" t="s">
        <v>201</v>
      </c>
      <c r="D128" s="1" t="s">
        <v>203</v>
      </c>
      <c r="G128" s="1" t="s">
        <v>126</v>
      </c>
      <c r="H128" s="1" t="s">
        <v>126</v>
      </c>
      <c r="K128" s="1">
        <v>1</v>
      </c>
      <c r="L128" s="1">
        <v>1</v>
      </c>
      <c r="M128" s="1">
        <f>SUM(DATAPREMIOLOCAL2024[[#This Row],[GRAND PRIX]:[BRONCE LOCAL]])</f>
        <v>2</v>
      </c>
      <c r="N128" s="27">
        <f>+DATAPREMIOLOCAL2024[[#This Row],[GRAND PRIX]]*$I$3+DATAPREMIOLOCAL2024[[#This Row],[ORO LOCAL]]*$J$3+DATAPREMIOLOCAL2024[[#This Row],[PLATA LOCAL]]*$K$3+DATAPREMIOLOCAL2024[[#This Row],[BRONCE LOCAL]]*$L$3</f>
        <v>10</v>
      </c>
    </row>
    <row r="129" spans="1:14" s="1" customFormat="1" x14ac:dyDescent="0.3">
      <c r="A129" s="1" t="s">
        <v>1423</v>
      </c>
      <c r="B129" s="1" t="s">
        <v>204</v>
      </c>
      <c r="D129" s="1" t="s">
        <v>205</v>
      </c>
      <c r="G129" s="1" t="s">
        <v>126</v>
      </c>
      <c r="H129" s="1" t="s">
        <v>189</v>
      </c>
      <c r="L129" s="1">
        <v>3</v>
      </c>
      <c r="M129" s="1">
        <f>SUM(DATAPREMIOLOCAL2024[[#This Row],[GRAND PRIX]:[BRONCE LOCAL]])</f>
        <v>3</v>
      </c>
      <c r="N129" s="27">
        <f>+DATAPREMIOLOCAL2024[[#This Row],[GRAND PRIX]]*$I$3+DATAPREMIOLOCAL2024[[#This Row],[ORO LOCAL]]*$J$3+DATAPREMIOLOCAL2024[[#This Row],[PLATA LOCAL]]*$K$3+DATAPREMIOLOCAL2024[[#This Row],[BRONCE LOCAL]]*$L$3</f>
        <v>9</v>
      </c>
    </row>
    <row r="130" spans="1:14" s="1" customFormat="1" x14ac:dyDescent="0.3">
      <c r="A130" s="1" t="s">
        <v>1423</v>
      </c>
      <c r="B130" s="1" t="s">
        <v>206</v>
      </c>
      <c r="D130" s="1" t="s">
        <v>207</v>
      </c>
      <c r="G130" s="1" t="s">
        <v>126</v>
      </c>
      <c r="H130" s="1" t="s">
        <v>140</v>
      </c>
      <c r="J130" s="1">
        <v>1</v>
      </c>
      <c r="K130" s="1">
        <v>2</v>
      </c>
      <c r="M130" s="1">
        <f>SUM(DATAPREMIOLOCAL2024[[#This Row],[GRAND PRIX]:[BRONCE LOCAL]])</f>
        <v>3</v>
      </c>
      <c r="N130" s="27">
        <f>+DATAPREMIOLOCAL2024[[#This Row],[GRAND PRIX]]*$I$3+DATAPREMIOLOCAL2024[[#This Row],[ORO LOCAL]]*$J$3+DATAPREMIOLOCAL2024[[#This Row],[PLATA LOCAL]]*$K$3+DATAPREMIOLOCAL2024[[#This Row],[BRONCE LOCAL]]*$L$3</f>
        <v>29</v>
      </c>
    </row>
    <row r="131" spans="1:14" s="1" customFormat="1" x14ac:dyDescent="0.3">
      <c r="A131" s="1" t="s">
        <v>1423</v>
      </c>
      <c r="B131" s="1" t="s">
        <v>208</v>
      </c>
      <c r="D131" s="1" t="s">
        <v>209</v>
      </c>
      <c r="G131" s="1" t="s">
        <v>126</v>
      </c>
      <c r="H131" s="1" t="s">
        <v>210</v>
      </c>
      <c r="L131" s="1">
        <v>1</v>
      </c>
      <c r="M131" s="1">
        <f>SUM(DATAPREMIOLOCAL2024[[#This Row],[GRAND PRIX]:[BRONCE LOCAL]])</f>
        <v>1</v>
      </c>
      <c r="N131" s="27">
        <f>+DATAPREMIOLOCAL2024[[#This Row],[GRAND PRIX]]*$I$3+DATAPREMIOLOCAL2024[[#This Row],[ORO LOCAL]]*$J$3+DATAPREMIOLOCAL2024[[#This Row],[PLATA LOCAL]]*$K$3+DATAPREMIOLOCAL2024[[#This Row],[BRONCE LOCAL]]*$L$3</f>
        <v>3</v>
      </c>
    </row>
    <row r="132" spans="1:14" s="1" customFormat="1" x14ac:dyDescent="0.3">
      <c r="A132" s="1" t="s">
        <v>1423</v>
      </c>
      <c r="B132" s="1" t="s">
        <v>211</v>
      </c>
      <c r="D132" s="1" t="s">
        <v>212</v>
      </c>
      <c r="G132" s="1" t="s">
        <v>126</v>
      </c>
      <c r="H132" s="1" t="s">
        <v>126</v>
      </c>
      <c r="L132" s="1">
        <v>1</v>
      </c>
      <c r="M132" s="1">
        <f>SUM(DATAPREMIOLOCAL2024[[#This Row],[GRAND PRIX]:[BRONCE LOCAL]])</f>
        <v>1</v>
      </c>
      <c r="N132" s="27">
        <f>+DATAPREMIOLOCAL2024[[#This Row],[GRAND PRIX]]*$I$3+DATAPREMIOLOCAL2024[[#This Row],[ORO LOCAL]]*$J$3+DATAPREMIOLOCAL2024[[#This Row],[PLATA LOCAL]]*$K$3+DATAPREMIOLOCAL2024[[#This Row],[BRONCE LOCAL]]*$L$3</f>
        <v>3</v>
      </c>
    </row>
    <row r="133" spans="1:14" s="1" customFormat="1" x14ac:dyDescent="0.3">
      <c r="A133" s="1" t="s">
        <v>1423</v>
      </c>
      <c r="B133" s="1" t="s">
        <v>211</v>
      </c>
      <c r="D133" s="1" t="s">
        <v>213</v>
      </c>
      <c r="G133" s="1" t="s">
        <v>126</v>
      </c>
      <c r="H133" s="1" t="s">
        <v>126</v>
      </c>
      <c r="K133" s="1">
        <v>1</v>
      </c>
      <c r="M133" s="1">
        <f>SUM(DATAPREMIOLOCAL2024[[#This Row],[GRAND PRIX]:[BRONCE LOCAL]])</f>
        <v>1</v>
      </c>
      <c r="N133" s="27">
        <f>+DATAPREMIOLOCAL2024[[#This Row],[GRAND PRIX]]*$I$3+DATAPREMIOLOCAL2024[[#This Row],[ORO LOCAL]]*$J$3+DATAPREMIOLOCAL2024[[#This Row],[PLATA LOCAL]]*$K$3+DATAPREMIOLOCAL2024[[#This Row],[BRONCE LOCAL]]*$L$3</f>
        <v>7</v>
      </c>
    </row>
    <row r="134" spans="1:14" s="1" customFormat="1" x14ac:dyDescent="0.3">
      <c r="A134" s="1" t="s">
        <v>1423</v>
      </c>
      <c r="B134" s="1" t="s">
        <v>211</v>
      </c>
      <c r="D134" s="1" t="s">
        <v>214</v>
      </c>
      <c r="G134" s="1" t="s">
        <v>126</v>
      </c>
      <c r="H134" s="1" t="s">
        <v>126</v>
      </c>
      <c r="K134" s="1">
        <v>1</v>
      </c>
      <c r="M134" s="1">
        <f>SUM(DATAPREMIOLOCAL2024[[#This Row],[GRAND PRIX]:[BRONCE LOCAL]])</f>
        <v>1</v>
      </c>
      <c r="N134" s="27">
        <f>+DATAPREMIOLOCAL2024[[#This Row],[GRAND PRIX]]*$I$3+DATAPREMIOLOCAL2024[[#This Row],[ORO LOCAL]]*$J$3+DATAPREMIOLOCAL2024[[#This Row],[PLATA LOCAL]]*$K$3+DATAPREMIOLOCAL2024[[#This Row],[BRONCE LOCAL]]*$L$3</f>
        <v>7</v>
      </c>
    </row>
    <row r="135" spans="1:14" s="1" customFormat="1" x14ac:dyDescent="0.3">
      <c r="A135" s="1" t="s">
        <v>1423</v>
      </c>
      <c r="B135" s="1" t="s">
        <v>215</v>
      </c>
      <c r="D135" s="1" t="s">
        <v>216</v>
      </c>
      <c r="G135" s="1" t="s">
        <v>126</v>
      </c>
      <c r="H135" s="1" t="s">
        <v>126</v>
      </c>
      <c r="K135" s="1">
        <v>1</v>
      </c>
      <c r="L135" s="1">
        <v>2</v>
      </c>
      <c r="M135" s="1">
        <f>SUM(DATAPREMIOLOCAL2024[[#This Row],[GRAND PRIX]:[BRONCE LOCAL]])</f>
        <v>3</v>
      </c>
      <c r="N135" s="27">
        <f>+DATAPREMIOLOCAL2024[[#This Row],[GRAND PRIX]]*$I$3+DATAPREMIOLOCAL2024[[#This Row],[ORO LOCAL]]*$J$3+DATAPREMIOLOCAL2024[[#This Row],[PLATA LOCAL]]*$K$3+DATAPREMIOLOCAL2024[[#This Row],[BRONCE LOCAL]]*$L$3</f>
        <v>13</v>
      </c>
    </row>
    <row r="136" spans="1:14" s="1" customFormat="1" x14ac:dyDescent="0.3">
      <c r="A136" s="1" t="s">
        <v>1423</v>
      </c>
      <c r="B136" s="1" t="s">
        <v>215</v>
      </c>
      <c r="D136" s="1" t="s">
        <v>217</v>
      </c>
      <c r="G136" s="1" t="s">
        <v>126</v>
      </c>
      <c r="H136" s="1" t="s">
        <v>126</v>
      </c>
      <c r="L136" s="1">
        <v>1</v>
      </c>
      <c r="M136" s="1">
        <f>SUM(DATAPREMIOLOCAL2024[[#This Row],[GRAND PRIX]:[BRONCE LOCAL]])</f>
        <v>1</v>
      </c>
      <c r="N136" s="27">
        <f>+DATAPREMIOLOCAL2024[[#This Row],[GRAND PRIX]]*$I$3+DATAPREMIOLOCAL2024[[#This Row],[ORO LOCAL]]*$J$3+DATAPREMIOLOCAL2024[[#This Row],[PLATA LOCAL]]*$K$3+DATAPREMIOLOCAL2024[[#This Row],[BRONCE LOCAL]]*$L$3</f>
        <v>3</v>
      </c>
    </row>
    <row r="137" spans="1:14" s="1" customFormat="1" x14ac:dyDescent="0.3">
      <c r="A137" s="1" t="s">
        <v>1423</v>
      </c>
      <c r="B137" s="1" t="s">
        <v>215</v>
      </c>
      <c r="D137" s="1" t="s">
        <v>218</v>
      </c>
      <c r="G137" s="1" t="s">
        <v>126</v>
      </c>
      <c r="H137" s="1" t="s">
        <v>126</v>
      </c>
      <c r="J137" s="1">
        <v>1</v>
      </c>
      <c r="L137" s="1">
        <v>5</v>
      </c>
      <c r="M137" s="1">
        <f>SUM(DATAPREMIOLOCAL2024[[#This Row],[GRAND PRIX]:[BRONCE LOCAL]])</f>
        <v>6</v>
      </c>
      <c r="N137" s="27">
        <f>+DATAPREMIOLOCAL2024[[#This Row],[GRAND PRIX]]*$I$3+DATAPREMIOLOCAL2024[[#This Row],[ORO LOCAL]]*$J$3+DATAPREMIOLOCAL2024[[#This Row],[PLATA LOCAL]]*$K$3+DATAPREMIOLOCAL2024[[#This Row],[BRONCE LOCAL]]*$L$3</f>
        <v>30</v>
      </c>
    </row>
    <row r="138" spans="1:14" s="1" customFormat="1" x14ac:dyDescent="0.3">
      <c r="A138" s="1" t="s">
        <v>1423</v>
      </c>
      <c r="B138" s="1" t="s">
        <v>219</v>
      </c>
      <c r="D138" s="1" t="s">
        <v>220</v>
      </c>
      <c r="G138" s="1" t="s">
        <v>126</v>
      </c>
      <c r="H138" s="1" t="s">
        <v>126</v>
      </c>
      <c r="L138" s="1">
        <v>1</v>
      </c>
      <c r="M138" s="1">
        <f>SUM(DATAPREMIOLOCAL2024[[#This Row],[GRAND PRIX]:[BRONCE LOCAL]])</f>
        <v>1</v>
      </c>
      <c r="N138" s="27">
        <f>+DATAPREMIOLOCAL2024[[#This Row],[GRAND PRIX]]*$I$3+DATAPREMIOLOCAL2024[[#This Row],[ORO LOCAL]]*$J$3+DATAPREMIOLOCAL2024[[#This Row],[PLATA LOCAL]]*$K$3+DATAPREMIOLOCAL2024[[#This Row],[BRONCE LOCAL]]*$L$3</f>
        <v>3</v>
      </c>
    </row>
    <row r="139" spans="1:14" s="1" customFormat="1" x14ac:dyDescent="0.3">
      <c r="A139" s="1" t="s">
        <v>1423</v>
      </c>
      <c r="B139" s="1" t="s">
        <v>219</v>
      </c>
      <c r="D139" s="1" t="s">
        <v>221</v>
      </c>
      <c r="G139" s="1" t="s">
        <v>126</v>
      </c>
      <c r="H139" s="1" t="s">
        <v>126</v>
      </c>
      <c r="K139" s="1">
        <v>1</v>
      </c>
      <c r="M139" s="1">
        <f>SUM(DATAPREMIOLOCAL2024[[#This Row],[GRAND PRIX]:[BRONCE LOCAL]])</f>
        <v>1</v>
      </c>
      <c r="N139" s="27">
        <f>+DATAPREMIOLOCAL2024[[#This Row],[GRAND PRIX]]*$I$3+DATAPREMIOLOCAL2024[[#This Row],[ORO LOCAL]]*$J$3+DATAPREMIOLOCAL2024[[#This Row],[PLATA LOCAL]]*$K$3+DATAPREMIOLOCAL2024[[#This Row],[BRONCE LOCAL]]*$L$3</f>
        <v>7</v>
      </c>
    </row>
    <row r="140" spans="1:14" s="1" customFormat="1" x14ac:dyDescent="0.3">
      <c r="A140" s="1" t="s">
        <v>1423</v>
      </c>
      <c r="B140" s="1" t="s">
        <v>219</v>
      </c>
      <c r="D140" s="1" t="s">
        <v>222</v>
      </c>
      <c r="G140" s="1" t="s">
        <v>126</v>
      </c>
      <c r="H140" s="1" t="s">
        <v>126</v>
      </c>
      <c r="K140" s="1">
        <v>1</v>
      </c>
      <c r="M140" s="1">
        <f>SUM(DATAPREMIOLOCAL2024[[#This Row],[GRAND PRIX]:[BRONCE LOCAL]])</f>
        <v>1</v>
      </c>
      <c r="N140" s="27">
        <f>+DATAPREMIOLOCAL2024[[#This Row],[GRAND PRIX]]*$I$3+DATAPREMIOLOCAL2024[[#This Row],[ORO LOCAL]]*$J$3+DATAPREMIOLOCAL2024[[#This Row],[PLATA LOCAL]]*$K$3+DATAPREMIOLOCAL2024[[#This Row],[BRONCE LOCAL]]*$L$3</f>
        <v>7</v>
      </c>
    </row>
    <row r="141" spans="1:14" s="1" customFormat="1" x14ac:dyDescent="0.3">
      <c r="A141" s="1" t="s">
        <v>1423</v>
      </c>
      <c r="B141" s="1" t="s">
        <v>219</v>
      </c>
      <c r="D141" s="1" t="s">
        <v>223</v>
      </c>
      <c r="G141" s="1" t="s">
        <v>126</v>
      </c>
      <c r="H141" s="1" t="s">
        <v>126</v>
      </c>
      <c r="K141" s="1">
        <v>1</v>
      </c>
      <c r="L141" s="1">
        <v>1</v>
      </c>
      <c r="M141" s="1">
        <f>SUM(DATAPREMIOLOCAL2024[[#This Row],[GRAND PRIX]:[BRONCE LOCAL]])</f>
        <v>2</v>
      </c>
      <c r="N141" s="27">
        <f>+DATAPREMIOLOCAL2024[[#This Row],[GRAND PRIX]]*$I$3+DATAPREMIOLOCAL2024[[#This Row],[ORO LOCAL]]*$J$3+DATAPREMIOLOCAL2024[[#This Row],[PLATA LOCAL]]*$K$3+DATAPREMIOLOCAL2024[[#This Row],[BRONCE LOCAL]]*$L$3</f>
        <v>10</v>
      </c>
    </row>
    <row r="142" spans="1:14" s="1" customFormat="1" x14ac:dyDescent="0.3">
      <c r="A142" s="1" t="s">
        <v>1423</v>
      </c>
      <c r="B142" s="1" t="s">
        <v>219</v>
      </c>
      <c r="D142" s="1" t="s">
        <v>224</v>
      </c>
      <c r="G142" s="1" t="s">
        <v>126</v>
      </c>
      <c r="H142" s="1" t="s">
        <v>126</v>
      </c>
      <c r="K142" s="1">
        <v>1</v>
      </c>
      <c r="M142" s="1">
        <f>SUM(DATAPREMIOLOCAL2024[[#This Row],[GRAND PRIX]:[BRONCE LOCAL]])</f>
        <v>1</v>
      </c>
      <c r="N142" s="27">
        <f>+DATAPREMIOLOCAL2024[[#This Row],[GRAND PRIX]]*$I$3+DATAPREMIOLOCAL2024[[#This Row],[ORO LOCAL]]*$J$3+DATAPREMIOLOCAL2024[[#This Row],[PLATA LOCAL]]*$K$3+DATAPREMIOLOCAL2024[[#This Row],[BRONCE LOCAL]]*$L$3</f>
        <v>7</v>
      </c>
    </row>
    <row r="143" spans="1:14" s="1" customFormat="1" x14ac:dyDescent="0.3">
      <c r="A143" s="1" t="s">
        <v>1423</v>
      </c>
      <c r="B143" s="1" t="s">
        <v>219</v>
      </c>
      <c r="D143" s="1" t="s">
        <v>225</v>
      </c>
      <c r="G143" s="1" t="s">
        <v>126</v>
      </c>
      <c r="H143" s="1" t="s">
        <v>126</v>
      </c>
      <c r="J143" s="1">
        <v>1</v>
      </c>
      <c r="K143" s="1">
        <v>3</v>
      </c>
      <c r="L143" s="1">
        <v>4</v>
      </c>
      <c r="M143" s="1">
        <f>SUM(DATAPREMIOLOCAL2024[[#This Row],[GRAND PRIX]:[BRONCE LOCAL]])</f>
        <v>8</v>
      </c>
      <c r="N143" s="27">
        <f>+DATAPREMIOLOCAL2024[[#This Row],[GRAND PRIX]]*$I$3+DATAPREMIOLOCAL2024[[#This Row],[ORO LOCAL]]*$J$3+DATAPREMIOLOCAL2024[[#This Row],[PLATA LOCAL]]*$K$3+DATAPREMIOLOCAL2024[[#This Row],[BRONCE LOCAL]]*$L$3</f>
        <v>48</v>
      </c>
    </row>
    <row r="144" spans="1:14" s="1" customFormat="1" x14ac:dyDescent="0.3">
      <c r="A144" s="1" t="s">
        <v>1423</v>
      </c>
      <c r="B144" s="1" t="s">
        <v>226</v>
      </c>
      <c r="D144" s="1" t="s">
        <v>227</v>
      </c>
      <c r="G144" s="1" t="s">
        <v>126</v>
      </c>
      <c r="H144" s="1" t="s">
        <v>126</v>
      </c>
      <c r="K144" s="1">
        <v>1</v>
      </c>
      <c r="M144" s="1">
        <f>SUM(DATAPREMIOLOCAL2024[[#This Row],[GRAND PRIX]:[BRONCE LOCAL]])</f>
        <v>1</v>
      </c>
      <c r="N144" s="27">
        <f>+DATAPREMIOLOCAL2024[[#This Row],[GRAND PRIX]]*$I$3+DATAPREMIOLOCAL2024[[#This Row],[ORO LOCAL]]*$J$3+DATAPREMIOLOCAL2024[[#This Row],[PLATA LOCAL]]*$K$3+DATAPREMIOLOCAL2024[[#This Row],[BRONCE LOCAL]]*$L$3</f>
        <v>7</v>
      </c>
    </row>
    <row r="145" spans="1:14" s="1" customFormat="1" x14ac:dyDescent="0.3">
      <c r="A145" s="1" t="s">
        <v>1423</v>
      </c>
      <c r="B145" s="1" t="s">
        <v>226</v>
      </c>
      <c r="D145" s="1" t="s">
        <v>228</v>
      </c>
      <c r="G145" s="1" t="s">
        <v>126</v>
      </c>
      <c r="H145" s="1" t="s">
        <v>126</v>
      </c>
      <c r="L145" s="1">
        <v>1</v>
      </c>
      <c r="M145" s="1">
        <f>SUM(DATAPREMIOLOCAL2024[[#This Row],[GRAND PRIX]:[BRONCE LOCAL]])</f>
        <v>1</v>
      </c>
      <c r="N145" s="27">
        <f>+DATAPREMIOLOCAL2024[[#This Row],[GRAND PRIX]]*$I$3+DATAPREMIOLOCAL2024[[#This Row],[ORO LOCAL]]*$J$3+DATAPREMIOLOCAL2024[[#This Row],[PLATA LOCAL]]*$K$3+DATAPREMIOLOCAL2024[[#This Row],[BRONCE LOCAL]]*$L$3</f>
        <v>3</v>
      </c>
    </row>
    <row r="146" spans="1:14" s="1" customFormat="1" x14ac:dyDescent="0.3">
      <c r="A146" s="1" t="s">
        <v>1423</v>
      </c>
      <c r="B146" s="1" t="s">
        <v>229</v>
      </c>
      <c r="D146" s="1" t="s">
        <v>230</v>
      </c>
      <c r="G146" s="1" t="s">
        <v>126</v>
      </c>
      <c r="H146" s="1" t="s">
        <v>158</v>
      </c>
      <c r="L146" s="1">
        <v>1</v>
      </c>
      <c r="M146" s="1">
        <f>SUM(DATAPREMIOLOCAL2024[[#This Row],[GRAND PRIX]:[BRONCE LOCAL]])</f>
        <v>1</v>
      </c>
      <c r="N146" s="27">
        <f>+DATAPREMIOLOCAL2024[[#This Row],[GRAND PRIX]]*$I$3+DATAPREMIOLOCAL2024[[#This Row],[ORO LOCAL]]*$J$3+DATAPREMIOLOCAL2024[[#This Row],[PLATA LOCAL]]*$K$3+DATAPREMIOLOCAL2024[[#This Row],[BRONCE LOCAL]]*$L$3</f>
        <v>3</v>
      </c>
    </row>
    <row r="147" spans="1:14" s="1" customFormat="1" x14ac:dyDescent="0.3">
      <c r="A147" s="1" t="s">
        <v>1423</v>
      </c>
      <c r="B147" s="1" t="s">
        <v>231</v>
      </c>
      <c r="D147" s="1" t="s">
        <v>232</v>
      </c>
      <c r="G147" s="1" t="s">
        <v>126</v>
      </c>
      <c r="H147" s="1" t="s">
        <v>126</v>
      </c>
      <c r="K147" s="1">
        <v>5</v>
      </c>
      <c r="L147" s="1">
        <v>1</v>
      </c>
      <c r="M147" s="1">
        <f>SUM(DATAPREMIOLOCAL2024[[#This Row],[GRAND PRIX]:[BRONCE LOCAL]])</f>
        <v>6</v>
      </c>
      <c r="N147" s="27">
        <f>+DATAPREMIOLOCAL2024[[#This Row],[GRAND PRIX]]*$I$3+DATAPREMIOLOCAL2024[[#This Row],[ORO LOCAL]]*$J$3+DATAPREMIOLOCAL2024[[#This Row],[PLATA LOCAL]]*$K$3+DATAPREMIOLOCAL2024[[#This Row],[BRONCE LOCAL]]*$L$3</f>
        <v>38</v>
      </c>
    </row>
    <row r="148" spans="1:14" s="1" customFormat="1" x14ac:dyDescent="0.3">
      <c r="A148" s="1" t="s">
        <v>1423</v>
      </c>
      <c r="B148" s="1" t="s">
        <v>233</v>
      </c>
      <c r="D148" s="1" t="s">
        <v>234</v>
      </c>
      <c r="G148" s="1" t="s">
        <v>126</v>
      </c>
      <c r="H148" s="1" t="s">
        <v>200</v>
      </c>
      <c r="K148" s="1">
        <v>1</v>
      </c>
      <c r="M148" s="1">
        <f>SUM(DATAPREMIOLOCAL2024[[#This Row],[GRAND PRIX]:[BRONCE LOCAL]])</f>
        <v>1</v>
      </c>
      <c r="N148" s="27">
        <f>+DATAPREMIOLOCAL2024[[#This Row],[GRAND PRIX]]*$I$3+DATAPREMIOLOCAL2024[[#This Row],[ORO LOCAL]]*$J$3+DATAPREMIOLOCAL2024[[#This Row],[PLATA LOCAL]]*$K$3+DATAPREMIOLOCAL2024[[#This Row],[BRONCE LOCAL]]*$L$3</f>
        <v>7</v>
      </c>
    </row>
    <row r="149" spans="1:14" s="1" customFormat="1" x14ac:dyDescent="0.3">
      <c r="A149" s="1" t="s">
        <v>1423</v>
      </c>
      <c r="B149" s="1" t="s">
        <v>235</v>
      </c>
      <c r="D149" s="1" t="s">
        <v>236</v>
      </c>
      <c r="G149" s="1" t="s">
        <v>126</v>
      </c>
      <c r="H149" s="1" t="s">
        <v>126</v>
      </c>
      <c r="L149" s="1">
        <v>1</v>
      </c>
      <c r="M149" s="1">
        <f>SUM(DATAPREMIOLOCAL2024[[#This Row],[GRAND PRIX]:[BRONCE LOCAL]])</f>
        <v>1</v>
      </c>
      <c r="N149" s="27">
        <f>+DATAPREMIOLOCAL2024[[#This Row],[GRAND PRIX]]*$I$3+DATAPREMIOLOCAL2024[[#This Row],[ORO LOCAL]]*$J$3+DATAPREMIOLOCAL2024[[#This Row],[PLATA LOCAL]]*$K$3+DATAPREMIOLOCAL2024[[#This Row],[BRONCE LOCAL]]*$L$3</f>
        <v>3</v>
      </c>
    </row>
    <row r="150" spans="1:14" s="1" customFormat="1" x14ac:dyDescent="0.3">
      <c r="A150" s="1" t="s">
        <v>1423</v>
      </c>
      <c r="B150" s="1" t="s">
        <v>235</v>
      </c>
      <c r="D150" s="1" t="s">
        <v>237</v>
      </c>
      <c r="G150" s="1" t="s">
        <v>126</v>
      </c>
      <c r="H150" s="1" t="s">
        <v>126</v>
      </c>
      <c r="K150" s="1">
        <v>1</v>
      </c>
      <c r="M150" s="1">
        <f>SUM(DATAPREMIOLOCAL2024[[#This Row],[GRAND PRIX]:[BRONCE LOCAL]])</f>
        <v>1</v>
      </c>
      <c r="N150" s="27">
        <f>+DATAPREMIOLOCAL2024[[#This Row],[GRAND PRIX]]*$I$3+DATAPREMIOLOCAL2024[[#This Row],[ORO LOCAL]]*$J$3+DATAPREMIOLOCAL2024[[#This Row],[PLATA LOCAL]]*$K$3+DATAPREMIOLOCAL2024[[#This Row],[BRONCE LOCAL]]*$L$3</f>
        <v>7</v>
      </c>
    </row>
    <row r="151" spans="1:14" s="1" customFormat="1" x14ac:dyDescent="0.3">
      <c r="A151" s="1" t="s">
        <v>1423</v>
      </c>
      <c r="B151" s="1" t="s">
        <v>235</v>
      </c>
      <c r="D151" s="1" t="s">
        <v>238</v>
      </c>
      <c r="G151" s="1" t="s">
        <v>126</v>
      </c>
      <c r="H151" s="1" t="s">
        <v>126</v>
      </c>
      <c r="J151" s="1">
        <v>1</v>
      </c>
      <c r="M151" s="1">
        <f>SUM(DATAPREMIOLOCAL2024[[#This Row],[GRAND PRIX]:[BRONCE LOCAL]])</f>
        <v>1</v>
      </c>
      <c r="N151" s="27">
        <f>+DATAPREMIOLOCAL2024[[#This Row],[GRAND PRIX]]*$I$3+DATAPREMIOLOCAL2024[[#This Row],[ORO LOCAL]]*$J$3+DATAPREMIOLOCAL2024[[#This Row],[PLATA LOCAL]]*$K$3+DATAPREMIOLOCAL2024[[#This Row],[BRONCE LOCAL]]*$L$3</f>
        <v>15</v>
      </c>
    </row>
    <row r="152" spans="1:14" s="1" customFormat="1" x14ac:dyDescent="0.3">
      <c r="A152" s="1" t="s">
        <v>1423</v>
      </c>
      <c r="B152" s="1" t="s">
        <v>235</v>
      </c>
      <c r="D152" s="1" t="s">
        <v>239</v>
      </c>
      <c r="G152" s="1" t="s">
        <v>126</v>
      </c>
      <c r="H152" s="1" t="s">
        <v>126</v>
      </c>
      <c r="I152" s="1">
        <v>1</v>
      </c>
      <c r="J152" s="1">
        <v>1</v>
      </c>
      <c r="M152" s="1">
        <f>SUM(DATAPREMIOLOCAL2024[[#This Row],[GRAND PRIX]:[BRONCE LOCAL]])</f>
        <v>2</v>
      </c>
      <c r="N152" s="27">
        <f>+DATAPREMIOLOCAL2024[[#This Row],[GRAND PRIX]]*$I$3+DATAPREMIOLOCAL2024[[#This Row],[ORO LOCAL]]*$J$3+DATAPREMIOLOCAL2024[[#This Row],[PLATA LOCAL]]*$K$3+DATAPREMIOLOCAL2024[[#This Row],[BRONCE LOCAL]]*$L$3</f>
        <v>45</v>
      </c>
    </row>
    <row r="153" spans="1:14" s="1" customFormat="1" x14ac:dyDescent="0.3">
      <c r="A153" s="1" t="s">
        <v>1423</v>
      </c>
      <c r="B153" s="1" t="s">
        <v>240</v>
      </c>
      <c r="D153" s="1" t="s">
        <v>241</v>
      </c>
      <c r="G153" s="1" t="s">
        <v>126</v>
      </c>
      <c r="H153" s="1" t="s">
        <v>11</v>
      </c>
      <c r="L153" s="1">
        <v>1</v>
      </c>
      <c r="M153" s="1">
        <f>SUM(DATAPREMIOLOCAL2024[[#This Row],[GRAND PRIX]:[BRONCE LOCAL]])</f>
        <v>1</v>
      </c>
      <c r="N153" s="27">
        <f>+DATAPREMIOLOCAL2024[[#This Row],[GRAND PRIX]]*$I$3+DATAPREMIOLOCAL2024[[#This Row],[ORO LOCAL]]*$J$3+DATAPREMIOLOCAL2024[[#This Row],[PLATA LOCAL]]*$K$3+DATAPREMIOLOCAL2024[[#This Row],[BRONCE LOCAL]]*$L$3</f>
        <v>3</v>
      </c>
    </row>
    <row r="154" spans="1:14" s="1" customFormat="1" x14ac:dyDescent="0.3">
      <c r="A154" s="1" t="s">
        <v>1423</v>
      </c>
      <c r="B154" s="1" t="s">
        <v>242</v>
      </c>
      <c r="D154" s="1" t="s">
        <v>243</v>
      </c>
      <c r="G154" s="1" t="s">
        <v>126</v>
      </c>
      <c r="H154" s="1" t="s">
        <v>200</v>
      </c>
      <c r="L154" s="1">
        <v>1</v>
      </c>
      <c r="M154" s="1">
        <f>SUM(DATAPREMIOLOCAL2024[[#This Row],[GRAND PRIX]:[BRONCE LOCAL]])</f>
        <v>1</v>
      </c>
      <c r="N154" s="27">
        <f>+DATAPREMIOLOCAL2024[[#This Row],[GRAND PRIX]]*$I$3+DATAPREMIOLOCAL2024[[#This Row],[ORO LOCAL]]*$J$3+DATAPREMIOLOCAL2024[[#This Row],[PLATA LOCAL]]*$K$3+DATAPREMIOLOCAL2024[[#This Row],[BRONCE LOCAL]]*$L$3</f>
        <v>3</v>
      </c>
    </row>
    <row r="155" spans="1:14" s="1" customFormat="1" x14ac:dyDescent="0.3">
      <c r="A155" s="1" t="s">
        <v>1423</v>
      </c>
      <c r="B155" s="1" t="s">
        <v>244</v>
      </c>
      <c r="D155" s="1" t="s">
        <v>245</v>
      </c>
      <c r="G155" s="1" t="s">
        <v>126</v>
      </c>
      <c r="H155" s="1" t="s">
        <v>200</v>
      </c>
      <c r="L155" s="1">
        <v>1</v>
      </c>
      <c r="M155" s="1">
        <f>SUM(DATAPREMIOLOCAL2024[[#This Row],[GRAND PRIX]:[BRONCE LOCAL]])</f>
        <v>1</v>
      </c>
      <c r="N155" s="27">
        <f>+DATAPREMIOLOCAL2024[[#This Row],[GRAND PRIX]]*$I$3+DATAPREMIOLOCAL2024[[#This Row],[ORO LOCAL]]*$J$3+DATAPREMIOLOCAL2024[[#This Row],[PLATA LOCAL]]*$K$3+DATAPREMIOLOCAL2024[[#This Row],[BRONCE LOCAL]]*$L$3</f>
        <v>3</v>
      </c>
    </row>
    <row r="156" spans="1:14" s="1" customFormat="1" x14ac:dyDescent="0.3">
      <c r="A156" s="1" t="s">
        <v>1423</v>
      </c>
      <c r="B156" s="1" t="s">
        <v>246</v>
      </c>
      <c r="D156" s="1" t="s">
        <v>247</v>
      </c>
      <c r="G156" s="1" t="s">
        <v>126</v>
      </c>
      <c r="H156" s="1" t="s">
        <v>11</v>
      </c>
      <c r="J156" s="1">
        <v>1</v>
      </c>
      <c r="K156" s="1">
        <v>1</v>
      </c>
      <c r="M156" s="1">
        <f>SUM(DATAPREMIOLOCAL2024[[#This Row],[GRAND PRIX]:[BRONCE LOCAL]])</f>
        <v>2</v>
      </c>
      <c r="N156" s="27">
        <f>+DATAPREMIOLOCAL2024[[#This Row],[GRAND PRIX]]*$I$3+DATAPREMIOLOCAL2024[[#This Row],[ORO LOCAL]]*$J$3+DATAPREMIOLOCAL2024[[#This Row],[PLATA LOCAL]]*$K$3+DATAPREMIOLOCAL2024[[#This Row],[BRONCE LOCAL]]*$L$3</f>
        <v>22</v>
      </c>
    </row>
    <row r="157" spans="1:14" s="1" customFormat="1" x14ac:dyDescent="0.3">
      <c r="A157" s="1" t="s">
        <v>1423</v>
      </c>
      <c r="B157" s="1" t="s">
        <v>248</v>
      </c>
      <c r="D157" s="1" t="s">
        <v>249</v>
      </c>
      <c r="G157" s="1" t="s">
        <v>126</v>
      </c>
      <c r="H157" s="1" t="s">
        <v>126</v>
      </c>
      <c r="J157" s="1">
        <v>1</v>
      </c>
      <c r="K157" s="1">
        <v>3</v>
      </c>
      <c r="M157" s="1">
        <f>SUM(DATAPREMIOLOCAL2024[[#This Row],[GRAND PRIX]:[BRONCE LOCAL]])</f>
        <v>4</v>
      </c>
      <c r="N157" s="27">
        <f>+DATAPREMIOLOCAL2024[[#This Row],[GRAND PRIX]]*$I$3+DATAPREMIOLOCAL2024[[#This Row],[ORO LOCAL]]*$J$3+DATAPREMIOLOCAL2024[[#This Row],[PLATA LOCAL]]*$K$3+DATAPREMIOLOCAL2024[[#This Row],[BRONCE LOCAL]]*$L$3</f>
        <v>36</v>
      </c>
    </row>
    <row r="158" spans="1:14" s="1" customFormat="1" x14ac:dyDescent="0.3">
      <c r="A158" s="1" t="s">
        <v>1423</v>
      </c>
      <c r="B158" s="1" t="s">
        <v>250</v>
      </c>
      <c r="D158" s="1" t="s">
        <v>251</v>
      </c>
      <c r="G158" s="1" t="s">
        <v>126</v>
      </c>
      <c r="H158" s="1" t="s">
        <v>146</v>
      </c>
      <c r="J158" s="1">
        <v>1</v>
      </c>
      <c r="K158" s="1">
        <v>2</v>
      </c>
      <c r="M158" s="1">
        <f>SUM(DATAPREMIOLOCAL2024[[#This Row],[GRAND PRIX]:[BRONCE LOCAL]])</f>
        <v>3</v>
      </c>
      <c r="N158" s="27">
        <f>+DATAPREMIOLOCAL2024[[#This Row],[GRAND PRIX]]*$I$3+DATAPREMIOLOCAL2024[[#This Row],[ORO LOCAL]]*$J$3+DATAPREMIOLOCAL2024[[#This Row],[PLATA LOCAL]]*$K$3+DATAPREMIOLOCAL2024[[#This Row],[BRONCE LOCAL]]*$L$3</f>
        <v>29</v>
      </c>
    </row>
    <row r="159" spans="1:14" s="1" customFormat="1" x14ac:dyDescent="0.3">
      <c r="A159" s="1" t="s">
        <v>1423</v>
      </c>
      <c r="B159" s="1" t="s">
        <v>252</v>
      </c>
      <c r="D159" s="1" t="s">
        <v>253</v>
      </c>
      <c r="G159" s="1" t="s">
        <v>126</v>
      </c>
      <c r="H159" s="1" t="s">
        <v>126</v>
      </c>
      <c r="K159" s="1">
        <v>1</v>
      </c>
      <c r="L159" s="1">
        <v>1</v>
      </c>
      <c r="M159" s="1">
        <f>SUM(DATAPREMIOLOCAL2024[[#This Row],[GRAND PRIX]:[BRONCE LOCAL]])</f>
        <v>2</v>
      </c>
      <c r="N159" s="27">
        <f>+DATAPREMIOLOCAL2024[[#This Row],[GRAND PRIX]]*$I$3+DATAPREMIOLOCAL2024[[#This Row],[ORO LOCAL]]*$J$3+DATAPREMIOLOCAL2024[[#This Row],[PLATA LOCAL]]*$K$3+DATAPREMIOLOCAL2024[[#This Row],[BRONCE LOCAL]]*$L$3</f>
        <v>10</v>
      </c>
    </row>
    <row r="160" spans="1:14" s="1" customFormat="1" x14ac:dyDescent="0.3">
      <c r="A160" s="1" t="s">
        <v>1423</v>
      </c>
      <c r="B160" s="1" t="s">
        <v>254</v>
      </c>
      <c r="D160" s="1" t="s">
        <v>255</v>
      </c>
      <c r="G160" s="1" t="s">
        <v>126</v>
      </c>
      <c r="H160" s="1" t="s">
        <v>210</v>
      </c>
      <c r="K160" s="1">
        <v>2</v>
      </c>
      <c r="L160" s="1">
        <v>1</v>
      </c>
      <c r="M160" s="1">
        <f>SUM(DATAPREMIOLOCAL2024[[#This Row],[GRAND PRIX]:[BRONCE LOCAL]])</f>
        <v>3</v>
      </c>
      <c r="N160" s="27">
        <f>+DATAPREMIOLOCAL2024[[#This Row],[GRAND PRIX]]*$I$3+DATAPREMIOLOCAL2024[[#This Row],[ORO LOCAL]]*$J$3+DATAPREMIOLOCAL2024[[#This Row],[PLATA LOCAL]]*$K$3+DATAPREMIOLOCAL2024[[#This Row],[BRONCE LOCAL]]*$L$3</f>
        <v>17</v>
      </c>
    </row>
    <row r="161" spans="1:14" s="1" customFormat="1" x14ac:dyDescent="0.3">
      <c r="A161" s="1" t="s">
        <v>1423</v>
      </c>
      <c r="B161" s="1" t="s">
        <v>256</v>
      </c>
      <c r="D161" s="1" t="s">
        <v>257</v>
      </c>
      <c r="G161" s="1" t="s">
        <v>126</v>
      </c>
      <c r="H161" s="1" t="s">
        <v>126</v>
      </c>
      <c r="K161" s="1">
        <v>3</v>
      </c>
      <c r="L161" s="1">
        <v>3</v>
      </c>
      <c r="M161" s="1">
        <f>SUM(DATAPREMIOLOCAL2024[[#This Row],[GRAND PRIX]:[BRONCE LOCAL]])</f>
        <v>6</v>
      </c>
      <c r="N161" s="27">
        <f>+DATAPREMIOLOCAL2024[[#This Row],[GRAND PRIX]]*$I$3+DATAPREMIOLOCAL2024[[#This Row],[ORO LOCAL]]*$J$3+DATAPREMIOLOCAL2024[[#This Row],[PLATA LOCAL]]*$K$3+DATAPREMIOLOCAL2024[[#This Row],[BRONCE LOCAL]]*$L$3</f>
        <v>30</v>
      </c>
    </row>
    <row r="162" spans="1:14" s="1" customFormat="1" x14ac:dyDescent="0.3">
      <c r="A162" s="1" t="s">
        <v>1423</v>
      </c>
      <c r="B162" s="1" t="s">
        <v>256</v>
      </c>
      <c r="D162" s="1" t="s">
        <v>258</v>
      </c>
      <c r="G162" s="1" t="s">
        <v>126</v>
      </c>
      <c r="H162" s="1" t="s">
        <v>126</v>
      </c>
      <c r="L162" s="1">
        <v>1</v>
      </c>
      <c r="M162" s="1">
        <f>SUM(DATAPREMIOLOCAL2024[[#This Row],[GRAND PRIX]:[BRONCE LOCAL]])</f>
        <v>1</v>
      </c>
      <c r="N162" s="27">
        <f>+DATAPREMIOLOCAL2024[[#This Row],[GRAND PRIX]]*$I$3+DATAPREMIOLOCAL2024[[#This Row],[ORO LOCAL]]*$J$3+DATAPREMIOLOCAL2024[[#This Row],[PLATA LOCAL]]*$K$3+DATAPREMIOLOCAL2024[[#This Row],[BRONCE LOCAL]]*$L$3</f>
        <v>3</v>
      </c>
    </row>
    <row r="163" spans="1:14" s="1" customFormat="1" x14ac:dyDescent="0.3">
      <c r="A163" s="1" t="s">
        <v>1423</v>
      </c>
      <c r="B163" s="1" t="s">
        <v>256</v>
      </c>
      <c r="D163" s="1" t="s">
        <v>259</v>
      </c>
      <c r="G163" s="1" t="s">
        <v>126</v>
      </c>
      <c r="H163" s="1" t="s">
        <v>126</v>
      </c>
      <c r="K163" s="1">
        <v>2</v>
      </c>
      <c r="L163" s="1">
        <v>1</v>
      </c>
      <c r="M163" s="1">
        <f>SUM(DATAPREMIOLOCAL2024[[#This Row],[GRAND PRIX]:[BRONCE LOCAL]])</f>
        <v>3</v>
      </c>
      <c r="N163" s="27">
        <f>+DATAPREMIOLOCAL2024[[#This Row],[GRAND PRIX]]*$I$3+DATAPREMIOLOCAL2024[[#This Row],[ORO LOCAL]]*$J$3+DATAPREMIOLOCAL2024[[#This Row],[PLATA LOCAL]]*$K$3+DATAPREMIOLOCAL2024[[#This Row],[BRONCE LOCAL]]*$L$3</f>
        <v>17</v>
      </c>
    </row>
    <row r="164" spans="1:14" s="1" customFormat="1" x14ac:dyDescent="0.3">
      <c r="A164" s="1" t="s">
        <v>1423</v>
      </c>
      <c r="B164" s="1" t="s">
        <v>256</v>
      </c>
      <c r="D164" s="1" t="s">
        <v>260</v>
      </c>
      <c r="G164" s="1" t="s">
        <v>126</v>
      </c>
      <c r="H164" s="1" t="s">
        <v>126</v>
      </c>
      <c r="L164" s="1">
        <v>1</v>
      </c>
      <c r="M164" s="1">
        <f>SUM(DATAPREMIOLOCAL2024[[#This Row],[GRAND PRIX]:[BRONCE LOCAL]])</f>
        <v>1</v>
      </c>
      <c r="N164" s="27">
        <f>+DATAPREMIOLOCAL2024[[#This Row],[GRAND PRIX]]*$I$3+DATAPREMIOLOCAL2024[[#This Row],[ORO LOCAL]]*$J$3+DATAPREMIOLOCAL2024[[#This Row],[PLATA LOCAL]]*$K$3+DATAPREMIOLOCAL2024[[#This Row],[BRONCE LOCAL]]*$L$3</f>
        <v>3</v>
      </c>
    </row>
    <row r="165" spans="1:14" s="1" customFormat="1" x14ac:dyDescent="0.3">
      <c r="A165" s="1" t="s">
        <v>1423</v>
      </c>
      <c r="B165" s="1" t="s">
        <v>256</v>
      </c>
      <c r="D165" s="1" t="s">
        <v>261</v>
      </c>
      <c r="G165" s="1" t="s">
        <v>126</v>
      </c>
      <c r="H165" s="1" t="s">
        <v>126</v>
      </c>
      <c r="J165" s="1">
        <v>1</v>
      </c>
      <c r="L165" s="1">
        <v>1</v>
      </c>
      <c r="M165" s="1">
        <f>SUM(DATAPREMIOLOCAL2024[[#This Row],[GRAND PRIX]:[BRONCE LOCAL]])</f>
        <v>2</v>
      </c>
      <c r="N165" s="27">
        <f>+DATAPREMIOLOCAL2024[[#This Row],[GRAND PRIX]]*$I$3+DATAPREMIOLOCAL2024[[#This Row],[ORO LOCAL]]*$J$3+DATAPREMIOLOCAL2024[[#This Row],[PLATA LOCAL]]*$K$3+DATAPREMIOLOCAL2024[[#This Row],[BRONCE LOCAL]]*$L$3</f>
        <v>18</v>
      </c>
    </row>
    <row r="166" spans="1:14" s="1" customFormat="1" x14ac:dyDescent="0.3">
      <c r="A166" s="1" t="s">
        <v>1423</v>
      </c>
      <c r="B166" s="1" t="s">
        <v>262</v>
      </c>
      <c r="D166" s="1" t="s">
        <v>263</v>
      </c>
      <c r="G166" s="1" t="s">
        <v>126</v>
      </c>
      <c r="H166" s="1" t="s">
        <v>11</v>
      </c>
      <c r="K166" s="1">
        <v>3</v>
      </c>
      <c r="L166" s="1">
        <v>1</v>
      </c>
      <c r="M166" s="1">
        <f>SUM(DATAPREMIOLOCAL2024[[#This Row],[GRAND PRIX]:[BRONCE LOCAL]])</f>
        <v>4</v>
      </c>
      <c r="N166" s="27">
        <f>+DATAPREMIOLOCAL2024[[#This Row],[GRAND PRIX]]*$I$3+DATAPREMIOLOCAL2024[[#This Row],[ORO LOCAL]]*$J$3+DATAPREMIOLOCAL2024[[#This Row],[PLATA LOCAL]]*$K$3+DATAPREMIOLOCAL2024[[#This Row],[BRONCE LOCAL]]*$L$3</f>
        <v>24</v>
      </c>
    </row>
    <row r="167" spans="1:14" s="1" customFormat="1" x14ac:dyDescent="0.3">
      <c r="A167" s="1" t="s">
        <v>1423</v>
      </c>
      <c r="B167" s="1" t="s">
        <v>262</v>
      </c>
      <c r="D167" s="1" t="s">
        <v>264</v>
      </c>
      <c r="G167" s="1" t="s">
        <v>126</v>
      </c>
      <c r="H167" s="1" t="s">
        <v>11</v>
      </c>
      <c r="L167" s="1">
        <v>3</v>
      </c>
      <c r="M167" s="1">
        <f>SUM(DATAPREMIOLOCAL2024[[#This Row],[GRAND PRIX]:[BRONCE LOCAL]])</f>
        <v>3</v>
      </c>
      <c r="N167" s="27">
        <f>+DATAPREMIOLOCAL2024[[#This Row],[GRAND PRIX]]*$I$3+DATAPREMIOLOCAL2024[[#This Row],[ORO LOCAL]]*$J$3+DATAPREMIOLOCAL2024[[#This Row],[PLATA LOCAL]]*$K$3+DATAPREMIOLOCAL2024[[#This Row],[BRONCE LOCAL]]*$L$3</f>
        <v>9</v>
      </c>
    </row>
    <row r="168" spans="1:14" s="1" customFormat="1" x14ac:dyDescent="0.3">
      <c r="A168" s="1" t="s">
        <v>1423</v>
      </c>
      <c r="B168" s="1" t="s">
        <v>265</v>
      </c>
      <c r="D168" s="1" t="s">
        <v>266</v>
      </c>
      <c r="G168" s="1" t="s">
        <v>126</v>
      </c>
      <c r="H168" s="1" t="s">
        <v>126</v>
      </c>
      <c r="L168" s="1">
        <v>1</v>
      </c>
      <c r="M168" s="1">
        <f>SUM(DATAPREMIOLOCAL2024[[#This Row],[GRAND PRIX]:[BRONCE LOCAL]])</f>
        <v>1</v>
      </c>
      <c r="N168" s="27">
        <f>+DATAPREMIOLOCAL2024[[#This Row],[GRAND PRIX]]*$I$3+DATAPREMIOLOCAL2024[[#This Row],[ORO LOCAL]]*$J$3+DATAPREMIOLOCAL2024[[#This Row],[PLATA LOCAL]]*$K$3+DATAPREMIOLOCAL2024[[#This Row],[BRONCE LOCAL]]*$L$3</f>
        <v>3</v>
      </c>
    </row>
    <row r="169" spans="1:14" s="1" customFormat="1" x14ac:dyDescent="0.3">
      <c r="A169" s="1" t="s">
        <v>1423</v>
      </c>
      <c r="B169" s="1" t="s">
        <v>265</v>
      </c>
      <c r="D169" s="1" t="s">
        <v>267</v>
      </c>
      <c r="G169" s="1" t="s">
        <v>126</v>
      </c>
      <c r="H169" s="1" t="s">
        <v>126</v>
      </c>
      <c r="J169" s="1">
        <v>1</v>
      </c>
      <c r="M169" s="1">
        <f>SUM(DATAPREMIOLOCAL2024[[#This Row],[GRAND PRIX]:[BRONCE LOCAL]])</f>
        <v>1</v>
      </c>
      <c r="N169" s="27">
        <f>+DATAPREMIOLOCAL2024[[#This Row],[GRAND PRIX]]*$I$3+DATAPREMIOLOCAL2024[[#This Row],[ORO LOCAL]]*$J$3+DATAPREMIOLOCAL2024[[#This Row],[PLATA LOCAL]]*$K$3+DATAPREMIOLOCAL2024[[#This Row],[BRONCE LOCAL]]*$L$3</f>
        <v>15</v>
      </c>
    </row>
    <row r="170" spans="1:14" s="1" customFormat="1" x14ac:dyDescent="0.3">
      <c r="A170" s="1" t="s">
        <v>1423</v>
      </c>
      <c r="B170" s="1" t="s">
        <v>265</v>
      </c>
      <c r="D170" s="1" t="s">
        <v>268</v>
      </c>
      <c r="G170" s="1" t="s">
        <v>126</v>
      </c>
      <c r="H170" s="1" t="s">
        <v>126</v>
      </c>
      <c r="J170" s="1">
        <v>1</v>
      </c>
      <c r="M170" s="1">
        <f>SUM(DATAPREMIOLOCAL2024[[#This Row],[GRAND PRIX]:[BRONCE LOCAL]])</f>
        <v>1</v>
      </c>
      <c r="N170" s="27">
        <f>+DATAPREMIOLOCAL2024[[#This Row],[GRAND PRIX]]*$I$3+DATAPREMIOLOCAL2024[[#This Row],[ORO LOCAL]]*$J$3+DATAPREMIOLOCAL2024[[#This Row],[PLATA LOCAL]]*$K$3+DATAPREMIOLOCAL2024[[#This Row],[BRONCE LOCAL]]*$L$3</f>
        <v>15</v>
      </c>
    </row>
    <row r="171" spans="1:14" s="1" customFormat="1" x14ac:dyDescent="0.3">
      <c r="A171" s="1" t="s">
        <v>1423</v>
      </c>
      <c r="B171" s="1" t="s">
        <v>265</v>
      </c>
      <c r="D171" s="1" t="s">
        <v>269</v>
      </c>
      <c r="G171" s="1" t="s">
        <v>126</v>
      </c>
      <c r="H171" s="1" t="s">
        <v>126</v>
      </c>
      <c r="K171" s="1">
        <v>1</v>
      </c>
      <c r="M171" s="1">
        <f>SUM(DATAPREMIOLOCAL2024[[#This Row],[GRAND PRIX]:[BRONCE LOCAL]])</f>
        <v>1</v>
      </c>
      <c r="N171" s="27">
        <f>+DATAPREMIOLOCAL2024[[#This Row],[GRAND PRIX]]*$I$3+DATAPREMIOLOCAL2024[[#This Row],[ORO LOCAL]]*$J$3+DATAPREMIOLOCAL2024[[#This Row],[PLATA LOCAL]]*$K$3+DATAPREMIOLOCAL2024[[#This Row],[BRONCE LOCAL]]*$L$3</f>
        <v>7</v>
      </c>
    </row>
    <row r="172" spans="1:14" s="1" customFormat="1" x14ac:dyDescent="0.3">
      <c r="A172" s="1" t="s">
        <v>1423</v>
      </c>
      <c r="B172" s="1" t="s">
        <v>265</v>
      </c>
      <c r="D172" s="1" t="s">
        <v>270</v>
      </c>
      <c r="G172" s="1" t="s">
        <v>126</v>
      </c>
      <c r="H172" s="1" t="s">
        <v>126</v>
      </c>
      <c r="J172" s="1">
        <v>1</v>
      </c>
      <c r="M172" s="1">
        <f>SUM(DATAPREMIOLOCAL2024[[#This Row],[GRAND PRIX]:[BRONCE LOCAL]])</f>
        <v>1</v>
      </c>
      <c r="N172" s="27">
        <f>+DATAPREMIOLOCAL2024[[#This Row],[GRAND PRIX]]*$I$3+DATAPREMIOLOCAL2024[[#This Row],[ORO LOCAL]]*$J$3+DATAPREMIOLOCAL2024[[#This Row],[PLATA LOCAL]]*$K$3+DATAPREMIOLOCAL2024[[#This Row],[BRONCE LOCAL]]*$L$3</f>
        <v>15</v>
      </c>
    </row>
    <row r="173" spans="1:14" s="1" customFormat="1" x14ac:dyDescent="0.3">
      <c r="A173" s="1" t="s">
        <v>1423</v>
      </c>
      <c r="B173" s="1" t="s">
        <v>265</v>
      </c>
      <c r="D173" s="1" t="s">
        <v>271</v>
      </c>
      <c r="G173" s="1" t="s">
        <v>126</v>
      </c>
      <c r="H173" s="1" t="s">
        <v>126</v>
      </c>
      <c r="L173" s="1">
        <v>2</v>
      </c>
      <c r="M173" s="1">
        <f>SUM(DATAPREMIOLOCAL2024[[#This Row],[GRAND PRIX]:[BRONCE LOCAL]])</f>
        <v>2</v>
      </c>
      <c r="N173" s="27">
        <f>+DATAPREMIOLOCAL2024[[#This Row],[GRAND PRIX]]*$I$3+DATAPREMIOLOCAL2024[[#This Row],[ORO LOCAL]]*$J$3+DATAPREMIOLOCAL2024[[#This Row],[PLATA LOCAL]]*$K$3+DATAPREMIOLOCAL2024[[#This Row],[BRONCE LOCAL]]*$L$3</f>
        <v>6</v>
      </c>
    </row>
    <row r="174" spans="1:14" s="1" customFormat="1" x14ac:dyDescent="0.3">
      <c r="A174" s="1" t="s">
        <v>1423</v>
      </c>
      <c r="B174" s="1" t="s">
        <v>265</v>
      </c>
      <c r="D174" s="1" t="s">
        <v>272</v>
      </c>
      <c r="G174" s="1" t="s">
        <v>126</v>
      </c>
      <c r="H174" s="1" t="s">
        <v>126</v>
      </c>
      <c r="L174" s="1">
        <v>1</v>
      </c>
      <c r="M174" s="1">
        <f>SUM(DATAPREMIOLOCAL2024[[#This Row],[GRAND PRIX]:[BRONCE LOCAL]])</f>
        <v>1</v>
      </c>
      <c r="N174" s="27">
        <f>+DATAPREMIOLOCAL2024[[#This Row],[GRAND PRIX]]*$I$3+DATAPREMIOLOCAL2024[[#This Row],[ORO LOCAL]]*$J$3+DATAPREMIOLOCAL2024[[#This Row],[PLATA LOCAL]]*$K$3+DATAPREMIOLOCAL2024[[#This Row],[BRONCE LOCAL]]*$L$3</f>
        <v>3</v>
      </c>
    </row>
    <row r="175" spans="1:14" s="1" customFormat="1" x14ac:dyDescent="0.3">
      <c r="A175" s="1" t="s">
        <v>1423</v>
      </c>
      <c r="B175" s="1" t="s">
        <v>265</v>
      </c>
      <c r="D175" s="1" t="s">
        <v>273</v>
      </c>
      <c r="G175" s="1" t="s">
        <v>126</v>
      </c>
      <c r="H175" s="1" t="s">
        <v>126</v>
      </c>
      <c r="L175" s="1">
        <v>1</v>
      </c>
      <c r="M175" s="1">
        <f>SUM(DATAPREMIOLOCAL2024[[#This Row],[GRAND PRIX]:[BRONCE LOCAL]])</f>
        <v>1</v>
      </c>
      <c r="N175" s="27">
        <f>+DATAPREMIOLOCAL2024[[#This Row],[GRAND PRIX]]*$I$3+DATAPREMIOLOCAL2024[[#This Row],[ORO LOCAL]]*$J$3+DATAPREMIOLOCAL2024[[#This Row],[PLATA LOCAL]]*$K$3+DATAPREMIOLOCAL2024[[#This Row],[BRONCE LOCAL]]*$L$3</f>
        <v>3</v>
      </c>
    </row>
    <row r="176" spans="1:14" s="1" customFormat="1" x14ac:dyDescent="0.3">
      <c r="A176" s="1" t="s">
        <v>1423</v>
      </c>
      <c r="B176" s="1" t="s">
        <v>265</v>
      </c>
      <c r="D176" s="1" t="s">
        <v>274</v>
      </c>
      <c r="G176" s="1" t="s">
        <v>126</v>
      </c>
      <c r="H176" s="1" t="s">
        <v>126</v>
      </c>
      <c r="L176" s="1">
        <v>2</v>
      </c>
      <c r="M176" s="1">
        <f>SUM(DATAPREMIOLOCAL2024[[#This Row],[GRAND PRIX]:[BRONCE LOCAL]])</f>
        <v>2</v>
      </c>
      <c r="N176" s="27">
        <f>+DATAPREMIOLOCAL2024[[#This Row],[GRAND PRIX]]*$I$3+DATAPREMIOLOCAL2024[[#This Row],[ORO LOCAL]]*$J$3+DATAPREMIOLOCAL2024[[#This Row],[PLATA LOCAL]]*$K$3+DATAPREMIOLOCAL2024[[#This Row],[BRONCE LOCAL]]*$L$3</f>
        <v>6</v>
      </c>
    </row>
    <row r="177" spans="1:14" s="1" customFormat="1" x14ac:dyDescent="0.3">
      <c r="A177" s="1" t="s">
        <v>1423</v>
      </c>
      <c r="B177" s="1" t="s">
        <v>265</v>
      </c>
      <c r="D177" s="1" t="s">
        <v>275</v>
      </c>
      <c r="G177" s="1" t="s">
        <v>126</v>
      </c>
      <c r="H177" s="1" t="s">
        <v>126</v>
      </c>
      <c r="J177" s="1">
        <v>1</v>
      </c>
      <c r="L177" s="1">
        <v>2</v>
      </c>
      <c r="M177" s="1">
        <f>SUM(DATAPREMIOLOCAL2024[[#This Row],[GRAND PRIX]:[BRONCE LOCAL]])</f>
        <v>3</v>
      </c>
      <c r="N177" s="27">
        <f>+DATAPREMIOLOCAL2024[[#This Row],[GRAND PRIX]]*$I$3+DATAPREMIOLOCAL2024[[#This Row],[ORO LOCAL]]*$J$3+DATAPREMIOLOCAL2024[[#This Row],[PLATA LOCAL]]*$K$3+DATAPREMIOLOCAL2024[[#This Row],[BRONCE LOCAL]]*$L$3</f>
        <v>21</v>
      </c>
    </row>
    <row r="178" spans="1:14" s="1" customFormat="1" x14ac:dyDescent="0.3">
      <c r="A178" s="1" t="s">
        <v>1423</v>
      </c>
      <c r="B178" s="1" t="s">
        <v>265</v>
      </c>
      <c r="D178" s="1" t="s">
        <v>276</v>
      </c>
      <c r="G178" s="1" t="s">
        <v>126</v>
      </c>
      <c r="H178" s="1" t="s">
        <v>126</v>
      </c>
      <c r="K178" s="1">
        <v>1</v>
      </c>
      <c r="M178" s="1">
        <f>SUM(DATAPREMIOLOCAL2024[[#This Row],[GRAND PRIX]:[BRONCE LOCAL]])</f>
        <v>1</v>
      </c>
      <c r="N178" s="27">
        <f>+DATAPREMIOLOCAL2024[[#This Row],[GRAND PRIX]]*$I$3+DATAPREMIOLOCAL2024[[#This Row],[ORO LOCAL]]*$J$3+DATAPREMIOLOCAL2024[[#This Row],[PLATA LOCAL]]*$K$3+DATAPREMIOLOCAL2024[[#This Row],[BRONCE LOCAL]]*$L$3</f>
        <v>7</v>
      </c>
    </row>
    <row r="179" spans="1:14" s="1" customFormat="1" x14ac:dyDescent="0.3">
      <c r="A179" s="1" t="s">
        <v>1423</v>
      </c>
      <c r="B179" s="1" t="s">
        <v>265</v>
      </c>
      <c r="D179" s="1" t="s">
        <v>277</v>
      </c>
      <c r="G179" s="1" t="s">
        <v>126</v>
      </c>
      <c r="H179" s="1" t="s">
        <v>126</v>
      </c>
      <c r="J179" s="1">
        <v>1</v>
      </c>
      <c r="M179" s="1">
        <f>SUM(DATAPREMIOLOCAL2024[[#This Row],[GRAND PRIX]:[BRONCE LOCAL]])</f>
        <v>1</v>
      </c>
      <c r="N179" s="27">
        <f>+DATAPREMIOLOCAL2024[[#This Row],[GRAND PRIX]]*$I$3+DATAPREMIOLOCAL2024[[#This Row],[ORO LOCAL]]*$J$3+DATAPREMIOLOCAL2024[[#This Row],[PLATA LOCAL]]*$K$3+DATAPREMIOLOCAL2024[[#This Row],[BRONCE LOCAL]]*$L$3</f>
        <v>15</v>
      </c>
    </row>
    <row r="180" spans="1:14" s="1" customFormat="1" x14ac:dyDescent="0.3">
      <c r="A180" s="1" t="s">
        <v>1423</v>
      </c>
      <c r="B180" s="1" t="s">
        <v>265</v>
      </c>
      <c r="D180" s="1" t="s">
        <v>278</v>
      </c>
      <c r="G180" s="1" t="s">
        <v>126</v>
      </c>
      <c r="H180" s="1" t="s">
        <v>126</v>
      </c>
      <c r="K180" s="1">
        <v>1</v>
      </c>
      <c r="L180" s="1">
        <v>3</v>
      </c>
      <c r="M180" s="1">
        <f>SUM(DATAPREMIOLOCAL2024[[#This Row],[GRAND PRIX]:[BRONCE LOCAL]])</f>
        <v>4</v>
      </c>
      <c r="N180" s="27">
        <f>+DATAPREMIOLOCAL2024[[#This Row],[GRAND PRIX]]*$I$3+DATAPREMIOLOCAL2024[[#This Row],[ORO LOCAL]]*$J$3+DATAPREMIOLOCAL2024[[#This Row],[PLATA LOCAL]]*$K$3+DATAPREMIOLOCAL2024[[#This Row],[BRONCE LOCAL]]*$L$3</f>
        <v>16</v>
      </c>
    </row>
    <row r="181" spans="1:14" s="1" customFormat="1" x14ac:dyDescent="0.3">
      <c r="A181" s="1" t="s">
        <v>1423</v>
      </c>
      <c r="B181" s="1" t="s">
        <v>265</v>
      </c>
      <c r="D181" s="1" t="s">
        <v>279</v>
      </c>
      <c r="G181" s="1" t="s">
        <v>126</v>
      </c>
      <c r="H181" s="1" t="s">
        <v>126</v>
      </c>
      <c r="K181" s="1">
        <v>3</v>
      </c>
      <c r="M181" s="1">
        <f>SUM(DATAPREMIOLOCAL2024[[#This Row],[GRAND PRIX]:[BRONCE LOCAL]])</f>
        <v>3</v>
      </c>
      <c r="N181" s="27">
        <f>+DATAPREMIOLOCAL2024[[#This Row],[GRAND PRIX]]*$I$3+DATAPREMIOLOCAL2024[[#This Row],[ORO LOCAL]]*$J$3+DATAPREMIOLOCAL2024[[#This Row],[PLATA LOCAL]]*$K$3+DATAPREMIOLOCAL2024[[#This Row],[BRONCE LOCAL]]*$L$3</f>
        <v>21</v>
      </c>
    </row>
    <row r="182" spans="1:14" s="1" customFormat="1" x14ac:dyDescent="0.3">
      <c r="A182" s="1" t="s">
        <v>1423</v>
      </c>
      <c r="B182" s="1" t="s">
        <v>265</v>
      </c>
      <c r="D182" s="1" t="s">
        <v>280</v>
      </c>
      <c r="G182" s="1" t="s">
        <v>126</v>
      </c>
      <c r="H182" s="1" t="s">
        <v>126</v>
      </c>
      <c r="K182" s="1">
        <v>1</v>
      </c>
      <c r="M182" s="1">
        <f>SUM(DATAPREMIOLOCAL2024[[#This Row],[GRAND PRIX]:[BRONCE LOCAL]])</f>
        <v>1</v>
      </c>
      <c r="N182" s="27">
        <f>+DATAPREMIOLOCAL2024[[#This Row],[GRAND PRIX]]*$I$3+DATAPREMIOLOCAL2024[[#This Row],[ORO LOCAL]]*$J$3+DATAPREMIOLOCAL2024[[#This Row],[PLATA LOCAL]]*$K$3+DATAPREMIOLOCAL2024[[#This Row],[BRONCE LOCAL]]*$L$3</f>
        <v>7</v>
      </c>
    </row>
    <row r="183" spans="1:14" s="1" customFormat="1" x14ac:dyDescent="0.3">
      <c r="A183" s="1" t="s">
        <v>1423</v>
      </c>
      <c r="B183" s="1" t="s">
        <v>265</v>
      </c>
      <c r="D183" s="1" t="s">
        <v>281</v>
      </c>
      <c r="G183" s="1" t="s">
        <v>126</v>
      </c>
      <c r="H183" s="1" t="s">
        <v>126</v>
      </c>
      <c r="J183" s="1">
        <v>1</v>
      </c>
      <c r="K183" s="1">
        <v>1</v>
      </c>
      <c r="M183" s="1">
        <f>SUM(DATAPREMIOLOCAL2024[[#This Row],[GRAND PRIX]:[BRONCE LOCAL]])</f>
        <v>2</v>
      </c>
      <c r="N183" s="27">
        <f>+DATAPREMIOLOCAL2024[[#This Row],[GRAND PRIX]]*$I$3+DATAPREMIOLOCAL2024[[#This Row],[ORO LOCAL]]*$J$3+DATAPREMIOLOCAL2024[[#This Row],[PLATA LOCAL]]*$K$3+DATAPREMIOLOCAL2024[[#This Row],[BRONCE LOCAL]]*$L$3</f>
        <v>22</v>
      </c>
    </row>
    <row r="184" spans="1:14" s="1" customFormat="1" x14ac:dyDescent="0.3">
      <c r="A184" s="1" t="s">
        <v>1423</v>
      </c>
      <c r="B184" s="1" t="s">
        <v>265</v>
      </c>
      <c r="D184" s="1" t="s">
        <v>282</v>
      </c>
      <c r="G184" s="1" t="s">
        <v>126</v>
      </c>
      <c r="H184" s="1" t="s">
        <v>126</v>
      </c>
      <c r="L184" s="1">
        <v>2</v>
      </c>
      <c r="M184" s="1">
        <f>SUM(DATAPREMIOLOCAL2024[[#This Row],[GRAND PRIX]:[BRONCE LOCAL]])</f>
        <v>2</v>
      </c>
      <c r="N184" s="27">
        <f>+DATAPREMIOLOCAL2024[[#This Row],[GRAND PRIX]]*$I$3+DATAPREMIOLOCAL2024[[#This Row],[ORO LOCAL]]*$J$3+DATAPREMIOLOCAL2024[[#This Row],[PLATA LOCAL]]*$K$3+DATAPREMIOLOCAL2024[[#This Row],[BRONCE LOCAL]]*$L$3</f>
        <v>6</v>
      </c>
    </row>
    <row r="185" spans="1:14" s="1" customFormat="1" x14ac:dyDescent="0.3">
      <c r="A185" s="1" t="s">
        <v>1423</v>
      </c>
      <c r="B185" s="1" t="s">
        <v>283</v>
      </c>
      <c r="D185" s="1" t="s">
        <v>284</v>
      </c>
      <c r="G185" s="1" t="s">
        <v>126</v>
      </c>
      <c r="H185" s="1" t="s">
        <v>285</v>
      </c>
      <c r="L185" s="1">
        <v>1</v>
      </c>
      <c r="M185" s="1">
        <f>SUM(DATAPREMIOLOCAL2024[[#This Row],[GRAND PRIX]:[BRONCE LOCAL]])</f>
        <v>1</v>
      </c>
      <c r="N185" s="27">
        <f>+DATAPREMIOLOCAL2024[[#This Row],[GRAND PRIX]]*$I$3+DATAPREMIOLOCAL2024[[#This Row],[ORO LOCAL]]*$J$3+DATAPREMIOLOCAL2024[[#This Row],[PLATA LOCAL]]*$K$3+DATAPREMIOLOCAL2024[[#This Row],[BRONCE LOCAL]]*$L$3</f>
        <v>3</v>
      </c>
    </row>
    <row r="186" spans="1:14" s="1" customFormat="1" x14ac:dyDescent="0.3">
      <c r="A186" s="1" t="s">
        <v>1423</v>
      </c>
      <c r="B186" s="1" t="s">
        <v>283</v>
      </c>
      <c r="D186" s="1" t="s">
        <v>286</v>
      </c>
      <c r="G186" s="1" t="s">
        <v>126</v>
      </c>
      <c r="H186" s="1" t="s">
        <v>285</v>
      </c>
      <c r="K186" s="1">
        <v>1</v>
      </c>
      <c r="M186" s="1">
        <f>SUM(DATAPREMIOLOCAL2024[[#This Row],[GRAND PRIX]:[BRONCE LOCAL]])</f>
        <v>1</v>
      </c>
      <c r="N186" s="27">
        <f>+DATAPREMIOLOCAL2024[[#This Row],[GRAND PRIX]]*$I$3+DATAPREMIOLOCAL2024[[#This Row],[ORO LOCAL]]*$J$3+DATAPREMIOLOCAL2024[[#This Row],[PLATA LOCAL]]*$K$3+DATAPREMIOLOCAL2024[[#This Row],[BRONCE LOCAL]]*$L$3</f>
        <v>7</v>
      </c>
    </row>
    <row r="187" spans="1:14" s="1" customFormat="1" x14ac:dyDescent="0.3">
      <c r="A187" s="1" t="s">
        <v>1423</v>
      </c>
      <c r="B187" s="1" t="s">
        <v>283</v>
      </c>
      <c r="D187" s="1" t="s">
        <v>287</v>
      </c>
      <c r="G187" s="1" t="s">
        <v>126</v>
      </c>
      <c r="H187" s="1" t="s">
        <v>285</v>
      </c>
      <c r="K187" s="1">
        <v>1</v>
      </c>
      <c r="M187" s="1">
        <f>SUM(DATAPREMIOLOCAL2024[[#This Row],[GRAND PRIX]:[BRONCE LOCAL]])</f>
        <v>1</v>
      </c>
      <c r="N187" s="27">
        <f>+DATAPREMIOLOCAL2024[[#This Row],[GRAND PRIX]]*$I$3+DATAPREMIOLOCAL2024[[#This Row],[ORO LOCAL]]*$J$3+DATAPREMIOLOCAL2024[[#This Row],[PLATA LOCAL]]*$K$3+DATAPREMIOLOCAL2024[[#This Row],[BRONCE LOCAL]]*$L$3</f>
        <v>7</v>
      </c>
    </row>
    <row r="188" spans="1:14" s="1" customFormat="1" x14ac:dyDescent="0.3">
      <c r="A188" s="1" t="s">
        <v>1423</v>
      </c>
      <c r="B188" s="1" t="s">
        <v>288</v>
      </c>
      <c r="D188" s="1" t="s">
        <v>289</v>
      </c>
      <c r="G188" s="1" t="s">
        <v>126</v>
      </c>
      <c r="H188" s="1" t="s">
        <v>189</v>
      </c>
      <c r="J188" s="1">
        <v>2</v>
      </c>
      <c r="K188" s="1">
        <v>4</v>
      </c>
      <c r="M188" s="1">
        <f>SUM(DATAPREMIOLOCAL2024[[#This Row],[GRAND PRIX]:[BRONCE LOCAL]])</f>
        <v>6</v>
      </c>
      <c r="N188" s="27">
        <f>+DATAPREMIOLOCAL2024[[#This Row],[GRAND PRIX]]*$I$3+DATAPREMIOLOCAL2024[[#This Row],[ORO LOCAL]]*$J$3+DATAPREMIOLOCAL2024[[#This Row],[PLATA LOCAL]]*$K$3+DATAPREMIOLOCAL2024[[#This Row],[BRONCE LOCAL]]*$L$3</f>
        <v>58</v>
      </c>
    </row>
    <row r="189" spans="1:14" s="1" customFormat="1" x14ac:dyDescent="0.3">
      <c r="A189" s="1" t="s">
        <v>1423</v>
      </c>
      <c r="B189" s="1" t="s">
        <v>288</v>
      </c>
      <c r="D189" s="1" t="s">
        <v>290</v>
      </c>
      <c r="G189" s="1" t="s">
        <v>126</v>
      </c>
      <c r="H189" s="1" t="s">
        <v>189</v>
      </c>
      <c r="K189" s="1">
        <v>4</v>
      </c>
      <c r="M189" s="1">
        <f>SUM(DATAPREMIOLOCAL2024[[#This Row],[GRAND PRIX]:[BRONCE LOCAL]])</f>
        <v>4</v>
      </c>
      <c r="N189" s="27">
        <f>+DATAPREMIOLOCAL2024[[#This Row],[GRAND PRIX]]*$I$3+DATAPREMIOLOCAL2024[[#This Row],[ORO LOCAL]]*$J$3+DATAPREMIOLOCAL2024[[#This Row],[PLATA LOCAL]]*$K$3+DATAPREMIOLOCAL2024[[#This Row],[BRONCE LOCAL]]*$L$3</f>
        <v>28</v>
      </c>
    </row>
    <row r="190" spans="1:14" s="1" customFormat="1" x14ac:dyDescent="0.3">
      <c r="A190" s="1" t="s">
        <v>1423</v>
      </c>
      <c r="B190" s="1" t="s">
        <v>291</v>
      </c>
      <c r="D190" s="1" t="s">
        <v>292</v>
      </c>
      <c r="G190" s="1" t="s">
        <v>126</v>
      </c>
      <c r="H190" s="1" t="s">
        <v>200</v>
      </c>
      <c r="L190" s="1">
        <v>2</v>
      </c>
      <c r="M190" s="1">
        <f>SUM(DATAPREMIOLOCAL2024[[#This Row],[GRAND PRIX]:[BRONCE LOCAL]])</f>
        <v>2</v>
      </c>
      <c r="N190" s="27">
        <f>+DATAPREMIOLOCAL2024[[#This Row],[GRAND PRIX]]*$I$3+DATAPREMIOLOCAL2024[[#This Row],[ORO LOCAL]]*$J$3+DATAPREMIOLOCAL2024[[#This Row],[PLATA LOCAL]]*$K$3+DATAPREMIOLOCAL2024[[#This Row],[BRONCE LOCAL]]*$L$3</f>
        <v>6</v>
      </c>
    </row>
    <row r="191" spans="1:14" s="1" customFormat="1" x14ac:dyDescent="0.3">
      <c r="A191" s="1" t="s">
        <v>1423</v>
      </c>
      <c r="B191" s="1" t="s">
        <v>291</v>
      </c>
      <c r="D191" s="1" t="s">
        <v>293</v>
      </c>
      <c r="G191" s="1" t="s">
        <v>126</v>
      </c>
      <c r="H191" s="1" t="s">
        <v>200</v>
      </c>
      <c r="L191" s="1">
        <v>1</v>
      </c>
      <c r="M191" s="1">
        <f>SUM(DATAPREMIOLOCAL2024[[#This Row],[GRAND PRIX]:[BRONCE LOCAL]])</f>
        <v>1</v>
      </c>
      <c r="N191" s="27">
        <f>+DATAPREMIOLOCAL2024[[#This Row],[GRAND PRIX]]*$I$3+DATAPREMIOLOCAL2024[[#This Row],[ORO LOCAL]]*$J$3+DATAPREMIOLOCAL2024[[#This Row],[PLATA LOCAL]]*$K$3+DATAPREMIOLOCAL2024[[#This Row],[BRONCE LOCAL]]*$L$3</f>
        <v>3</v>
      </c>
    </row>
    <row r="192" spans="1:14" s="1" customFormat="1" x14ac:dyDescent="0.3">
      <c r="A192" s="1" t="s">
        <v>1423</v>
      </c>
      <c r="B192" s="1" t="s">
        <v>294</v>
      </c>
      <c r="D192" s="1" t="s">
        <v>295</v>
      </c>
      <c r="G192" s="1" t="s">
        <v>126</v>
      </c>
      <c r="H192" s="1" t="s">
        <v>127</v>
      </c>
      <c r="K192" s="1">
        <v>1</v>
      </c>
      <c r="M192" s="1">
        <f>SUM(DATAPREMIOLOCAL2024[[#This Row],[GRAND PRIX]:[BRONCE LOCAL]])</f>
        <v>1</v>
      </c>
      <c r="N192" s="27">
        <f>+DATAPREMIOLOCAL2024[[#This Row],[GRAND PRIX]]*$I$3+DATAPREMIOLOCAL2024[[#This Row],[ORO LOCAL]]*$J$3+DATAPREMIOLOCAL2024[[#This Row],[PLATA LOCAL]]*$K$3+DATAPREMIOLOCAL2024[[#This Row],[BRONCE LOCAL]]*$L$3</f>
        <v>7</v>
      </c>
    </row>
    <row r="193" spans="1:14" s="1" customFormat="1" x14ac:dyDescent="0.3">
      <c r="A193" s="1" t="s">
        <v>1423</v>
      </c>
      <c r="B193" s="1" t="s">
        <v>296</v>
      </c>
      <c r="D193" s="1" t="s">
        <v>297</v>
      </c>
      <c r="G193" s="1" t="s">
        <v>126</v>
      </c>
      <c r="H193" s="1" t="s">
        <v>200</v>
      </c>
      <c r="K193" s="1">
        <v>1</v>
      </c>
      <c r="M193" s="1">
        <f>SUM(DATAPREMIOLOCAL2024[[#This Row],[GRAND PRIX]:[BRONCE LOCAL]])</f>
        <v>1</v>
      </c>
      <c r="N193" s="27">
        <f>+DATAPREMIOLOCAL2024[[#This Row],[GRAND PRIX]]*$I$3+DATAPREMIOLOCAL2024[[#This Row],[ORO LOCAL]]*$J$3+DATAPREMIOLOCAL2024[[#This Row],[PLATA LOCAL]]*$K$3+DATAPREMIOLOCAL2024[[#This Row],[BRONCE LOCAL]]*$L$3</f>
        <v>7</v>
      </c>
    </row>
    <row r="194" spans="1:14" s="1" customFormat="1" x14ac:dyDescent="0.3">
      <c r="A194" s="1" t="s">
        <v>1423</v>
      </c>
      <c r="B194" s="1" t="s">
        <v>298</v>
      </c>
      <c r="D194" s="1" t="s">
        <v>299</v>
      </c>
      <c r="G194" s="1" t="s">
        <v>126</v>
      </c>
      <c r="H194" s="1" t="s">
        <v>126</v>
      </c>
      <c r="L194" s="1">
        <v>1</v>
      </c>
      <c r="M194" s="1">
        <f>SUM(DATAPREMIOLOCAL2024[[#This Row],[GRAND PRIX]:[BRONCE LOCAL]])</f>
        <v>1</v>
      </c>
      <c r="N194" s="27">
        <f>+DATAPREMIOLOCAL2024[[#This Row],[GRAND PRIX]]*$I$3+DATAPREMIOLOCAL2024[[#This Row],[ORO LOCAL]]*$J$3+DATAPREMIOLOCAL2024[[#This Row],[PLATA LOCAL]]*$K$3+DATAPREMIOLOCAL2024[[#This Row],[BRONCE LOCAL]]*$L$3</f>
        <v>3</v>
      </c>
    </row>
    <row r="195" spans="1:14" s="1" customFormat="1" x14ac:dyDescent="0.3">
      <c r="A195" s="1" t="s">
        <v>1423</v>
      </c>
      <c r="B195" s="1" t="s">
        <v>298</v>
      </c>
      <c r="D195" s="1" t="s">
        <v>300</v>
      </c>
      <c r="G195" s="1" t="s">
        <v>126</v>
      </c>
      <c r="H195" s="1" t="s">
        <v>126</v>
      </c>
      <c r="L195" s="1">
        <v>1</v>
      </c>
      <c r="M195" s="1">
        <f>SUM(DATAPREMIOLOCAL2024[[#This Row],[GRAND PRIX]:[BRONCE LOCAL]])</f>
        <v>1</v>
      </c>
      <c r="N195" s="27">
        <f>+DATAPREMIOLOCAL2024[[#This Row],[GRAND PRIX]]*$I$3+DATAPREMIOLOCAL2024[[#This Row],[ORO LOCAL]]*$J$3+DATAPREMIOLOCAL2024[[#This Row],[PLATA LOCAL]]*$K$3+DATAPREMIOLOCAL2024[[#This Row],[BRONCE LOCAL]]*$L$3</f>
        <v>3</v>
      </c>
    </row>
    <row r="196" spans="1:14" s="1" customFormat="1" x14ac:dyDescent="0.3">
      <c r="A196" s="1" t="s">
        <v>1423</v>
      </c>
      <c r="B196" s="1" t="s">
        <v>298</v>
      </c>
      <c r="D196" s="1" t="s">
        <v>301</v>
      </c>
      <c r="G196" s="1" t="s">
        <v>126</v>
      </c>
      <c r="H196" s="1" t="s">
        <v>126</v>
      </c>
      <c r="K196" s="1">
        <v>1</v>
      </c>
      <c r="M196" s="1">
        <f>SUM(DATAPREMIOLOCAL2024[[#This Row],[GRAND PRIX]:[BRONCE LOCAL]])</f>
        <v>1</v>
      </c>
      <c r="N196" s="27">
        <f>+DATAPREMIOLOCAL2024[[#This Row],[GRAND PRIX]]*$I$3+DATAPREMIOLOCAL2024[[#This Row],[ORO LOCAL]]*$J$3+DATAPREMIOLOCAL2024[[#This Row],[PLATA LOCAL]]*$K$3+DATAPREMIOLOCAL2024[[#This Row],[BRONCE LOCAL]]*$L$3</f>
        <v>7</v>
      </c>
    </row>
    <row r="197" spans="1:14" s="1" customFormat="1" x14ac:dyDescent="0.3">
      <c r="A197" s="1" t="s">
        <v>1423</v>
      </c>
      <c r="B197" s="1" t="s">
        <v>298</v>
      </c>
      <c r="D197" s="1" t="s">
        <v>302</v>
      </c>
      <c r="G197" s="1" t="s">
        <v>126</v>
      </c>
      <c r="H197" s="1" t="s">
        <v>126</v>
      </c>
      <c r="J197" s="1">
        <v>1</v>
      </c>
      <c r="M197" s="1">
        <f>SUM(DATAPREMIOLOCAL2024[[#This Row],[GRAND PRIX]:[BRONCE LOCAL]])</f>
        <v>1</v>
      </c>
      <c r="N197" s="27">
        <f>+DATAPREMIOLOCAL2024[[#This Row],[GRAND PRIX]]*$I$3+DATAPREMIOLOCAL2024[[#This Row],[ORO LOCAL]]*$J$3+DATAPREMIOLOCAL2024[[#This Row],[PLATA LOCAL]]*$K$3+DATAPREMIOLOCAL2024[[#This Row],[BRONCE LOCAL]]*$L$3</f>
        <v>15</v>
      </c>
    </row>
    <row r="198" spans="1:14" s="1" customFormat="1" x14ac:dyDescent="0.3">
      <c r="A198" s="1" t="s">
        <v>1423</v>
      </c>
      <c r="B198" s="1" t="s">
        <v>298</v>
      </c>
      <c r="D198" s="1" t="s">
        <v>303</v>
      </c>
      <c r="G198" s="1" t="s">
        <v>126</v>
      </c>
      <c r="H198" s="1" t="s">
        <v>126</v>
      </c>
      <c r="K198" s="1">
        <v>1</v>
      </c>
      <c r="M198" s="1">
        <f>SUM(DATAPREMIOLOCAL2024[[#This Row],[GRAND PRIX]:[BRONCE LOCAL]])</f>
        <v>1</v>
      </c>
      <c r="N198" s="27">
        <f>+DATAPREMIOLOCAL2024[[#This Row],[GRAND PRIX]]*$I$3+DATAPREMIOLOCAL2024[[#This Row],[ORO LOCAL]]*$J$3+DATAPREMIOLOCAL2024[[#This Row],[PLATA LOCAL]]*$K$3+DATAPREMIOLOCAL2024[[#This Row],[BRONCE LOCAL]]*$L$3</f>
        <v>7</v>
      </c>
    </row>
    <row r="199" spans="1:14" s="1" customFormat="1" x14ac:dyDescent="0.3">
      <c r="A199" s="1" t="s">
        <v>1423</v>
      </c>
      <c r="B199" s="1" t="s">
        <v>298</v>
      </c>
      <c r="D199" s="1" t="s">
        <v>304</v>
      </c>
      <c r="G199" s="1" t="s">
        <v>126</v>
      </c>
      <c r="H199" s="1" t="s">
        <v>126</v>
      </c>
      <c r="K199" s="1">
        <v>1</v>
      </c>
      <c r="M199" s="1">
        <f>SUM(DATAPREMIOLOCAL2024[[#This Row],[GRAND PRIX]:[BRONCE LOCAL]])</f>
        <v>1</v>
      </c>
      <c r="N199" s="27">
        <f>+DATAPREMIOLOCAL2024[[#This Row],[GRAND PRIX]]*$I$3+DATAPREMIOLOCAL2024[[#This Row],[ORO LOCAL]]*$J$3+DATAPREMIOLOCAL2024[[#This Row],[PLATA LOCAL]]*$K$3+DATAPREMIOLOCAL2024[[#This Row],[BRONCE LOCAL]]*$L$3</f>
        <v>7</v>
      </c>
    </row>
    <row r="200" spans="1:14" s="1" customFormat="1" x14ac:dyDescent="0.3">
      <c r="A200" s="1" t="s">
        <v>1423</v>
      </c>
      <c r="B200" s="1" t="s">
        <v>298</v>
      </c>
      <c r="D200" s="1" t="s">
        <v>305</v>
      </c>
      <c r="G200" s="1" t="s">
        <v>126</v>
      </c>
      <c r="H200" s="1" t="s">
        <v>126</v>
      </c>
      <c r="L200" s="1">
        <v>1</v>
      </c>
      <c r="M200" s="1">
        <f>SUM(DATAPREMIOLOCAL2024[[#This Row],[GRAND PRIX]:[BRONCE LOCAL]])</f>
        <v>1</v>
      </c>
      <c r="N200" s="27">
        <f>+DATAPREMIOLOCAL2024[[#This Row],[GRAND PRIX]]*$I$3+DATAPREMIOLOCAL2024[[#This Row],[ORO LOCAL]]*$J$3+DATAPREMIOLOCAL2024[[#This Row],[PLATA LOCAL]]*$K$3+DATAPREMIOLOCAL2024[[#This Row],[BRONCE LOCAL]]*$L$3</f>
        <v>3</v>
      </c>
    </row>
    <row r="201" spans="1:14" s="1" customFormat="1" x14ac:dyDescent="0.3">
      <c r="A201" s="1" t="s">
        <v>1423</v>
      </c>
      <c r="B201" s="1" t="s">
        <v>298</v>
      </c>
      <c r="D201" s="1" t="s">
        <v>306</v>
      </c>
      <c r="G201" s="1" t="s">
        <v>126</v>
      </c>
      <c r="H201" s="1" t="s">
        <v>126</v>
      </c>
      <c r="J201" s="1">
        <v>2</v>
      </c>
      <c r="K201" s="1">
        <v>1</v>
      </c>
      <c r="M201" s="1">
        <f>SUM(DATAPREMIOLOCAL2024[[#This Row],[GRAND PRIX]:[BRONCE LOCAL]])</f>
        <v>3</v>
      </c>
      <c r="N201" s="27">
        <f>+DATAPREMIOLOCAL2024[[#This Row],[GRAND PRIX]]*$I$3+DATAPREMIOLOCAL2024[[#This Row],[ORO LOCAL]]*$J$3+DATAPREMIOLOCAL2024[[#This Row],[PLATA LOCAL]]*$K$3+DATAPREMIOLOCAL2024[[#This Row],[BRONCE LOCAL]]*$L$3</f>
        <v>37</v>
      </c>
    </row>
    <row r="202" spans="1:14" s="1" customFormat="1" x14ac:dyDescent="0.3">
      <c r="A202" s="1" t="s">
        <v>1423</v>
      </c>
      <c r="B202" s="1" t="s">
        <v>298</v>
      </c>
      <c r="D202" s="1" t="s">
        <v>307</v>
      </c>
      <c r="G202" s="1" t="s">
        <v>126</v>
      </c>
      <c r="H202" s="1" t="s">
        <v>126</v>
      </c>
      <c r="K202" s="1">
        <v>2</v>
      </c>
      <c r="L202" s="1">
        <v>1</v>
      </c>
      <c r="M202" s="1">
        <f>SUM(DATAPREMIOLOCAL2024[[#This Row],[GRAND PRIX]:[BRONCE LOCAL]])</f>
        <v>3</v>
      </c>
      <c r="N202" s="27">
        <f>+DATAPREMIOLOCAL2024[[#This Row],[GRAND PRIX]]*$I$3+DATAPREMIOLOCAL2024[[#This Row],[ORO LOCAL]]*$J$3+DATAPREMIOLOCAL2024[[#This Row],[PLATA LOCAL]]*$K$3+DATAPREMIOLOCAL2024[[#This Row],[BRONCE LOCAL]]*$L$3</f>
        <v>17</v>
      </c>
    </row>
    <row r="203" spans="1:14" s="1" customFormat="1" x14ac:dyDescent="0.3">
      <c r="A203" s="1" t="s">
        <v>1423</v>
      </c>
      <c r="B203" s="1" t="s">
        <v>298</v>
      </c>
      <c r="D203" s="1" t="s">
        <v>308</v>
      </c>
      <c r="G203" s="1" t="s">
        <v>126</v>
      </c>
      <c r="H203" s="1" t="s">
        <v>126</v>
      </c>
      <c r="K203" s="1">
        <v>1</v>
      </c>
      <c r="M203" s="1">
        <f>SUM(DATAPREMIOLOCAL2024[[#This Row],[GRAND PRIX]:[BRONCE LOCAL]])</f>
        <v>1</v>
      </c>
      <c r="N203" s="27">
        <f>+DATAPREMIOLOCAL2024[[#This Row],[GRAND PRIX]]*$I$3+DATAPREMIOLOCAL2024[[#This Row],[ORO LOCAL]]*$J$3+DATAPREMIOLOCAL2024[[#This Row],[PLATA LOCAL]]*$K$3+DATAPREMIOLOCAL2024[[#This Row],[BRONCE LOCAL]]*$L$3</f>
        <v>7</v>
      </c>
    </row>
    <row r="204" spans="1:14" s="1" customFormat="1" x14ac:dyDescent="0.3">
      <c r="A204" s="1" t="s">
        <v>1423</v>
      </c>
      <c r="B204" s="1" t="s">
        <v>298</v>
      </c>
      <c r="D204" s="1" t="s">
        <v>309</v>
      </c>
      <c r="G204" s="1" t="s">
        <v>126</v>
      </c>
      <c r="H204" s="1" t="s">
        <v>126</v>
      </c>
      <c r="L204" s="1">
        <v>1</v>
      </c>
      <c r="M204" s="1">
        <f>SUM(DATAPREMIOLOCAL2024[[#This Row],[GRAND PRIX]:[BRONCE LOCAL]])</f>
        <v>1</v>
      </c>
      <c r="N204" s="27">
        <f>+DATAPREMIOLOCAL2024[[#This Row],[GRAND PRIX]]*$I$3+DATAPREMIOLOCAL2024[[#This Row],[ORO LOCAL]]*$J$3+DATAPREMIOLOCAL2024[[#This Row],[PLATA LOCAL]]*$K$3+DATAPREMIOLOCAL2024[[#This Row],[BRONCE LOCAL]]*$L$3</f>
        <v>3</v>
      </c>
    </row>
    <row r="205" spans="1:14" s="1" customFormat="1" x14ac:dyDescent="0.3">
      <c r="A205" s="1" t="s">
        <v>1423</v>
      </c>
      <c r="B205" s="1" t="s">
        <v>298</v>
      </c>
      <c r="D205" s="1" t="s">
        <v>310</v>
      </c>
      <c r="G205" s="1" t="s">
        <v>126</v>
      </c>
      <c r="H205" s="1" t="s">
        <v>126</v>
      </c>
      <c r="J205" s="1">
        <v>1</v>
      </c>
      <c r="K205" s="1">
        <v>3</v>
      </c>
      <c r="L205" s="1">
        <v>1</v>
      </c>
      <c r="M205" s="1">
        <f>SUM(DATAPREMIOLOCAL2024[[#This Row],[GRAND PRIX]:[BRONCE LOCAL]])</f>
        <v>5</v>
      </c>
      <c r="N205" s="27">
        <f>+DATAPREMIOLOCAL2024[[#This Row],[GRAND PRIX]]*$I$3+DATAPREMIOLOCAL2024[[#This Row],[ORO LOCAL]]*$J$3+DATAPREMIOLOCAL2024[[#This Row],[PLATA LOCAL]]*$K$3+DATAPREMIOLOCAL2024[[#This Row],[BRONCE LOCAL]]*$L$3</f>
        <v>39</v>
      </c>
    </row>
    <row r="206" spans="1:14" s="1" customFormat="1" x14ac:dyDescent="0.3">
      <c r="A206" s="1" t="s">
        <v>1423</v>
      </c>
      <c r="B206" s="1" t="s">
        <v>298</v>
      </c>
      <c r="D206" s="1" t="s">
        <v>311</v>
      </c>
      <c r="G206" s="1" t="s">
        <v>126</v>
      </c>
      <c r="H206" s="1" t="s">
        <v>126</v>
      </c>
      <c r="K206" s="1">
        <v>1</v>
      </c>
      <c r="L206" s="1">
        <v>2</v>
      </c>
      <c r="M206" s="1">
        <f>SUM(DATAPREMIOLOCAL2024[[#This Row],[GRAND PRIX]:[BRONCE LOCAL]])</f>
        <v>3</v>
      </c>
      <c r="N206" s="27">
        <f>+DATAPREMIOLOCAL2024[[#This Row],[GRAND PRIX]]*$I$3+DATAPREMIOLOCAL2024[[#This Row],[ORO LOCAL]]*$J$3+DATAPREMIOLOCAL2024[[#This Row],[PLATA LOCAL]]*$K$3+DATAPREMIOLOCAL2024[[#This Row],[BRONCE LOCAL]]*$L$3</f>
        <v>13</v>
      </c>
    </row>
    <row r="207" spans="1:14" s="1" customFormat="1" x14ac:dyDescent="0.3">
      <c r="A207" s="1" t="s">
        <v>1423</v>
      </c>
      <c r="B207" s="1" t="s">
        <v>298</v>
      </c>
      <c r="D207" s="1" t="s">
        <v>312</v>
      </c>
      <c r="G207" s="1" t="s">
        <v>126</v>
      </c>
      <c r="H207" s="1" t="s">
        <v>126</v>
      </c>
      <c r="K207" s="1">
        <v>1</v>
      </c>
      <c r="M207" s="1">
        <f>SUM(DATAPREMIOLOCAL2024[[#This Row],[GRAND PRIX]:[BRONCE LOCAL]])</f>
        <v>1</v>
      </c>
      <c r="N207" s="27">
        <f>+DATAPREMIOLOCAL2024[[#This Row],[GRAND PRIX]]*$I$3+DATAPREMIOLOCAL2024[[#This Row],[ORO LOCAL]]*$J$3+DATAPREMIOLOCAL2024[[#This Row],[PLATA LOCAL]]*$K$3+DATAPREMIOLOCAL2024[[#This Row],[BRONCE LOCAL]]*$L$3</f>
        <v>7</v>
      </c>
    </row>
    <row r="208" spans="1:14" s="1" customFormat="1" x14ac:dyDescent="0.3">
      <c r="A208" s="1" t="s">
        <v>1423</v>
      </c>
      <c r="B208" s="1" t="s">
        <v>313</v>
      </c>
      <c r="D208" s="1" t="s">
        <v>314</v>
      </c>
      <c r="G208" s="1" t="s">
        <v>126</v>
      </c>
      <c r="H208" s="1" t="s">
        <v>210</v>
      </c>
      <c r="K208" s="1">
        <v>1</v>
      </c>
      <c r="M208" s="1">
        <f>SUM(DATAPREMIOLOCAL2024[[#This Row],[GRAND PRIX]:[BRONCE LOCAL]])</f>
        <v>1</v>
      </c>
      <c r="N208" s="27">
        <f>+DATAPREMIOLOCAL2024[[#This Row],[GRAND PRIX]]*$I$3+DATAPREMIOLOCAL2024[[#This Row],[ORO LOCAL]]*$J$3+DATAPREMIOLOCAL2024[[#This Row],[PLATA LOCAL]]*$K$3+DATAPREMIOLOCAL2024[[#This Row],[BRONCE LOCAL]]*$L$3</f>
        <v>7</v>
      </c>
    </row>
    <row r="209" spans="1:14" s="1" customFormat="1" x14ac:dyDescent="0.3">
      <c r="A209" s="1" t="s">
        <v>1423</v>
      </c>
      <c r="B209" s="1" t="s">
        <v>315</v>
      </c>
      <c r="D209" s="1" t="s">
        <v>316</v>
      </c>
      <c r="G209" s="1" t="s">
        <v>126</v>
      </c>
      <c r="H209" s="1" t="s">
        <v>126</v>
      </c>
      <c r="L209" s="1">
        <v>1</v>
      </c>
      <c r="M209" s="1">
        <f>SUM(DATAPREMIOLOCAL2024[[#This Row],[GRAND PRIX]:[BRONCE LOCAL]])</f>
        <v>1</v>
      </c>
      <c r="N209" s="27">
        <f>+DATAPREMIOLOCAL2024[[#This Row],[GRAND PRIX]]*$I$3+DATAPREMIOLOCAL2024[[#This Row],[ORO LOCAL]]*$J$3+DATAPREMIOLOCAL2024[[#This Row],[PLATA LOCAL]]*$K$3+DATAPREMIOLOCAL2024[[#This Row],[BRONCE LOCAL]]*$L$3</f>
        <v>3</v>
      </c>
    </row>
    <row r="210" spans="1:14" s="1" customFormat="1" x14ac:dyDescent="0.3">
      <c r="A210" s="1" t="s">
        <v>1423</v>
      </c>
      <c r="B210" s="1" t="s">
        <v>315</v>
      </c>
      <c r="D210" s="1" t="s">
        <v>317</v>
      </c>
      <c r="G210" s="1" t="s">
        <v>126</v>
      </c>
      <c r="H210" s="1" t="s">
        <v>126</v>
      </c>
      <c r="K210" s="1">
        <v>1</v>
      </c>
      <c r="M210" s="1">
        <f>SUM(DATAPREMIOLOCAL2024[[#This Row],[GRAND PRIX]:[BRONCE LOCAL]])</f>
        <v>1</v>
      </c>
      <c r="N210" s="27">
        <f>+DATAPREMIOLOCAL2024[[#This Row],[GRAND PRIX]]*$I$3+DATAPREMIOLOCAL2024[[#This Row],[ORO LOCAL]]*$J$3+DATAPREMIOLOCAL2024[[#This Row],[PLATA LOCAL]]*$K$3+DATAPREMIOLOCAL2024[[#This Row],[BRONCE LOCAL]]*$L$3</f>
        <v>7</v>
      </c>
    </row>
    <row r="211" spans="1:14" s="1" customFormat="1" x14ac:dyDescent="0.3">
      <c r="A211" s="1" t="s">
        <v>1423</v>
      </c>
      <c r="B211" s="1" t="s">
        <v>318</v>
      </c>
      <c r="D211" s="1" t="s">
        <v>319</v>
      </c>
      <c r="G211" s="1" t="s">
        <v>126</v>
      </c>
      <c r="H211" s="1" t="s">
        <v>126</v>
      </c>
      <c r="K211" s="1">
        <v>3</v>
      </c>
      <c r="M211" s="1">
        <f>SUM(DATAPREMIOLOCAL2024[[#This Row],[GRAND PRIX]:[BRONCE LOCAL]])</f>
        <v>3</v>
      </c>
      <c r="N211" s="27">
        <f>+DATAPREMIOLOCAL2024[[#This Row],[GRAND PRIX]]*$I$3+DATAPREMIOLOCAL2024[[#This Row],[ORO LOCAL]]*$J$3+DATAPREMIOLOCAL2024[[#This Row],[PLATA LOCAL]]*$K$3+DATAPREMIOLOCAL2024[[#This Row],[BRONCE LOCAL]]*$L$3</f>
        <v>21</v>
      </c>
    </row>
    <row r="212" spans="1:14" s="1" customFormat="1" x14ac:dyDescent="0.3">
      <c r="A212" s="1" t="s">
        <v>1423</v>
      </c>
      <c r="B212" s="1" t="s">
        <v>318</v>
      </c>
      <c r="D212" s="1" t="s">
        <v>320</v>
      </c>
      <c r="G212" s="1" t="s">
        <v>126</v>
      </c>
      <c r="H212" s="1" t="s">
        <v>126</v>
      </c>
      <c r="J212" s="1">
        <v>1</v>
      </c>
      <c r="K212" s="1">
        <v>1</v>
      </c>
      <c r="M212" s="1">
        <f>SUM(DATAPREMIOLOCAL2024[[#This Row],[GRAND PRIX]:[BRONCE LOCAL]])</f>
        <v>2</v>
      </c>
      <c r="N212" s="27">
        <f>+DATAPREMIOLOCAL2024[[#This Row],[GRAND PRIX]]*$I$3+DATAPREMIOLOCAL2024[[#This Row],[ORO LOCAL]]*$J$3+DATAPREMIOLOCAL2024[[#This Row],[PLATA LOCAL]]*$K$3+DATAPREMIOLOCAL2024[[#This Row],[BRONCE LOCAL]]*$L$3</f>
        <v>22</v>
      </c>
    </row>
    <row r="213" spans="1:14" s="1" customFormat="1" x14ac:dyDescent="0.3">
      <c r="A213" s="1" t="s">
        <v>1423</v>
      </c>
      <c r="B213" s="1" t="s">
        <v>318</v>
      </c>
      <c r="D213" s="1" t="s">
        <v>321</v>
      </c>
      <c r="G213" s="1" t="s">
        <v>126</v>
      </c>
      <c r="H213" s="1" t="s">
        <v>126</v>
      </c>
      <c r="J213" s="1">
        <v>1</v>
      </c>
      <c r="K213" s="1">
        <v>1</v>
      </c>
      <c r="L213" s="1">
        <v>1</v>
      </c>
      <c r="M213" s="1">
        <f>SUM(DATAPREMIOLOCAL2024[[#This Row],[GRAND PRIX]:[BRONCE LOCAL]])</f>
        <v>3</v>
      </c>
      <c r="N213" s="27">
        <f>+DATAPREMIOLOCAL2024[[#This Row],[GRAND PRIX]]*$I$3+DATAPREMIOLOCAL2024[[#This Row],[ORO LOCAL]]*$J$3+DATAPREMIOLOCAL2024[[#This Row],[PLATA LOCAL]]*$K$3+DATAPREMIOLOCAL2024[[#This Row],[BRONCE LOCAL]]*$L$3</f>
        <v>25</v>
      </c>
    </row>
    <row r="214" spans="1:14" s="1" customFormat="1" x14ac:dyDescent="0.3">
      <c r="A214" s="1" t="s">
        <v>1423</v>
      </c>
      <c r="B214" s="1" t="s">
        <v>322</v>
      </c>
      <c r="D214" s="1" t="s">
        <v>323</v>
      </c>
      <c r="G214" s="1" t="s">
        <v>126</v>
      </c>
      <c r="H214" s="1" t="s">
        <v>126</v>
      </c>
      <c r="K214" s="1">
        <v>1</v>
      </c>
      <c r="M214" s="1">
        <f>SUM(DATAPREMIOLOCAL2024[[#This Row],[GRAND PRIX]:[BRONCE LOCAL]])</f>
        <v>1</v>
      </c>
      <c r="N214" s="27">
        <f>+DATAPREMIOLOCAL2024[[#This Row],[GRAND PRIX]]*$I$3+DATAPREMIOLOCAL2024[[#This Row],[ORO LOCAL]]*$J$3+DATAPREMIOLOCAL2024[[#This Row],[PLATA LOCAL]]*$K$3+DATAPREMIOLOCAL2024[[#This Row],[BRONCE LOCAL]]*$L$3</f>
        <v>7</v>
      </c>
    </row>
    <row r="215" spans="1:14" s="1" customFormat="1" x14ac:dyDescent="0.3">
      <c r="A215" s="1" t="s">
        <v>1423</v>
      </c>
      <c r="B215" s="1" t="s">
        <v>322</v>
      </c>
      <c r="D215" s="1" t="s">
        <v>324</v>
      </c>
      <c r="G215" s="1" t="s">
        <v>126</v>
      </c>
      <c r="H215" s="1" t="s">
        <v>126</v>
      </c>
      <c r="L215" s="1">
        <v>1</v>
      </c>
      <c r="M215" s="1">
        <f>SUM(DATAPREMIOLOCAL2024[[#This Row],[GRAND PRIX]:[BRONCE LOCAL]])</f>
        <v>1</v>
      </c>
      <c r="N215" s="27">
        <f>+DATAPREMIOLOCAL2024[[#This Row],[GRAND PRIX]]*$I$3+DATAPREMIOLOCAL2024[[#This Row],[ORO LOCAL]]*$J$3+DATAPREMIOLOCAL2024[[#This Row],[PLATA LOCAL]]*$K$3+DATAPREMIOLOCAL2024[[#This Row],[BRONCE LOCAL]]*$L$3</f>
        <v>3</v>
      </c>
    </row>
    <row r="216" spans="1:14" s="1" customFormat="1" x14ac:dyDescent="0.3">
      <c r="A216" s="1" t="s">
        <v>1423</v>
      </c>
      <c r="B216" s="1" t="s">
        <v>325</v>
      </c>
      <c r="D216" s="1" t="s">
        <v>326</v>
      </c>
      <c r="G216" s="1" t="s">
        <v>126</v>
      </c>
      <c r="H216" s="1" t="s">
        <v>175</v>
      </c>
      <c r="L216" s="1">
        <v>1</v>
      </c>
      <c r="M216" s="1">
        <f>SUM(DATAPREMIOLOCAL2024[[#This Row],[GRAND PRIX]:[BRONCE LOCAL]])</f>
        <v>1</v>
      </c>
      <c r="N216" s="27">
        <f>+DATAPREMIOLOCAL2024[[#This Row],[GRAND PRIX]]*$I$3+DATAPREMIOLOCAL2024[[#This Row],[ORO LOCAL]]*$J$3+DATAPREMIOLOCAL2024[[#This Row],[PLATA LOCAL]]*$K$3+DATAPREMIOLOCAL2024[[#This Row],[BRONCE LOCAL]]*$L$3</f>
        <v>3</v>
      </c>
    </row>
    <row r="217" spans="1:14" s="1" customFormat="1" x14ac:dyDescent="0.3">
      <c r="A217" s="1" t="s">
        <v>1423</v>
      </c>
      <c r="B217" s="1" t="s">
        <v>325</v>
      </c>
      <c r="D217" s="1" t="s">
        <v>327</v>
      </c>
      <c r="G217" s="1" t="s">
        <v>126</v>
      </c>
      <c r="H217" s="1" t="s">
        <v>175</v>
      </c>
      <c r="J217" s="1">
        <v>1</v>
      </c>
      <c r="M217" s="1">
        <f>SUM(DATAPREMIOLOCAL2024[[#This Row],[GRAND PRIX]:[BRONCE LOCAL]])</f>
        <v>1</v>
      </c>
      <c r="N217" s="27">
        <f>+DATAPREMIOLOCAL2024[[#This Row],[GRAND PRIX]]*$I$3+DATAPREMIOLOCAL2024[[#This Row],[ORO LOCAL]]*$J$3+DATAPREMIOLOCAL2024[[#This Row],[PLATA LOCAL]]*$K$3+DATAPREMIOLOCAL2024[[#This Row],[BRONCE LOCAL]]*$L$3</f>
        <v>15</v>
      </c>
    </row>
    <row r="218" spans="1:14" s="1" customFormat="1" x14ac:dyDescent="0.3">
      <c r="A218" s="1" t="s">
        <v>1423</v>
      </c>
      <c r="B218" s="1" t="s">
        <v>328</v>
      </c>
      <c r="D218" s="1" t="s">
        <v>329</v>
      </c>
      <c r="G218" s="1" t="s">
        <v>126</v>
      </c>
      <c r="H218" s="1" t="s">
        <v>140</v>
      </c>
      <c r="K218" s="1">
        <v>1</v>
      </c>
      <c r="M218" s="1">
        <f>SUM(DATAPREMIOLOCAL2024[[#This Row],[GRAND PRIX]:[BRONCE LOCAL]])</f>
        <v>1</v>
      </c>
      <c r="N218" s="27">
        <f>+DATAPREMIOLOCAL2024[[#This Row],[GRAND PRIX]]*$I$3+DATAPREMIOLOCAL2024[[#This Row],[ORO LOCAL]]*$J$3+DATAPREMIOLOCAL2024[[#This Row],[PLATA LOCAL]]*$K$3+DATAPREMIOLOCAL2024[[#This Row],[BRONCE LOCAL]]*$L$3</f>
        <v>7</v>
      </c>
    </row>
    <row r="219" spans="1:14" s="1" customFormat="1" x14ac:dyDescent="0.3">
      <c r="A219" s="1" t="s">
        <v>1423</v>
      </c>
      <c r="B219" s="1" t="s">
        <v>328</v>
      </c>
      <c r="D219" s="1" t="s">
        <v>330</v>
      </c>
      <c r="G219" s="1" t="s">
        <v>126</v>
      </c>
      <c r="H219" s="1" t="s">
        <v>140</v>
      </c>
      <c r="J219" s="1">
        <v>1</v>
      </c>
      <c r="K219" s="1">
        <v>1</v>
      </c>
      <c r="M219" s="1">
        <f>SUM(DATAPREMIOLOCAL2024[[#This Row],[GRAND PRIX]:[BRONCE LOCAL]])</f>
        <v>2</v>
      </c>
      <c r="N219" s="27">
        <f>+DATAPREMIOLOCAL2024[[#This Row],[GRAND PRIX]]*$I$3+DATAPREMIOLOCAL2024[[#This Row],[ORO LOCAL]]*$J$3+DATAPREMIOLOCAL2024[[#This Row],[PLATA LOCAL]]*$K$3+DATAPREMIOLOCAL2024[[#This Row],[BRONCE LOCAL]]*$L$3</f>
        <v>22</v>
      </c>
    </row>
    <row r="220" spans="1:14" s="1" customFormat="1" x14ac:dyDescent="0.3">
      <c r="A220" s="1" t="s">
        <v>1423</v>
      </c>
      <c r="B220" s="1" t="s">
        <v>328</v>
      </c>
      <c r="D220" s="1" t="s">
        <v>331</v>
      </c>
      <c r="G220" s="1" t="s">
        <v>126</v>
      </c>
      <c r="H220" s="1" t="s">
        <v>140</v>
      </c>
      <c r="J220" s="1">
        <v>1</v>
      </c>
      <c r="K220" s="1">
        <v>1</v>
      </c>
      <c r="M220" s="1">
        <f>SUM(DATAPREMIOLOCAL2024[[#This Row],[GRAND PRIX]:[BRONCE LOCAL]])</f>
        <v>2</v>
      </c>
      <c r="N220" s="27">
        <f>+DATAPREMIOLOCAL2024[[#This Row],[GRAND PRIX]]*$I$3+DATAPREMIOLOCAL2024[[#This Row],[ORO LOCAL]]*$J$3+DATAPREMIOLOCAL2024[[#This Row],[PLATA LOCAL]]*$K$3+DATAPREMIOLOCAL2024[[#This Row],[BRONCE LOCAL]]*$L$3</f>
        <v>22</v>
      </c>
    </row>
    <row r="221" spans="1:14" s="1" customFormat="1" x14ac:dyDescent="0.3">
      <c r="A221" s="1" t="s">
        <v>1423</v>
      </c>
      <c r="B221" s="1" t="s">
        <v>332</v>
      </c>
      <c r="D221" s="1" t="s">
        <v>333</v>
      </c>
      <c r="G221" s="1" t="s">
        <v>126</v>
      </c>
      <c r="H221" s="1" t="s">
        <v>11</v>
      </c>
      <c r="L221" s="1">
        <v>1</v>
      </c>
      <c r="M221" s="1">
        <f>SUM(DATAPREMIOLOCAL2024[[#This Row],[GRAND PRIX]:[BRONCE LOCAL]])</f>
        <v>1</v>
      </c>
      <c r="N221" s="27">
        <f>+DATAPREMIOLOCAL2024[[#This Row],[GRAND PRIX]]*$I$3+DATAPREMIOLOCAL2024[[#This Row],[ORO LOCAL]]*$J$3+DATAPREMIOLOCAL2024[[#This Row],[PLATA LOCAL]]*$K$3+DATAPREMIOLOCAL2024[[#This Row],[BRONCE LOCAL]]*$L$3</f>
        <v>3</v>
      </c>
    </row>
    <row r="222" spans="1:14" s="1" customFormat="1" x14ac:dyDescent="0.3">
      <c r="A222" s="1" t="s">
        <v>1423</v>
      </c>
      <c r="B222" s="1" t="s">
        <v>332</v>
      </c>
      <c r="D222" s="1" t="s">
        <v>334</v>
      </c>
      <c r="G222" s="1" t="s">
        <v>126</v>
      </c>
      <c r="H222" s="1" t="s">
        <v>11</v>
      </c>
      <c r="L222" s="1">
        <v>1</v>
      </c>
      <c r="M222" s="1">
        <f>SUM(DATAPREMIOLOCAL2024[[#This Row],[GRAND PRIX]:[BRONCE LOCAL]])</f>
        <v>1</v>
      </c>
      <c r="N222" s="27">
        <f>+DATAPREMIOLOCAL2024[[#This Row],[GRAND PRIX]]*$I$3+DATAPREMIOLOCAL2024[[#This Row],[ORO LOCAL]]*$J$3+DATAPREMIOLOCAL2024[[#This Row],[PLATA LOCAL]]*$K$3+DATAPREMIOLOCAL2024[[#This Row],[BRONCE LOCAL]]*$L$3</f>
        <v>3</v>
      </c>
    </row>
    <row r="223" spans="1:14" s="1" customFormat="1" x14ac:dyDescent="0.3">
      <c r="A223" s="1" t="s">
        <v>1423</v>
      </c>
      <c r="B223" s="1" t="s">
        <v>335</v>
      </c>
      <c r="D223" s="1" t="s">
        <v>336</v>
      </c>
      <c r="G223" s="1" t="s">
        <v>126</v>
      </c>
      <c r="H223" s="1" t="s">
        <v>175</v>
      </c>
      <c r="K223" s="1">
        <v>1</v>
      </c>
      <c r="L223" s="1">
        <v>3</v>
      </c>
      <c r="M223" s="1">
        <f>SUM(DATAPREMIOLOCAL2024[[#This Row],[GRAND PRIX]:[BRONCE LOCAL]])</f>
        <v>4</v>
      </c>
      <c r="N223" s="27">
        <f>+DATAPREMIOLOCAL2024[[#This Row],[GRAND PRIX]]*$I$3+DATAPREMIOLOCAL2024[[#This Row],[ORO LOCAL]]*$J$3+DATAPREMIOLOCAL2024[[#This Row],[PLATA LOCAL]]*$K$3+DATAPREMIOLOCAL2024[[#This Row],[BRONCE LOCAL]]*$L$3</f>
        <v>16</v>
      </c>
    </row>
    <row r="224" spans="1:14" s="1" customFormat="1" x14ac:dyDescent="0.3">
      <c r="A224" s="1" t="s">
        <v>1423</v>
      </c>
      <c r="B224" s="1" t="s">
        <v>335</v>
      </c>
      <c r="D224" s="1" t="s">
        <v>337</v>
      </c>
      <c r="G224" s="1" t="s">
        <v>126</v>
      </c>
      <c r="H224" s="1" t="s">
        <v>175</v>
      </c>
      <c r="K224" s="1">
        <v>2</v>
      </c>
      <c r="L224" s="1">
        <v>1</v>
      </c>
      <c r="M224" s="1">
        <f>SUM(DATAPREMIOLOCAL2024[[#This Row],[GRAND PRIX]:[BRONCE LOCAL]])</f>
        <v>3</v>
      </c>
      <c r="N224" s="27">
        <f>+DATAPREMIOLOCAL2024[[#This Row],[GRAND PRIX]]*$I$3+DATAPREMIOLOCAL2024[[#This Row],[ORO LOCAL]]*$J$3+DATAPREMIOLOCAL2024[[#This Row],[PLATA LOCAL]]*$K$3+DATAPREMIOLOCAL2024[[#This Row],[BRONCE LOCAL]]*$L$3</f>
        <v>17</v>
      </c>
    </row>
    <row r="225" spans="1:14" s="1" customFormat="1" x14ac:dyDescent="0.3">
      <c r="A225" s="1" t="s">
        <v>1423</v>
      </c>
      <c r="B225" s="1" t="s">
        <v>335</v>
      </c>
      <c r="D225" s="1" t="s">
        <v>338</v>
      </c>
      <c r="G225" s="1" t="s">
        <v>126</v>
      </c>
      <c r="H225" s="1" t="s">
        <v>175</v>
      </c>
      <c r="J225" s="1">
        <v>1</v>
      </c>
      <c r="L225" s="1">
        <v>1</v>
      </c>
      <c r="M225" s="1">
        <f>SUM(DATAPREMIOLOCAL2024[[#This Row],[GRAND PRIX]:[BRONCE LOCAL]])</f>
        <v>2</v>
      </c>
      <c r="N225" s="27">
        <f>+DATAPREMIOLOCAL2024[[#This Row],[GRAND PRIX]]*$I$3+DATAPREMIOLOCAL2024[[#This Row],[ORO LOCAL]]*$J$3+DATAPREMIOLOCAL2024[[#This Row],[PLATA LOCAL]]*$K$3+DATAPREMIOLOCAL2024[[#This Row],[BRONCE LOCAL]]*$L$3</f>
        <v>18</v>
      </c>
    </row>
    <row r="226" spans="1:14" s="1" customFormat="1" x14ac:dyDescent="0.3">
      <c r="A226" s="1" t="s">
        <v>1423</v>
      </c>
      <c r="B226" s="1" t="s">
        <v>339</v>
      </c>
      <c r="D226" s="1" t="s">
        <v>340</v>
      </c>
      <c r="G226" s="1" t="s">
        <v>126</v>
      </c>
      <c r="H226" s="1" t="s">
        <v>11</v>
      </c>
      <c r="L226" s="1">
        <v>1</v>
      </c>
      <c r="M226" s="1">
        <f>SUM(DATAPREMIOLOCAL2024[[#This Row],[GRAND PRIX]:[BRONCE LOCAL]])</f>
        <v>1</v>
      </c>
      <c r="N226" s="27">
        <f>+DATAPREMIOLOCAL2024[[#This Row],[GRAND PRIX]]*$I$3+DATAPREMIOLOCAL2024[[#This Row],[ORO LOCAL]]*$J$3+DATAPREMIOLOCAL2024[[#This Row],[PLATA LOCAL]]*$K$3+DATAPREMIOLOCAL2024[[#This Row],[BRONCE LOCAL]]*$L$3</f>
        <v>3</v>
      </c>
    </row>
    <row r="227" spans="1:14" s="1" customFormat="1" x14ac:dyDescent="0.3">
      <c r="A227" s="1" t="s">
        <v>1423</v>
      </c>
      <c r="B227" s="1" t="s">
        <v>339</v>
      </c>
      <c r="D227" s="1" t="s">
        <v>341</v>
      </c>
      <c r="G227" s="1" t="s">
        <v>126</v>
      </c>
      <c r="H227" s="1" t="s">
        <v>11</v>
      </c>
      <c r="K227" s="1">
        <v>1</v>
      </c>
      <c r="M227" s="1">
        <f>SUM(DATAPREMIOLOCAL2024[[#This Row],[GRAND PRIX]:[BRONCE LOCAL]])</f>
        <v>1</v>
      </c>
      <c r="N227" s="27">
        <f>+DATAPREMIOLOCAL2024[[#This Row],[GRAND PRIX]]*$I$3+DATAPREMIOLOCAL2024[[#This Row],[ORO LOCAL]]*$J$3+DATAPREMIOLOCAL2024[[#This Row],[PLATA LOCAL]]*$K$3+DATAPREMIOLOCAL2024[[#This Row],[BRONCE LOCAL]]*$L$3</f>
        <v>7</v>
      </c>
    </row>
    <row r="228" spans="1:14" s="1" customFormat="1" x14ac:dyDescent="0.3">
      <c r="A228" s="1" t="s">
        <v>1423</v>
      </c>
      <c r="B228" s="1" t="s">
        <v>342</v>
      </c>
      <c r="D228" s="1" t="s">
        <v>343</v>
      </c>
      <c r="G228" s="1" t="s">
        <v>126</v>
      </c>
      <c r="H228" s="1" t="s">
        <v>126</v>
      </c>
      <c r="K228" s="1">
        <v>1</v>
      </c>
      <c r="M228" s="1">
        <f>SUM(DATAPREMIOLOCAL2024[[#This Row],[GRAND PRIX]:[BRONCE LOCAL]])</f>
        <v>1</v>
      </c>
      <c r="N228" s="27">
        <f>+DATAPREMIOLOCAL2024[[#This Row],[GRAND PRIX]]*$I$3+DATAPREMIOLOCAL2024[[#This Row],[ORO LOCAL]]*$J$3+DATAPREMIOLOCAL2024[[#This Row],[PLATA LOCAL]]*$K$3+DATAPREMIOLOCAL2024[[#This Row],[BRONCE LOCAL]]*$L$3</f>
        <v>7</v>
      </c>
    </row>
    <row r="229" spans="1:14" s="1" customFormat="1" x14ac:dyDescent="0.3">
      <c r="A229" s="1" t="s">
        <v>1423</v>
      </c>
      <c r="B229" s="1" t="s">
        <v>344</v>
      </c>
      <c r="D229" s="1" t="s">
        <v>225</v>
      </c>
      <c r="G229" s="1" t="s">
        <v>126</v>
      </c>
      <c r="H229" s="1" t="s">
        <v>126</v>
      </c>
      <c r="L229" s="1">
        <v>2</v>
      </c>
      <c r="M229" s="1">
        <f>SUM(DATAPREMIOLOCAL2024[[#This Row],[GRAND PRIX]:[BRONCE LOCAL]])</f>
        <v>2</v>
      </c>
      <c r="N229" s="27">
        <f>+DATAPREMIOLOCAL2024[[#This Row],[GRAND PRIX]]*$I$3+DATAPREMIOLOCAL2024[[#This Row],[ORO LOCAL]]*$J$3+DATAPREMIOLOCAL2024[[#This Row],[PLATA LOCAL]]*$K$3+DATAPREMIOLOCAL2024[[#This Row],[BRONCE LOCAL]]*$L$3</f>
        <v>6</v>
      </c>
    </row>
    <row r="230" spans="1:14" s="1" customFormat="1" x14ac:dyDescent="0.3">
      <c r="A230" s="1" t="s">
        <v>1423</v>
      </c>
      <c r="B230" s="1" t="s">
        <v>344</v>
      </c>
      <c r="D230" s="1" t="s">
        <v>345</v>
      </c>
      <c r="G230" s="1" t="s">
        <v>126</v>
      </c>
      <c r="H230" s="1" t="s">
        <v>126</v>
      </c>
      <c r="K230" s="1">
        <v>1</v>
      </c>
      <c r="M230" s="1">
        <f>SUM(DATAPREMIOLOCAL2024[[#This Row],[GRAND PRIX]:[BRONCE LOCAL]])</f>
        <v>1</v>
      </c>
      <c r="N230" s="27">
        <f>+DATAPREMIOLOCAL2024[[#This Row],[GRAND PRIX]]*$I$3+DATAPREMIOLOCAL2024[[#This Row],[ORO LOCAL]]*$J$3+DATAPREMIOLOCAL2024[[#This Row],[PLATA LOCAL]]*$K$3+DATAPREMIOLOCAL2024[[#This Row],[BRONCE LOCAL]]*$L$3</f>
        <v>7</v>
      </c>
    </row>
    <row r="231" spans="1:14" s="1" customFormat="1" x14ac:dyDescent="0.3">
      <c r="A231" s="1" t="s">
        <v>1423</v>
      </c>
      <c r="B231" s="1" t="s">
        <v>346</v>
      </c>
      <c r="D231" s="1" t="s">
        <v>347</v>
      </c>
      <c r="G231" s="1" t="s">
        <v>126</v>
      </c>
      <c r="H231" s="1" t="s">
        <v>11</v>
      </c>
      <c r="L231" s="1">
        <v>1</v>
      </c>
      <c r="M231" s="1">
        <f>SUM(DATAPREMIOLOCAL2024[[#This Row],[GRAND PRIX]:[BRONCE LOCAL]])</f>
        <v>1</v>
      </c>
      <c r="N231" s="27">
        <f>+DATAPREMIOLOCAL2024[[#This Row],[GRAND PRIX]]*$I$3+DATAPREMIOLOCAL2024[[#This Row],[ORO LOCAL]]*$J$3+DATAPREMIOLOCAL2024[[#This Row],[PLATA LOCAL]]*$K$3+DATAPREMIOLOCAL2024[[#This Row],[BRONCE LOCAL]]*$L$3</f>
        <v>3</v>
      </c>
    </row>
    <row r="232" spans="1:14" s="1" customFormat="1" x14ac:dyDescent="0.3">
      <c r="A232" s="1" t="s">
        <v>1423</v>
      </c>
      <c r="B232" s="1" t="s">
        <v>348</v>
      </c>
      <c r="D232" s="1" t="s">
        <v>349</v>
      </c>
      <c r="G232" s="1" t="s">
        <v>126</v>
      </c>
      <c r="H232" s="1" t="s">
        <v>126</v>
      </c>
      <c r="K232" s="1">
        <v>1</v>
      </c>
      <c r="M232" s="1">
        <f>SUM(DATAPREMIOLOCAL2024[[#This Row],[GRAND PRIX]:[BRONCE LOCAL]])</f>
        <v>1</v>
      </c>
      <c r="N232" s="27">
        <f>+DATAPREMIOLOCAL2024[[#This Row],[GRAND PRIX]]*$I$3+DATAPREMIOLOCAL2024[[#This Row],[ORO LOCAL]]*$J$3+DATAPREMIOLOCAL2024[[#This Row],[PLATA LOCAL]]*$K$3+DATAPREMIOLOCAL2024[[#This Row],[BRONCE LOCAL]]*$L$3</f>
        <v>7</v>
      </c>
    </row>
    <row r="233" spans="1:14" s="1" customFormat="1" x14ac:dyDescent="0.3">
      <c r="A233" s="1" t="s">
        <v>1423</v>
      </c>
      <c r="B233" s="1" t="s">
        <v>348</v>
      </c>
      <c r="D233" s="1" t="s">
        <v>350</v>
      </c>
      <c r="G233" s="1" t="s">
        <v>126</v>
      </c>
      <c r="H233" s="1" t="s">
        <v>126</v>
      </c>
      <c r="L233" s="1">
        <v>1</v>
      </c>
      <c r="M233" s="1">
        <f>SUM(DATAPREMIOLOCAL2024[[#This Row],[GRAND PRIX]:[BRONCE LOCAL]])</f>
        <v>1</v>
      </c>
      <c r="N233" s="27">
        <f>+DATAPREMIOLOCAL2024[[#This Row],[GRAND PRIX]]*$I$3+DATAPREMIOLOCAL2024[[#This Row],[ORO LOCAL]]*$J$3+DATAPREMIOLOCAL2024[[#This Row],[PLATA LOCAL]]*$K$3+DATAPREMIOLOCAL2024[[#This Row],[BRONCE LOCAL]]*$L$3</f>
        <v>3</v>
      </c>
    </row>
    <row r="234" spans="1:14" s="1" customFormat="1" x14ac:dyDescent="0.3">
      <c r="A234" s="1" t="s">
        <v>1423</v>
      </c>
      <c r="B234" s="1" t="s">
        <v>348</v>
      </c>
      <c r="D234" s="1" t="s">
        <v>351</v>
      </c>
      <c r="G234" s="1" t="s">
        <v>126</v>
      </c>
      <c r="H234" s="1" t="s">
        <v>126</v>
      </c>
      <c r="L234" s="1">
        <v>1</v>
      </c>
      <c r="M234" s="1">
        <f>SUM(DATAPREMIOLOCAL2024[[#This Row],[GRAND PRIX]:[BRONCE LOCAL]])</f>
        <v>1</v>
      </c>
      <c r="N234" s="27">
        <f>+DATAPREMIOLOCAL2024[[#This Row],[GRAND PRIX]]*$I$3+DATAPREMIOLOCAL2024[[#This Row],[ORO LOCAL]]*$J$3+DATAPREMIOLOCAL2024[[#This Row],[PLATA LOCAL]]*$K$3+DATAPREMIOLOCAL2024[[#This Row],[BRONCE LOCAL]]*$L$3</f>
        <v>3</v>
      </c>
    </row>
    <row r="235" spans="1:14" s="1" customFormat="1" x14ac:dyDescent="0.3">
      <c r="A235" s="1" t="s">
        <v>1423</v>
      </c>
      <c r="B235" s="1" t="s">
        <v>352</v>
      </c>
      <c r="D235" s="1" t="s">
        <v>353</v>
      </c>
      <c r="G235" s="1" t="s">
        <v>126</v>
      </c>
      <c r="H235" s="1" t="s">
        <v>11</v>
      </c>
      <c r="K235" s="1">
        <v>1</v>
      </c>
      <c r="M235" s="1">
        <f>SUM(DATAPREMIOLOCAL2024[[#This Row],[GRAND PRIX]:[BRONCE LOCAL]])</f>
        <v>1</v>
      </c>
      <c r="N235" s="27">
        <f>+DATAPREMIOLOCAL2024[[#This Row],[GRAND PRIX]]*$I$3+DATAPREMIOLOCAL2024[[#This Row],[ORO LOCAL]]*$J$3+DATAPREMIOLOCAL2024[[#This Row],[PLATA LOCAL]]*$K$3+DATAPREMIOLOCAL2024[[#This Row],[BRONCE LOCAL]]*$L$3</f>
        <v>7</v>
      </c>
    </row>
    <row r="236" spans="1:14" s="1" customFormat="1" x14ac:dyDescent="0.3">
      <c r="A236" s="1" t="s">
        <v>1423</v>
      </c>
      <c r="B236" s="1" t="s">
        <v>354</v>
      </c>
      <c r="D236" s="1" t="s">
        <v>355</v>
      </c>
      <c r="G236" s="1" t="s">
        <v>126</v>
      </c>
      <c r="H236" s="1" t="s">
        <v>146</v>
      </c>
      <c r="L236" s="1">
        <v>1</v>
      </c>
      <c r="M236" s="1">
        <f>SUM(DATAPREMIOLOCAL2024[[#This Row],[GRAND PRIX]:[BRONCE LOCAL]])</f>
        <v>1</v>
      </c>
      <c r="N236" s="27">
        <f>+DATAPREMIOLOCAL2024[[#This Row],[GRAND PRIX]]*$I$3+DATAPREMIOLOCAL2024[[#This Row],[ORO LOCAL]]*$J$3+DATAPREMIOLOCAL2024[[#This Row],[PLATA LOCAL]]*$K$3+DATAPREMIOLOCAL2024[[#This Row],[BRONCE LOCAL]]*$L$3</f>
        <v>3</v>
      </c>
    </row>
    <row r="237" spans="1:14" s="1" customFormat="1" x14ac:dyDescent="0.3">
      <c r="A237" s="1" t="s">
        <v>1423</v>
      </c>
      <c r="B237" s="1" t="s">
        <v>356</v>
      </c>
      <c r="D237" s="1" t="s">
        <v>357</v>
      </c>
      <c r="G237" s="1" t="s">
        <v>126</v>
      </c>
      <c r="H237" s="1" t="s">
        <v>11</v>
      </c>
      <c r="L237" s="1">
        <v>1</v>
      </c>
      <c r="M237" s="1">
        <f>SUM(DATAPREMIOLOCAL2024[[#This Row],[GRAND PRIX]:[BRONCE LOCAL]])</f>
        <v>1</v>
      </c>
      <c r="N237" s="27">
        <f>+DATAPREMIOLOCAL2024[[#This Row],[GRAND PRIX]]*$I$3+DATAPREMIOLOCAL2024[[#This Row],[ORO LOCAL]]*$J$3+DATAPREMIOLOCAL2024[[#This Row],[PLATA LOCAL]]*$K$3+DATAPREMIOLOCAL2024[[#This Row],[BRONCE LOCAL]]*$L$3</f>
        <v>3</v>
      </c>
    </row>
    <row r="238" spans="1:14" s="1" customFormat="1" x14ac:dyDescent="0.3">
      <c r="A238" s="1" t="s">
        <v>1423</v>
      </c>
      <c r="B238" s="1" t="s">
        <v>358</v>
      </c>
      <c r="D238" s="1" t="s">
        <v>359</v>
      </c>
      <c r="G238" s="1" t="s">
        <v>126</v>
      </c>
      <c r="H238" s="1" t="s">
        <v>126</v>
      </c>
      <c r="K238" s="1">
        <v>2</v>
      </c>
      <c r="M238" s="1">
        <f>SUM(DATAPREMIOLOCAL2024[[#This Row],[GRAND PRIX]:[BRONCE LOCAL]])</f>
        <v>2</v>
      </c>
      <c r="N238" s="27">
        <f>+DATAPREMIOLOCAL2024[[#This Row],[GRAND PRIX]]*$I$3+DATAPREMIOLOCAL2024[[#This Row],[ORO LOCAL]]*$J$3+DATAPREMIOLOCAL2024[[#This Row],[PLATA LOCAL]]*$K$3+DATAPREMIOLOCAL2024[[#This Row],[BRONCE LOCAL]]*$L$3</f>
        <v>14</v>
      </c>
    </row>
    <row r="239" spans="1:14" s="1" customFormat="1" x14ac:dyDescent="0.3">
      <c r="A239" s="1" t="s">
        <v>1423</v>
      </c>
      <c r="B239" s="1" t="s">
        <v>360</v>
      </c>
      <c r="D239" s="1" t="s">
        <v>361</v>
      </c>
      <c r="G239" s="1" t="s">
        <v>126</v>
      </c>
      <c r="H239" s="1" t="s">
        <v>126</v>
      </c>
      <c r="K239" s="1">
        <v>3</v>
      </c>
      <c r="L239" s="1">
        <v>1</v>
      </c>
      <c r="M239" s="1">
        <f>SUM(DATAPREMIOLOCAL2024[[#This Row],[GRAND PRIX]:[BRONCE LOCAL]])</f>
        <v>4</v>
      </c>
      <c r="N239" s="27">
        <f>+DATAPREMIOLOCAL2024[[#This Row],[GRAND PRIX]]*$I$3+DATAPREMIOLOCAL2024[[#This Row],[ORO LOCAL]]*$J$3+DATAPREMIOLOCAL2024[[#This Row],[PLATA LOCAL]]*$K$3+DATAPREMIOLOCAL2024[[#This Row],[BRONCE LOCAL]]*$L$3</f>
        <v>24</v>
      </c>
    </row>
    <row r="240" spans="1:14" s="1" customFormat="1" x14ac:dyDescent="0.3">
      <c r="A240" s="1" t="s">
        <v>1423</v>
      </c>
      <c r="B240" s="1" t="s">
        <v>360</v>
      </c>
      <c r="D240" s="1" t="s">
        <v>362</v>
      </c>
      <c r="G240" s="1" t="s">
        <v>126</v>
      </c>
      <c r="H240" s="1" t="s">
        <v>126</v>
      </c>
      <c r="K240" s="1">
        <v>1</v>
      </c>
      <c r="L240" s="1">
        <v>3</v>
      </c>
      <c r="M240" s="1">
        <f>SUM(DATAPREMIOLOCAL2024[[#This Row],[GRAND PRIX]:[BRONCE LOCAL]])</f>
        <v>4</v>
      </c>
      <c r="N240" s="27">
        <f>+DATAPREMIOLOCAL2024[[#This Row],[GRAND PRIX]]*$I$3+DATAPREMIOLOCAL2024[[#This Row],[ORO LOCAL]]*$J$3+DATAPREMIOLOCAL2024[[#This Row],[PLATA LOCAL]]*$K$3+DATAPREMIOLOCAL2024[[#This Row],[BRONCE LOCAL]]*$L$3</f>
        <v>16</v>
      </c>
    </row>
    <row r="241" spans="1:14" s="1" customFormat="1" x14ac:dyDescent="0.3">
      <c r="A241" s="1" t="s">
        <v>1423</v>
      </c>
      <c r="B241" s="1" t="s">
        <v>360</v>
      </c>
      <c r="D241" s="1" t="s">
        <v>363</v>
      </c>
      <c r="G241" s="1" t="s">
        <v>126</v>
      </c>
      <c r="H241" s="1" t="s">
        <v>126</v>
      </c>
      <c r="J241" s="1">
        <v>1</v>
      </c>
      <c r="K241" s="1">
        <v>1</v>
      </c>
      <c r="M241" s="1">
        <f>SUM(DATAPREMIOLOCAL2024[[#This Row],[GRAND PRIX]:[BRONCE LOCAL]])</f>
        <v>2</v>
      </c>
      <c r="N241" s="27">
        <f>+DATAPREMIOLOCAL2024[[#This Row],[GRAND PRIX]]*$I$3+DATAPREMIOLOCAL2024[[#This Row],[ORO LOCAL]]*$J$3+DATAPREMIOLOCAL2024[[#This Row],[PLATA LOCAL]]*$K$3+DATAPREMIOLOCAL2024[[#This Row],[BRONCE LOCAL]]*$L$3</f>
        <v>22</v>
      </c>
    </row>
    <row r="242" spans="1:14" s="1" customFormat="1" x14ac:dyDescent="0.3">
      <c r="A242" s="1" t="s">
        <v>1423</v>
      </c>
      <c r="B242" s="1" t="s">
        <v>364</v>
      </c>
      <c r="D242" s="1" t="s">
        <v>365</v>
      </c>
      <c r="G242" s="1" t="s">
        <v>126</v>
      </c>
      <c r="H242" s="1" t="s">
        <v>126</v>
      </c>
      <c r="K242" s="1">
        <v>1</v>
      </c>
      <c r="L242" s="1">
        <v>1</v>
      </c>
      <c r="M242" s="1">
        <f>SUM(DATAPREMIOLOCAL2024[[#This Row],[GRAND PRIX]:[BRONCE LOCAL]])</f>
        <v>2</v>
      </c>
      <c r="N242" s="27">
        <f>+DATAPREMIOLOCAL2024[[#This Row],[GRAND PRIX]]*$I$3+DATAPREMIOLOCAL2024[[#This Row],[ORO LOCAL]]*$J$3+DATAPREMIOLOCAL2024[[#This Row],[PLATA LOCAL]]*$K$3+DATAPREMIOLOCAL2024[[#This Row],[BRONCE LOCAL]]*$L$3</f>
        <v>10</v>
      </c>
    </row>
    <row r="243" spans="1:14" s="1" customFormat="1" x14ac:dyDescent="0.3">
      <c r="A243" s="1" t="s">
        <v>1423</v>
      </c>
      <c r="B243" s="1" t="s">
        <v>366</v>
      </c>
      <c r="D243" s="1" t="s">
        <v>367</v>
      </c>
      <c r="G243" s="1" t="s">
        <v>126</v>
      </c>
      <c r="H243" s="1" t="s">
        <v>127</v>
      </c>
      <c r="L243" s="1">
        <v>1</v>
      </c>
      <c r="M243" s="1">
        <f>SUM(DATAPREMIOLOCAL2024[[#This Row],[GRAND PRIX]:[BRONCE LOCAL]])</f>
        <v>1</v>
      </c>
      <c r="N243" s="27">
        <f>+DATAPREMIOLOCAL2024[[#This Row],[GRAND PRIX]]*$I$3+DATAPREMIOLOCAL2024[[#This Row],[ORO LOCAL]]*$J$3+DATAPREMIOLOCAL2024[[#This Row],[PLATA LOCAL]]*$K$3+DATAPREMIOLOCAL2024[[#This Row],[BRONCE LOCAL]]*$L$3</f>
        <v>3</v>
      </c>
    </row>
    <row r="244" spans="1:14" s="1" customFormat="1" x14ac:dyDescent="0.3">
      <c r="A244" s="1" t="s">
        <v>1423</v>
      </c>
      <c r="B244" s="1" t="s">
        <v>368</v>
      </c>
      <c r="D244" s="1" t="s">
        <v>369</v>
      </c>
      <c r="G244" s="1" t="s">
        <v>126</v>
      </c>
      <c r="H244" s="1" t="s">
        <v>126</v>
      </c>
      <c r="L244" s="1">
        <v>1</v>
      </c>
      <c r="M244" s="1">
        <f>SUM(DATAPREMIOLOCAL2024[[#This Row],[GRAND PRIX]:[BRONCE LOCAL]])</f>
        <v>1</v>
      </c>
      <c r="N244" s="27">
        <f>+DATAPREMIOLOCAL2024[[#This Row],[GRAND PRIX]]*$I$3+DATAPREMIOLOCAL2024[[#This Row],[ORO LOCAL]]*$J$3+DATAPREMIOLOCAL2024[[#This Row],[PLATA LOCAL]]*$K$3+DATAPREMIOLOCAL2024[[#This Row],[BRONCE LOCAL]]*$L$3</f>
        <v>3</v>
      </c>
    </row>
    <row r="245" spans="1:14" s="1" customFormat="1" x14ac:dyDescent="0.3">
      <c r="A245" s="1" t="s">
        <v>1423</v>
      </c>
      <c r="B245" s="1" t="s">
        <v>370</v>
      </c>
      <c r="D245" s="1" t="s">
        <v>371</v>
      </c>
      <c r="G245" s="1" t="s">
        <v>126</v>
      </c>
      <c r="H245" s="1" t="s">
        <v>200</v>
      </c>
      <c r="K245" s="1">
        <v>1</v>
      </c>
      <c r="M245" s="1">
        <f>SUM(DATAPREMIOLOCAL2024[[#This Row],[GRAND PRIX]:[BRONCE LOCAL]])</f>
        <v>1</v>
      </c>
      <c r="N245" s="27">
        <f>+DATAPREMIOLOCAL2024[[#This Row],[GRAND PRIX]]*$I$3+DATAPREMIOLOCAL2024[[#This Row],[ORO LOCAL]]*$J$3+DATAPREMIOLOCAL2024[[#This Row],[PLATA LOCAL]]*$K$3+DATAPREMIOLOCAL2024[[#This Row],[BRONCE LOCAL]]*$L$3</f>
        <v>7</v>
      </c>
    </row>
    <row r="246" spans="1:14" s="1" customFormat="1" x14ac:dyDescent="0.3">
      <c r="A246" s="1" t="s">
        <v>1423</v>
      </c>
      <c r="B246" s="1" t="s">
        <v>372</v>
      </c>
      <c r="D246" s="1" t="s">
        <v>373</v>
      </c>
      <c r="G246" s="1" t="s">
        <v>126</v>
      </c>
      <c r="H246" s="1" t="s">
        <v>11</v>
      </c>
      <c r="L246" s="1">
        <v>1</v>
      </c>
      <c r="M246" s="1">
        <f>SUM(DATAPREMIOLOCAL2024[[#This Row],[GRAND PRIX]:[BRONCE LOCAL]])</f>
        <v>1</v>
      </c>
      <c r="N246" s="27">
        <f>+DATAPREMIOLOCAL2024[[#This Row],[GRAND PRIX]]*$I$3+DATAPREMIOLOCAL2024[[#This Row],[ORO LOCAL]]*$J$3+DATAPREMIOLOCAL2024[[#This Row],[PLATA LOCAL]]*$K$3+DATAPREMIOLOCAL2024[[#This Row],[BRONCE LOCAL]]*$L$3</f>
        <v>3</v>
      </c>
    </row>
    <row r="247" spans="1:14" s="1" customFormat="1" x14ac:dyDescent="0.3">
      <c r="A247" s="1" t="s">
        <v>1423</v>
      </c>
      <c r="B247" s="1" t="s">
        <v>372</v>
      </c>
      <c r="D247" s="1" t="s">
        <v>374</v>
      </c>
      <c r="G247" s="1" t="s">
        <v>126</v>
      </c>
      <c r="H247" s="1" t="s">
        <v>11</v>
      </c>
      <c r="K247" s="1">
        <v>1</v>
      </c>
      <c r="M247" s="1">
        <f>SUM(DATAPREMIOLOCAL2024[[#This Row],[GRAND PRIX]:[BRONCE LOCAL]])</f>
        <v>1</v>
      </c>
      <c r="N247" s="27">
        <f>+DATAPREMIOLOCAL2024[[#This Row],[GRAND PRIX]]*$I$3+DATAPREMIOLOCAL2024[[#This Row],[ORO LOCAL]]*$J$3+DATAPREMIOLOCAL2024[[#This Row],[PLATA LOCAL]]*$K$3+DATAPREMIOLOCAL2024[[#This Row],[BRONCE LOCAL]]*$L$3</f>
        <v>7</v>
      </c>
    </row>
    <row r="248" spans="1:14" s="1" customFormat="1" x14ac:dyDescent="0.3">
      <c r="A248" s="1" t="s">
        <v>1423</v>
      </c>
      <c r="B248" s="1" t="s">
        <v>375</v>
      </c>
      <c r="D248" s="1" t="s">
        <v>376</v>
      </c>
      <c r="G248" s="1" t="s">
        <v>126</v>
      </c>
      <c r="H248" s="1" t="s">
        <v>200</v>
      </c>
      <c r="K248" s="1">
        <v>1</v>
      </c>
      <c r="M248" s="1">
        <f>SUM(DATAPREMIOLOCAL2024[[#This Row],[GRAND PRIX]:[BRONCE LOCAL]])</f>
        <v>1</v>
      </c>
      <c r="N248" s="27">
        <f>+DATAPREMIOLOCAL2024[[#This Row],[GRAND PRIX]]*$I$3+DATAPREMIOLOCAL2024[[#This Row],[ORO LOCAL]]*$J$3+DATAPREMIOLOCAL2024[[#This Row],[PLATA LOCAL]]*$K$3+DATAPREMIOLOCAL2024[[#This Row],[BRONCE LOCAL]]*$L$3</f>
        <v>7</v>
      </c>
    </row>
    <row r="249" spans="1:14" s="1" customFormat="1" x14ac:dyDescent="0.3">
      <c r="A249" s="1" t="s">
        <v>1423</v>
      </c>
      <c r="B249" s="1" t="s">
        <v>377</v>
      </c>
      <c r="D249" s="1" t="s">
        <v>378</v>
      </c>
      <c r="G249" s="1" t="s">
        <v>126</v>
      </c>
      <c r="H249" s="1" t="s">
        <v>379</v>
      </c>
      <c r="K249" s="1">
        <v>1</v>
      </c>
      <c r="M249" s="1">
        <f>SUM(DATAPREMIOLOCAL2024[[#This Row],[GRAND PRIX]:[BRONCE LOCAL]])</f>
        <v>1</v>
      </c>
      <c r="N249" s="27">
        <f>+DATAPREMIOLOCAL2024[[#This Row],[GRAND PRIX]]*$I$3+DATAPREMIOLOCAL2024[[#This Row],[ORO LOCAL]]*$J$3+DATAPREMIOLOCAL2024[[#This Row],[PLATA LOCAL]]*$K$3+DATAPREMIOLOCAL2024[[#This Row],[BRONCE LOCAL]]*$L$3</f>
        <v>7</v>
      </c>
    </row>
    <row r="250" spans="1:14" s="1" customFormat="1" x14ac:dyDescent="0.3">
      <c r="A250" s="1" t="s">
        <v>1423</v>
      </c>
      <c r="B250" s="1" t="s">
        <v>380</v>
      </c>
      <c r="D250" s="1" t="s">
        <v>381</v>
      </c>
      <c r="G250" s="1" t="s">
        <v>126</v>
      </c>
      <c r="H250" s="1" t="s">
        <v>126</v>
      </c>
      <c r="L250" s="1">
        <v>1</v>
      </c>
      <c r="M250" s="1">
        <f>SUM(DATAPREMIOLOCAL2024[[#This Row],[GRAND PRIX]:[BRONCE LOCAL]])</f>
        <v>1</v>
      </c>
      <c r="N250" s="27">
        <f>+DATAPREMIOLOCAL2024[[#This Row],[GRAND PRIX]]*$I$3+DATAPREMIOLOCAL2024[[#This Row],[ORO LOCAL]]*$J$3+DATAPREMIOLOCAL2024[[#This Row],[PLATA LOCAL]]*$K$3+DATAPREMIOLOCAL2024[[#This Row],[BRONCE LOCAL]]*$L$3</f>
        <v>3</v>
      </c>
    </row>
    <row r="251" spans="1:14" s="1" customFormat="1" x14ac:dyDescent="0.3">
      <c r="A251" s="1" t="s">
        <v>1423</v>
      </c>
      <c r="B251" s="1" t="s">
        <v>380</v>
      </c>
      <c r="D251" s="1" t="s">
        <v>382</v>
      </c>
      <c r="G251" s="1" t="s">
        <v>126</v>
      </c>
      <c r="H251" s="1" t="s">
        <v>126</v>
      </c>
      <c r="L251" s="1">
        <v>2</v>
      </c>
      <c r="M251" s="1">
        <f>SUM(DATAPREMIOLOCAL2024[[#This Row],[GRAND PRIX]:[BRONCE LOCAL]])</f>
        <v>2</v>
      </c>
      <c r="N251" s="27">
        <f>+DATAPREMIOLOCAL2024[[#This Row],[GRAND PRIX]]*$I$3+DATAPREMIOLOCAL2024[[#This Row],[ORO LOCAL]]*$J$3+DATAPREMIOLOCAL2024[[#This Row],[PLATA LOCAL]]*$K$3+DATAPREMIOLOCAL2024[[#This Row],[BRONCE LOCAL]]*$L$3</f>
        <v>6</v>
      </c>
    </row>
    <row r="252" spans="1:14" s="1" customFormat="1" x14ac:dyDescent="0.3">
      <c r="A252" s="1" t="s">
        <v>1423</v>
      </c>
      <c r="B252" s="1" t="s">
        <v>380</v>
      </c>
      <c r="D252" s="1" t="s">
        <v>383</v>
      </c>
      <c r="G252" s="1" t="s">
        <v>126</v>
      </c>
      <c r="H252" s="1" t="s">
        <v>126</v>
      </c>
      <c r="L252" s="1">
        <v>1</v>
      </c>
      <c r="M252" s="1">
        <f>SUM(DATAPREMIOLOCAL2024[[#This Row],[GRAND PRIX]:[BRONCE LOCAL]])</f>
        <v>1</v>
      </c>
      <c r="N252" s="27">
        <f>+DATAPREMIOLOCAL2024[[#This Row],[GRAND PRIX]]*$I$3+DATAPREMIOLOCAL2024[[#This Row],[ORO LOCAL]]*$J$3+DATAPREMIOLOCAL2024[[#This Row],[PLATA LOCAL]]*$K$3+DATAPREMIOLOCAL2024[[#This Row],[BRONCE LOCAL]]*$L$3</f>
        <v>3</v>
      </c>
    </row>
    <row r="253" spans="1:14" s="1" customFormat="1" x14ac:dyDescent="0.3">
      <c r="A253" s="1" t="s">
        <v>1423</v>
      </c>
      <c r="B253" s="1" t="s">
        <v>384</v>
      </c>
      <c r="D253" s="1" t="s">
        <v>385</v>
      </c>
      <c r="G253" s="1" t="s">
        <v>126</v>
      </c>
      <c r="H253" s="1" t="s">
        <v>158</v>
      </c>
      <c r="J253" s="1">
        <v>1</v>
      </c>
      <c r="K253" s="1">
        <v>3</v>
      </c>
      <c r="M253" s="1">
        <f>SUM(DATAPREMIOLOCAL2024[[#This Row],[GRAND PRIX]:[BRONCE LOCAL]])</f>
        <v>4</v>
      </c>
      <c r="N253" s="27">
        <f>+DATAPREMIOLOCAL2024[[#This Row],[GRAND PRIX]]*$I$3+DATAPREMIOLOCAL2024[[#This Row],[ORO LOCAL]]*$J$3+DATAPREMIOLOCAL2024[[#This Row],[PLATA LOCAL]]*$K$3+DATAPREMIOLOCAL2024[[#This Row],[BRONCE LOCAL]]*$L$3</f>
        <v>36</v>
      </c>
    </row>
    <row r="254" spans="1:14" s="1" customFormat="1" x14ac:dyDescent="0.3">
      <c r="A254" s="1" t="s">
        <v>1423</v>
      </c>
      <c r="B254" s="1" t="s">
        <v>386</v>
      </c>
      <c r="D254" s="1" t="s">
        <v>387</v>
      </c>
      <c r="G254" s="1" t="s">
        <v>126</v>
      </c>
      <c r="H254" s="1" t="s">
        <v>200</v>
      </c>
      <c r="K254" s="1">
        <v>1</v>
      </c>
      <c r="L254" s="1">
        <v>1</v>
      </c>
      <c r="M254" s="1">
        <f>SUM(DATAPREMIOLOCAL2024[[#This Row],[GRAND PRIX]:[BRONCE LOCAL]])</f>
        <v>2</v>
      </c>
      <c r="N254" s="27">
        <f>+DATAPREMIOLOCAL2024[[#This Row],[GRAND PRIX]]*$I$3+DATAPREMIOLOCAL2024[[#This Row],[ORO LOCAL]]*$J$3+DATAPREMIOLOCAL2024[[#This Row],[PLATA LOCAL]]*$K$3+DATAPREMIOLOCAL2024[[#This Row],[BRONCE LOCAL]]*$L$3</f>
        <v>10</v>
      </c>
    </row>
    <row r="255" spans="1:14" s="1" customFormat="1" x14ac:dyDescent="0.3">
      <c r="A255" s="1" t="s">
        <v>1423</v>
      </c>
      <c r="B255" s="1" t="s">
        <v>386</v>
      </c>
      <c r="D255" s="1" t="s">
        <v>388</v>
      </c>
      <c r="G255" s="1" t="s">
        <v>126</v>
      </c>
      <c r="H255" s="1" t="s">
        <v>200</v>
      </c>
      <c r="L255" s="1">
        <v>1</v>
      </c>
      <c r="M255" s="1">
        <f>SUM(DATAPREMIOLOCAL2024[[#This Row],[GRAND PRIX]:[BRONCE LOCAL]])</f>
        <v>1</v>
      </c>
      <c r="N255" s="27">
        <f>+DATAPREMIOLOCAL2024[[#This Row],[GRAND PRIX]]*$I$3+DATAPREMIOLOCAL2024[[#This Row],[ORO LOCAL]]*$J$3+DATAPREMIOLOCAL2024[[#This Row],[PLATA LOCAL]]*$K$3+DATAPREMIOLOCAL2024[[#This Row],[BRONCE LOCAL]]*$L$3</f>
        <v>3</v>
      </c>
    </row>
    <row r="256" spans="1:14" s="1" customFormat="1" x14ac:dyDescent="0.3">
      <c r="A256" s="1" t="s">
        <v>1423</v>
      </c>
      <c r="B256" s="1" t="s">
        <v>386</v>
      </c>
      <c r="D256" s="1" t="s">
        <v>389</v>
      </c>
      <c r="G256" s="1" t="s">
        <v>126</v>
      </c>
      <c r="H256" s="1" t="s">
        <v>200</v>
      </c>
      <c r="J256" s="1">
        <v>1</v>
      </c>
      <c r="K256" s="1">
        <v>1</v>
      </c>
      <c r="M256" s="1">
        <f>SUM(DATAPREMIOLOCAL2024[[#This Row],[GRAND PRIX]:[BRONCE LOCAL]])</f>
        <v>2</v>
      </c>
      <c r="N256" s="27">
        <f>+DATAPREMIOLOCAL2024[[#This Row],[GRAND PRIX]]*$I$3+DATAPREMIOLOCAL2024[[#This Row],[ORO LOCAL]]*$J$3+DATAPREMIOLOCAL2024[[#This Row],[PLATA LOCAL]]*$K$3+DATAPREMIOLOCAL2024[[#This Row],[BRONCE LOCAL]]*$L$3</f>
        <v>22</v>
      </c>
    </row>
    <row r="257" spans="1:14" s="1" customFormat="1" x14ac:dyDescent="0.3">
      <c r="A257" s="1" t="s">
        <v>1423</v>
      </c>
      <c r="B257" s="1" t="s">
        <v>390</v>
      </c>
      <c r="D257" s="1" t="s">
        <v>391</v>
      </c>
      <c r="G257" s="1" t="s">
        <v>126</v>
      </c>
      <c r="H257" s="1" t="s">
        <v>126</v>
      </c>
      <c r="K257" s="1">
        <v>1</v>
      </c>
      <c r="M257" s="1">
        <f>SUM(DATAPREMIOLOCAL2024[[#This Row],[GRAND PRIX]:[BRONCE LOCAL]])</f>
        <v>1</v>
      </c>
      <c r="N257" s="27">
        <f>+DATAPREMIOLOCAL2024[[#This Row],[GRAND PRIX]]*$I$3+DATAPREMIOLOCAL2024[[#This Row],[ORO LOCAL]]*$J$3+DATAPREMIOLOCAL2024[[#This Row],[PLATA LOCAL]]*$K$3+DATAPREMIOLOCAL2024[[#This Row],[BRONCE LOCAL]]*$L$3</f>
        <v>7</v>
      </c>
    </row>
    <row r="258" spans="1:14" s="1" customFormat="1" x14ac:dyDescent="0.3">
      <c r="A258" s="1" t="s">
        <v>1424</v>
      </c>
      <c r="B258" s="1" t="s">
        <v>392</v>
      </c>
      <c r="D258" s="1" t="s">
        <v>393</v>
      </c>
      <c r="E258" s="1" t="s">
        <v>394</v>
      </c>
      <c r="G258" s="1" t="s">
        <v>189</v>
      </c>
      <c r="H258" s="1" t="s">
        <v>189</v>
      </c>
      <c r="J258" s="1">
        <v>2</v>
      </c>
      <c r="K258" s="1">
        <v>3</v>
      </c>
      <c r="L258" s="1">
        <v>3</v>
      </c>
      <c r="M258" s="1">
        <f>SUM(DATAPREMIOLOCAL2024[[#This Row],[GRAND PRIX]:[BRONCE LOCAL]])</f>
        <v>8</v>
      </c>
      <c r="N258" s="27">
        <f>+DATAPREMIOLOCAL2024[[#This Row],[GRAND PRIX]]*$I$3+DATAPREMIOLOCAL2024[[#This Row],[ORO LOCAL]]*$J$3+DATAPREMIOLOCAL2024[[#This Row],[PLATA LOCAL]]*$K$3+DATAPREMIOLOCAL2024[[#This Row],[BRONCE LOCAL]]*$L$3</f>
        <v>60</v>
      </c>
    </row>
    <row r="259" spans="1:14" s="1" customFormat="1" x14ac:dyDescent="0.3">
      <c r="A259" s="1" t="s">
        <v>1424</v>
      </c>
      <c r="B259" s="1" t="s">
        <v>395</v>
      </c>
      <c r="D259" s="1" t="s">
        <v>396</v>
      </c>
      <c r="E259" s="1" t="s">
        <v>397</v>
      </c>
      <c r="G259" s="1" t="s">
        <v>189</v>
      </c>
      <c r="H259" s="1" t="s">
        <v>189</v>
      </c>
      <c r="K259" s="1">
        <v>1</v>
      </c>
      <c r="M259" s="1">
        <f>SUM(DATAPREMIOLOCAL2024[[#This Row],[GRAND PRIX]:[BRONCE LOCAL]])</f>
        <v>1</v>
      </c>
      <c r="N259" s="27">
        <f>+DATAPREMIOLOCAL2024[[#This Row],[GRAND PRIX]]*$I$3+DATAPREMIOLOCAL2024[[#This Row],[ORO LOCAL]]*$J$3+DATAPREMIOLOCAL2024[[#This Row],[PLATA LOCAL]]*$K$3+DATAPREMIOLOCAL2024[[#This Row],[BRONCE LOCAL]]*$L$3</f>
        <v>7</v>
      </c>
    </row>
    <row r="260" spans="1:14" s="1" customFormat="1" x14ac:dyDescent="0.3">
      <c r="A260" s="1" t="s">
        <v>1424</v>
      </c>
      <c r="B260" s="1" t="s">
        <v>398</v>
      </c>
      <c r="D260" s="1" t="s">
        <v>399</v>
      </c>
      <c r="E260" s="1" t="s">
        <v>400</v>
      </c>
      <c r="G260" s="1" t="s">
        <v>189</v>
      </c>
      <c r="H260" s="1" t="s">
        <v>189</v>
      </c>
      <c r="K260" s="1">
        <v>1</v>
      </c>
      <c r="M260" s="1">
        <f>SUM(DATAPREMIOLOCAL2024[[#This Row],[GRAND PRIX]:[BRONCE LOCAL]])</f>
        <v>1</v>
      </c>
      <c r="N260" s="27">
        <f>+DATAPREMIOLOCAL2024[[#This Row],[GRAND PRIX]]*$I$3+DATAPREMIOLOCAL2024[[#This Row],[ORO LOCAL]]*$J$3+DATAPREMIOLOCAL2024[[#This Row],[PLATA LOCAL]]*$K$3+DATAPREMIOLOCAL2024[[#This Row],[BRONCE LOCAL]]*$L$3</f>
        <v>7</v>
      </c>
    </row>
    <row r="261" spans="1:14" s="1" customFormat="1" x14ac:dyDescent="0.3">
      <c r="A261" s="1" t="s">
        <v>1424</v>
      </c>
      <c r="B261" s="1" t="s">
        <v>398</v>
      </c>
      <c r="D261" s="1" t="s">
        <v>401</v>
      </c>
      <c r="E261" s="1" t="s">
        <v>397</v>
      </c>
      <c r="G261" s="1" t="s">
        <v>189</v>
      </c>
      <c r="H261" s="1" t="s">
        <v>189</v>
      </c>
      <c r="K261" s="1">
        <v>1</v>
      </c>
      <c r="L261" s="1">
        <v>1</v>
      </c>
      <c r="M261" s="1">
        <f>SUM(DATAPREMIOLOCAL2024[[#This Row],[GRAND PRIX]:[BRONCE LOCAL]])</f>
        <v>2</v>
      </c>
      <c r="N261" s="27">
        <f>+DATAPREMIOLOCAL2024[[#This Row],[GRAND PRIX]]*$I$3+DATAPREMIOLOCAL2024[[#This Row],[ORO LOCAL]]*$J$3+DATAPREMIOLOCAL2024[[#This Row],[PLATA LOCAL]]*$K$3+DATAPREMIOLOCAL2024[[#This Row],[BRONCE LOCAL]]*$L$3</f>
        <v>10</v>
      </c>
    </row>
    <row r="262" spans="1:14" s="1" customFormat="1" x14ac:dyDescent="0.3">
      <c r="A262" s="1" t="s">
        <v>1424</v>
      </c>
      <c r="B262" s="1" t="s">
        <v>398</v>
      </c>
      <c r="D262" s="1" t="s">
        <v>401</v>
      </c>
      <c r="E262" s="1" t="s">
        <v>402</v>
      </c>
      <c r="G262" s="1" t="s">
        <v>189</v>
      </c>
      <c r="H262" s="1" t="s">
        <v>189</v>
      </c>
      <c r="K262" s="1">
        <v>1</v>
      </c>
      <c r="M262" s="1">
        <f>SUM(DATAPREMIOLOCAL2024[[#This Row],[GRAND PRIX]:[BRONCE LOCAL]])</f>
        <v>1</v>
      </c>
      <c r="N262" s="27">
        <f>+DATAPREMIOLOCAL2024[[#This Row],[GRAND PRIX]]*$I$3+DATAPREMIOLOCAL2024[[#This Row],[ORO LOCAL]]*$J$3+DATAPREMIOLOCAL2024[[#This Row],[PLATA LOCAL]]*$K$3+DATAPREMIOLOCAL2024[[#This Row],[BRONCE LOCAL]]*$L$3</f>
        <v>7</v>
      </c>
    </row>
    <row r="263" spans="1:14" s="1" customFormat="1" x14ac:dyDescent="0.3">
      <c r="A263" s="1" t="s">
        <v>1424</v>
      </c>
      <c r="B263" s="1" t="s">
        <v>398</v>
      </c>
      <c r="D263" s="1" t="s">
        <v>403</v>
      </c>
      <c r="E263" s="1" t="s">
        <v>404</v>
      </c>
      <c r="G263" s="1" t="s">
        <v>189</v>
      </c>
      <c r="H263" s="1" t="s">
        <v>189</v>
      </c>
      <c r="J263" s="1">
        <v>3</v>
      </c>
      <c r="K263" s="1">
        <v>2</v>
      </c>
      <c r="M263" s="1">
        <f>SUM(DATAPREMIOLOCAL2024[[#This Row],[GRAND PRIX]:[BRONCE LOCAL]])</f>
        <v>5</v>
      </c>
      <c r="N263" s="27">
        <f>+DATAPREMIOLOCAL2024[[#This Row],[GRAND PRIX]]*$I$3+DATAPREMIOLOCAL2024[[#This Row],[ORO LOCAL]]*$J$3+DATAPREMIOLOCAL2024[[#This Row],[PLATA LOCAL]]*$K$3+DATAPREMIOLOCAL2024[[#This Row],[BRONCE LOCAL]]*$L$3</f>
        <v>59</v>
      </c>
    </row>
    <row r="264" spans="1:14" s="1" customFormat="1" x14ac:dyDescent="0.3">
      <c r="A264" s="1" t="s">
        <v>1424</v>
      </c>
      <c r="B264" s="1" t="s">
        <v>398</v>
      </c>
      <c r="D264" s="1" t="s">
        <v>405</v>
      </c>
      <c r="E264" s="1" t="s">
        <v>406</v>
      </c>
      <c r="G264" s="1" t="s">
        <v>189</v>
      </c>
      <c r="H264" s="1" t="s">
        <v>189</v>
      </c>
      <c r="J264" s="1">
        <v>1</v>
      </c>
      <c r="K264" s="1">
        <v>1</v>
      </c>
      <c r="L264" s="1">
        <v>1</v>
      </c>
      <c r="M264" s="1">
        <f>SUM(DATAPREMIOLOCAL2024[[#This Row],[GRAND PRIX]:[BRONCE LOCAL]])</f>
        <v>3</v>
      </c>
      <c r="N264" s="27">
        <f>+DATAPREMIOLOCAL2024[[#This Row],[GRAND PRIX]]*$I$3+DATAPREMIOLOCAL2024[[#This Row],[ORO LOCAL]]*$J$3+DATAPREMIOLOCAL2024[[#This Row],[PLATA LOCAL]]*$K$3+DATAPREMIOLOCAL2024[[#This Row],[BRONCE LOCAL]]*$L$3</f>
        <v>25</v>
      </c>
    </row>
    <row r="265" spans="1:14" s="1" customFormat="1" x14ac:dyDescent="0.3">
      <c r="A265" s="1" t="s">
        <v>1424</v>
      </c>
      <c r="B265" s="1" t="s">
        <v>398</v>
      </c>
      <c r="D265" s="1" t="s">
        <v>407</v>
      </c>
      <c r="E265" s="1" t="s">
        <v>408</v>
      </c>
      <c r="G265" s="1" t="s">
        <v>189</v>
      </c>
      <c r="H265" s="1" t="s">
        <v>189</v>
      </c>
      <c r="J265" s="1">
        <v>2</v>
      </c>
      <c r="M265" s="1">
        <f>SUM(DATAPREMIOLOCAL2024[[#This Row],[GRAND PRIX]:[BRONCE LOCAL]])</f>
        <v>2</v>
      </c>
      <c r="N265" s="27">
        <f>+DATAPREMIOLOCAL2024[[#This Row],[GRAND PRIX]]*$I$3+DATAPREMIOLOCAL2024[[#This Row],[ORO LOCAL]]*$J$3+DATAPREMIOLOCAL2024[[#This Row],[PLATA LOCAL]]*$K$3+DATAPREMIOLOCAL2024[[#This Row],[BRONCE LOCAL]]*$L$3</f>
        <v>30</v>
      </c>
    </row>
    <row r="266" spans="1:14" s="1" customFormat="1" x14ac:dyDescent="0.3">
      <c r="A266" s="1" t="s">
        <v>1424</v>
      </c>
      <c r="B266" s="1" t="s">
        <v>409</v>
      </c>
      <c r="D266" s="1" t="s">
        <v>410</v>
      </c>
      <c r="E266" s="1" t="s">
        <v>410</v>
      </c>
      <c r="G266" s="1" t="s">
        <v>189</v>
      </c>
      <c r="H266" s="1" t="s">
        <v>189</v>
      </c>
      <c r="L266" s="1">
        <v>3</v>
      </c>
      <c r="M266" s="1">
        <f>SUM(DATAPREMIOLOCAL2024[[#This Row],[GRAND PRIX]:[BRONCE LOCAL]])</f>
        <v>3</v>
      </c>
      <c r="N266" s="27">
        <f>+DATAPREMIOLOCAL2024[[#This Row],[GRAND PRIX]]*$I$3+DATAPREMIOLOCAL2024[[#This Row],[ORO LOCAL]]*$J$3+DATAPREMIOLOCAL2024[[#This Row],[PLATA LOCAL]]*$K$3+DATAPREMIOLOCAL2024[[#This Row],[BRONCE LOCAL]]*$L$3</f>
        <v>9</v>
      </c>
    </row>
    <row r="267" spans="1:14" s="1" customFormat="1" x14ac:dyDescent="0.3">
      <c r="A267" s="1" t="s">
        <v>1424</v>
      </c>
      <c r="B267" s="1" t="s">
        <v>411</v>
      </c>
      <c r="D267" s="1" t="s">
        <v>412</v>
      </c>
      <c r="E267" s="1" t="s">
        <v>413</v>
      </c>
      <c r="G267" s="1" t="s">
        <v>189</v>
      </c>
      <c r="H267" s="1" t="s">
        <v>189</v>
      </c>
      <c r="J267" s="1">
        <v>1</v>
      </c>
      <c r="K267" s="1">
        <v>1</v>
      </c>
      <c r="L267" s="1">
        <v>1</v>
      </c>
      <c r="M267" s="1">
        <f>SUM(DATAPREMIOLOCAL2024[[#This Row],[GRAND PRIX]:[BRONCE LOCAL]])</f>
        <v>3</v>
      </c>
      <c r="N267" s="27">
        <f>+DATAPREMIOLOCAL2024[[#This Row],[GRAND PRIX]]*$I$3+DATAPREMIOLOCAL2024[[#This Row],[ORO LOCAL]]*$J$3+DATAPREMIOLOCAL2024[[#This Row],[PLATA LOCAL]]*$K$3+DATAPREMIOLOCAL2024[[#This Row],[BRONCE LOCAL]]*$L$3</f>
        <v>25</v>
      </c>
    </row>
    <row r="268" spans="1:14" s="1" customFormat="1" x14ac:dyDescent="0.3">
      <c r="A268" s="1" t="s">
        <v>1424</v>
      </c>
      <c r="B268" s="1" t="s">
        <v>288</v>
      </c>
      <c r="D268" s="1" t="s">
        <v>396</v>
      </c>
      <c r="E268" s="1" t="s">
        <v>397</v>
      </c>
      <c r="G268" s="1" t="s">
        <v>189</v>
      </c>
      <c r="H268" s="1" t="s">
        <v>189</v>
      </c>
      <c r="K268" s="1">
        <v>2</v>
      </c>
      <c r="M268" s="1">
        <f>SUM(DATAPREMIOLOCAL2024[[#This Row],[GRAND PRIX]:[BRONCE LOCAL]])</f>
        <v>2</v>
      </c>
      <c r="N268" s="27">
        <f>+DATAPREMIOLOCAL2024[[#This Row],[GRAND PRIX]]*$I$3+DATAPREMIOLOCAL2024[[#This Row],[ORO LOCAL]]*$J$3+DATAPREMIOLOCAL2024[[#This Row],[PLATA LOCAL]]*$K$3+DATAPREMIOLOCAL2024[[#This Row],[BRONCE LOCAL]]*$L$3</f>
        <v>14</v>
      </c>
    </row>
    <row r="269" spans="1:14" s="1" customFormat="1" x14ac:dyDescent="0.3">
      <c r="A269" s="1" t="s">
        <v>1424</v>
      </c>
      <c r="B269" s="1" t="s">
        <v>288</v>
      </c>
      <c r="D269" s="1" t="s">
        <v>414</v>
      </c>
      <c r="E269" s="1" t="s">
        <v>397</v>
      </c>
      <c r="G269" s="1" t="s">
        <v>189</v>
      </c>
      <c r="H269" s="1" t="s">
        <v>189</v>
      </c>
      <c r="J269" s="1">
        <v>1</v>
      </c>
      <c r="K269" s="1">
        <v>1</v>
      </c>
      <c r="L269" s="1">
        <v>1</v>
      </c>
      <c r="M269" s="1">
        <f>SUM(DATAPREMIOLOCAL2024[[#This Row],[GRAND PRIX]:[BRONCE LOCAL]])</f>
        <v>3</v>
      </c>
      <c r="N269" s="27">
        <f>+DATAPREMIOLOCAL2024[[#This Row],[GRAND PRIX]]*$I$3+DATAPREMIOLOCAL2024[[#This Row],[ORO LOCAL]]*$J$3+DATAPREMIOLOCAL2024[[#This Row],[PLATA LOCAL]]*$K$3+DATAPREMIOLOCAL2024[[#This Row],[BRONCE LOCAL]]*$L$3</f>
        <v>25</v>
      </c>
    </row>
    <row r="270" spans="1:14" s="1" customFormat="1" x14ac:dyDescent="0.3">
      <c r="A270" s="1" t="s">
        <v>1424</v>
      </c>
      <c r="B270" s="1" t="s">
        <v>288</v>
      </c>
      <c r="D270" s="1" t="s">
        <v>415</v>
      </c>
      <c r="E270" s="1" t="s">
        <v>397</v>
      </c>
      <c r="G270" s="1" t="s">
        <v>189</v>
      </c>
      <c r="H270" s="1" t="s">
        <v>189</v>
      </c>
      <c r="J270" s="1">
        <v>1</v>
      </c>
      <c r="M270" s="1">
        <f>SUM(DATAPREMIOLOCAL2024[[#This Row],[GRAND PRIX]:[BRONCE LOCAL]])</f>
        <v>1</v>
      </c>
      <c r="N270" s="27">
        <f>+DATAPREMIOLOCAL2024[[#This Row],[GRAND PRIX]]*$I$3+DATAPREMIOLOCAL2024[[#This Row],[ORO LOCAL]]*$J$3+DATAPREMIOLOCAL2024[[#This Row],[PLATA LOCAL]]*$K$3+DATAPREMIOLOCAL2024[[#This Row],[BRONCE LOCAL]]*$L$3</f>
        <v>15</v>
      </c>
    </row>
    <row r="271" spans="1:14" s="1" customFormat="1" x14ac:dyDescent="0.3">
      <c r="A271" s="1" t="s">
        <v>1424</v>
      </c>
      <c r="B271" s="1" t="s">
        <v>416</v>
      </c>
      <c r="D271" s="1" t="s">
        <v>417</v>
      </c>
      <c r="E271" s="1" t="s">
        <v>418</v>
      </c>
      <c r="G271" s="1" t="s">
        <v>189</v>
      </c>
      <c r="H271" s="1" t="s">
        <v>189</v>
      </c>
      <c r="J271" s="1">
        <v>1</v>
      </c>
      <c r="K271" s="1">
        <v>2</v>
      </c>
      <c r="M271" s="1">
        <f>SUM(DATAPREMIOLOCAL2024[[#This Row],[GRAND PRIX]:[BRONCE LOCAL]])</f>
        <v>3</v>
      </c>
      <c r="N271" s="27">
        <f>+DATAPREMIOLOCAL2024[[#This Row],[GRAND PRIX]]*$I$3+DATAPREMIOLOCAL2024[[#This Row],[ORO LOCAL]]*$J$3+DATAPREMIOLOCAL2024[[#This Row],[PLATA LOCAL]]*$K$3+DATAPREMIOLOCAL2024[[#This Row],[BRONCE LOCAL]]*$L$3</f>
        <v>29</v>
      </c>
    </row>
    <row r="272" spans="1:14" s="1" customFormat="1" x14ac:dyDescent="0.3">
      <c r="A272" s="1" t="s">
        <v>1424</v>
      </c>
      <c r="B272" s="1" t="s">
        <v>419</v>
      </c>
      <c r="D272" s="1" t="s">
        <v>420</v>
      </c>
      <c r="E272" s="1" t="s">
        <v>421</v>
      </c>
      <c r="G272" s="1" t="s">
        <v>189</v>
      </c>
      <c r="H272" s="1" t="s">
        <v>189</v>
      </c>
      <c r="L272" s="1">
        <v>1</v>
      </c>
      <c r="M272" s="1">
        <f>SUM(DATAPREMIOLOCAL2024[[#This Row],[GRAND PRIX]:[BRONCE LOCAL]])</f>
        <v>1</v>
      </c>
      <c r="N272" s="27">
        <f>+DATAPREMIOLOCAL2024[[#This Row],[GRAND PRIX]]*$I$3+DATAPREMIOLOCAL2024[[#This Row],[ORO LOCAL]]*$J$3+DATAPREMIOLOCAL2024[[#This Row],[PLATA LOCAL]]*$K$3+DATAPREMIOLOCAL2024[[#This Row],[BRONCE LOCAL]]*$L$3</f>
        <v>3</v>
      </c>
    </row>
    <row r="273" spans="1:14" s="1" customFormat="1" x14ac:dyDescent="0.3">
      <c r="A273" s="1" t="s">
        <v>1424</v>
      </c>
      <c r="B273" s="1" t="s">
        <v>419</v>
      </c>
      <c r="D273" s="1" t="s">
        <v>422</v>
      </c>
      <c r="E273" s="1" t="s">
        <v>421</v>
      </c>
      <c r="G273" s="1" t="s">
        <v>189</v>
      </c>
      <c r="H273" s="1" t="s">
        <v>189</v>
      </c>
      <c r="J273" s="1">
        <v>2</v>
      </c>
      <c r="K273" s="1">
        <v>2</v>
      </c>
      <c r="L273" s="1">
        <v>3</v>
      </c>
      <c r="M273" s="1">
        <f>SUM(DATAPREMIOLOCAL2024[[#This Row],[GRAND PRIX]:[BRONCE LOCAL]])</f>
        <v>7</v>
      </c>
      <c r="N273" s="27">
        <f>+DATAPREMIOLOCAL2024[[#This Row],[GRAND PRIX]]*$I$3+DATAPREMIOLOCAL2024[[#This Row],[ORO LOCAL]]*$J$3+DATAPREMIOLOCAL2024[[#This Row],[PLATA LOCAL]]*$K$3+DATAPREMIOLOCAL2024[[#This Row],[BRONCE LOCAL]]*$L$3</f>
        <v>53</v>
      </c>
    </row>
    <row r="274" spans="1:14" s="1" customFormat="1" x14ac:dyDescent="0.3">
      <c r="A274" s="1" t="s">
        <v>1424</v>
      </c>
      <c r="B274" s="1" t="s">
        <v>1233</v>
      </c>
      <c r="C274" s="1" t="s">
        <v>788</v>
      </c>
      <c r="D274" s="1" t="s">
        <v>423</v>
      </c>
      <c r="E274" s="1" t="s">
        <v>424</v>
      </c>
      <c r="G274" s="1" t="s">
        <v>189</v>
      </c>
      <c r="H274" s="1" t="s">
        <v>189</v>
      </c>
      <c r="L274" s="1">
        <v>2</v>
      </c>
      <c r="M274" s="1">
        <f>SUM(DATAPREMIOLOCAL2024[[#This Row],[GRAND PRIX]:[BRONCE LOCAL]])</f>
        <v>2</v>
      </c>
      <c r="N274" s="27">
        <f>+DATAPREMIOLOCAL2024[[#This Row],[GRAND PRIX]]*$I$3+DATAPREMIOLOCAL2024[[#This Row],[ORO LOCAL]]*$J$3+DATAPREMIOLOCAL2024[[#This Row],[PLATA LOCAL]]*$K$3+DATAPREMIOLOCAL2024[[#This Row],[BRONCE LOCAL]]*$L$3</f>
        <v>6</v>
      </c>
    </row>
    <row r="275" spans="1:14" s="1" customFormat="1" x14ac:dyDescent="0.3">
      <c r="A275" s="1" t="s">
        <v>1424</v>
      </c>
      <c r="B275" s="1" t="s">
        <v>425</v>
      </c>
      <c r="D275" s="1" t="s">
        <v>426</v>
      </c>
      <c r="E275" s="1" t="s">
        <v>427</v>
      </c>
      <c r="G275" s="1" t="s">
        <v>189</v>
      </c>
      <c r="H275" s="1" t="s">
        <v>189</v>
      </c>
      <c r="J275" s="1">
        <v>1</v>
      </c>
      <c r="M275" s="1">
        <f>SUM(DATAPREMIOLOCAL2024[[#This Row],[GRAND PRIX]:[BRONCE LOCAL]])</f>
        <v>1</v>
      </c>
      <c r="N275" s="27">
        <f>+DATAPREMIOLOCAL2024[[#This Row],[GRAND PRIX]]*$I$3+DATAPREMIOLOCAL2024[[#This Row],[ORO LOCAL]]*$J$3+DATAPREMIOLOCAL2024[[#This Row],[PLATA LOCAL]]*$K$3+DATAPREMIOLOCAL2024[[#This Row],[BRONCE LOCAL]]*$L$3</f>
        <v>15</v>
      </c>
    </row>
    <row r="276" spans="1:14" s="1" customFormat="1" x14ac:dyDescent="0.3">
      <c r="A276" s="1" t="s">
        <v>1424</v>
      </c>
      <c r="B276" s="1" t="s">
        <v>2381</v>
      </c>
      <c r="C276" s="1" t="s">
        <v>428</v>
      </c>
      <c r="D276" s="1" t="s">
        <v>429</v>
      </c>
      <c r="E276" s="1" t="s">
        <v>430</v>
      </c>
      <c r="G276" s="1" t="s">
        <v>189</v>
      </c>
      <c r="H276" s="1" t="s">
        <v>189</v>
      </c>
      <c r="K276" s="1">
        <v>1</v>
      </c>
      <c r="M276" s="1">
        <f>SUM(DATAPREMIOLOCAL2024[[#This Row],[GRAND PRIX]:[BRONCE LOCAL]])</f>
        <v>1</v>
      </c>
      <c r="N276" s="27">
        <f>+DATAPREMIOLOCAL2024[[#This Row],[GRAND PRIX]]*$I$3+DATAPREMIOLOCAL2024[[#This Row],[ORO LOCAL]]*$J$3+DATAPREMIOLOCAL2024[[#This Row],[PLATA LOCAL]]*$K$3+DATAPREMIOLOCAL2024[[#This Row],[BRONCE LOCAL]]*$L$3</f>
        <v>7</v>
      </c>
    </row>
    <row r="277" spans="1:14" s="1" customFormat="1" x14ac:dyDescent="0.3">
      <c r="A277" s="1" t="s">
        <v>1425</v>
      </c>
      <c r="B277" s="1" t="s">
        <v>2203</v>
      </c>
      <c r="D277" s="1" t="s">
        <v>431</v>
      </c>
      <c r="E277" s="1" t="s">
        <v>432</v>
      </c>
      <c r="G277" s="1" t="s">
        <v>140</v>
      </c>
      <c r="H277" s="1" t="s">
        <v>140</v>
      </c>
      <c r="L277" s="1">
        <v>1</v>
      </c>
      <c r="M277" s="1">
        <f>SUM(DATAPREMIOLOCAL2024[[#This Row],[GRAND PRIX]:[BRONCE LOCAL]])</f>
        <v>1</v>
      </c>
      <c r="N277" s="27">
        <f>+DATAPREMIOLOCAL2024[[#This Row],[GRAND PRIX]]*$I$3+DATAPREMIOLOCAL2024[[#This Row],[ORO LOCAL]]*$J$3+DATAPREMIOLOCAL2024[[#This Row],[PLATA LOCAL]]*$K$3+DATAPREMIOLOCAL2024[[#This Row],[BRONCE LOCAL]]*$L$3</f>
        <v>3</v>
      </c>
    </row>
    <row r="278" spans="1:14" s="1" customFormat="1" x14ac:dyDescent="0.3">
      <c r="A278" s="1" t="s">
        <v>1425</v>
      </c>
      <c r="B278" s="1" t="s">
        <v>2204</v>
      </c>
      <c r="D278" s="1" t="s">
        <v>433</v>
      </c>
      <c r="E278" s="1" t="s">
        <v>433</v>
      </c>
      <c r="G278" s="1" t="s">
        <v>140</v>
      </c>
      <c r="H278" s="1" t="s">
        <v>140</v>
      </c>
      <c r="I278" s="1">
        <v>1</v>
      </c>
      <c r="M278" s="1">
        <f>SUM(DATAPREMIOLOCAL2024[[#This Row],[GRAND PRIX]:[BRONCE LOCAL]])</f>
        <v>1</v>
      </c>
      <c r="N278" s="27">
        <f>+DATAPREMIOLOCAL2024[[#This Row],[GRAND PRIX]]*$I$3+DATAPREMIOLOCAL2024[[#This Row],[ORO LOCAL]]*$J$3+DATAPREMIOLOCAL2024[[#This Row],[PLATA LOCAL]]*$K$3+DATAPREMIOLOCAL2024[[#This Row],[BRONCE LOCAL]]*$L$3</f>
        <v>30</v>
      </c>
    </row>
    <row r="279" spans="1:14" s="1" customFormat="1" x14ac:dyDescent="0.3">
      <c r="A279" s="1" t="s">
        <v>1425</v>
      </c>
      <c r="B279" s="1" t="s">
        <v>434</v>
      </c>
      <c r="D279" s="1" t="s">
        <v>435</v>
      </c>
      <c r="E279" s="1" t="s">
        <v>436</v>
      </c>
      <c r="G279" s="1" t="s">
        <v>140</v>
      </c>
      <c r="H279" s="1" t="s">
        <v>140</v>
      </c>
      <c r="J279" s="1">
        <v>1</v>
      </c>
      <c r="M279" s="1">
        <f>SUM(DATAPREMIOLOCAL2024[[#This Row],[GRAND PRIX]:[BRONCE LOCAL]])</f>
        <v>1</v>
      </c>
      <c r="N279" s="27">
        <f>+DATAPREMIOLOCAL2024[[#This Row],[GRAND PRIX]]*$I$3+DATAPREMIOLOCAL2024[[#This Row],[ORO LOCAL]]*$J$3+DATAPREMIOLOCAL2024[[#This Row],[PLATA LOCAL]]*$K$3+DATAPREMIOLOCAL2024[[#This Row],[BRONCE LOCAL]]*$L$3</f>
        <v>15</v>
      </c>
    </row>
    <row r="280" spans="1:14" s="1" customFormat="1" x14ac:dyDescent="0.3">
      <c r="A280" s="1" t="s">
        <v>1425</v>
      </c>
      <c r="B280" s="1" t="s">
        <v>437</v>
      </c>
      <c r="D280" s="1" t="s">
        <v>438</v>
      </c>
      <c r="E280" s="1" t="s">
        <v>439</v>
      </c>
      <c r="G280" s="1" t="s">
        <v>140</v>
      </c>
      <c r="H280" s="1" t="s">
        <v>140</v>
      </c>
      <c r="L280" s="1">
        <v>1</v>
      </c>
      <c r="M280" s="1">
        <f>SUM(DATAPREMIOLOCAL2024[[#This Row],[GRAND PRIX]:[BRONCE LOCAL]])</f>
        <v>1</v>
      </c>
      <c r="N280" s="27">
        <f>+DATAPREMIOLOCAL2024[[#This Row],[GRAND PRIX]]*$I$3+DATAPREMIOLOCAL2024[[#This Row],[ORO LOCAL]]*$J$3+DATAPREMIOLOCAL2024[[#This Row],[PLATA LOCAL]]*$K$3+DATAPREMIOLOCAL2024[[#This Row],[BRONCE LOCAL]]*$L$3</f>
        <v>3</v>
      </c>
    </row>
    <row r="281" spans="1:14" s="1" customFormat="1" x14ac:dyDescent="0.3">
      <c r="A281" s="1" t="s">
        <v>1425</v>
      </c>
      <c r="B281" s="1" t="s">
        <v>440</v>
      </c>
      <c r="D281" s="1" t="s">
        <v>441</v>
      </c>
      <c r="E281" s="1" t="s">
        <v>442</v>
      </c>
      <c r="G281" s="1" t="s">
        <v>140</v>
      </c>
      <c r="H281" s="1" t="s">
        <v>140</v>
      </c>
      <c r="L281" s="1">
        <v>1</v>
      </c>
      <c r="M281" s="1">
        <f>SUM(DATAPREMIOLOCAL2024[[#This Row],[GRAND PRIX]:[BRONCE LOCAL]])</f>
        <v>1</v>
      </c>
      <c r="N281" s="27">
        <f>+DATAPREMIOLOCAL2024[[#This Row],[GRAND PRIX]]*$I$3+DATAPREMIOLOCAL2024[[#This Row],[ORO LOCAL]]*$J$3+DATAPREMIOLOCAL2024[[#This Row],[PLATA LOCAL]]*$K$3+DATAPREMIOLOCAL2024[[#This Row],[BRONCE LOCAL]]*$L$3</f>
        <v>3</v>
      </c>
    </row>
    <row r="282" spans="1:14" s="1" customFormat="1" x14ac:dyDescent="0.3">
      <c r="A282" s="1" t="s">
        <v>1425</v>
      </c>
      <c r="B282" s="1" t="s">
        <v>443</v>
      </c>
      <c r="D282" s="1" t="s">
        <v>444</v>
      </c>
      <c r="E282" s="1" t="s">
        <v>445</v>
      </c>
      <c r="G282" s="1" t="s">
        <v>140</v>
      </c>
      <c r="H282" s="1" t="s">
        <v>140</v>
      </c>
      <c r="L282" s="1">
        <v>1</v>
      </c>
      <c r="M282" s="1">
        <f>SUM(DATAPREMIOLOCAL2024[[#This Row],[GRAND PRIX]:[BRONCE LOCAL]])</f>
        <v>1</v>
      </c>
      <c r="N282" s="27">
        <f>+DATAPREMIOLOCAL2024[[#This Row],[GRAND PRIX]]*$I$3+DATAPREMIOLOCAL2024[[#This Row],[ORO LOCAL]]*$J$3+DATAPREMIOLOCAL2024[[#This Row],[PLATA LOCAL]]*$K$3+DATAPREMIOLOCAL2024[[#This Row],[BRONCE LOCAL]]*$L$3</f>
        <v>3</v>
      </c>
    </row>
    <row r="283" spans="1:14" s="1" customFormat="1" x14ac:dyDescent="0.3">
      <c r="A283" s="1" t="s">
        <v>1425</v>
      </c>
      <c r="B283" s="1" t="s">
        <v>446</v>
      </c>
      <c r="D283" s="1" t="s">
        <v>447</v>
      </c>
      <c r="E283" s="1" t="s">
        <v>448</v>
      </c>
      <c r="G283" s="1" t="s">
        <v>140</v>
      </c>
      <c r="H283" s="1" t="s">
        <v>140</v>
      </c>
      <c r="L283" s="1">
        <v>4</v>
      </c>
      <c r="M283" s="1">
        <f>SUM(DATAPREMIOLOCAL2024[[#This Row],[GRAND PRIX]:[BRONCE LOCAL]])</f>
        <v>4</v>
      </c>
      <c r="N283" s="27">
        <f>+DATAPREMIOLOCAL2024[[#This Row],[GRAND PRIX]]*$I$3+DATAPREMIOLOCAL2024[[#This Row],[ORO LOCAL]]*$J$3+DATAPREMIOLOCAL2024[[#This Row],[PLATA LOCAL]]*$K$3+DATAPREMIOLOCAL2024[[#This Row],[BRONCE LOCAL]]*$L$3</f>
        <v>12</v>
      </c>
    </row>
    <row r="284" spans="1:14" s="1" customFormat="1" x14ac:dyDescent="0.3">
      <c r="A284" s="1" t="s">
        <v>1425</v>
      </c>
      <c r="B284" s="1" t="s">
        <v>1233</v>
      </c>
      <c r="C284" s="1" t="s">
        <v>2717</v>
      </c>
      <c r="D284" s="1" t="s">
        <v>450</v>
      </c>
      <c r="E284" s="1" t="s">
        <v>451</v>
      </c>
      <c r="G284" s="1" t="s">
        <v>140</v>
      </c>
      <c r="H284" s="1" t="s">
        <v>140</v>
      </c>
      <c r="L284" s="1">
        <v>4</v>
      </c>
      <c r="M284" s="1">
        <f>SUM(DATAPREMIOLOCAL2024[[#This Row],[GRAND PRIX]:[BRONCE LOCAL]])</f>
        <v>4</v>
      </c>
      <c r="N284" s="27">
        <f>+DATAPREMIOLOCAL2024[[#This Row],[GRAND PRIX]]*$I$3+DATAPREMIOLOCAL2024[[#This Row],[ORO LOCAL]]*$J$3+DATAPREMIOLOCAL2024[[#This Row],[PLATA LOCAL]]*$K$3+DATAPREMIOLOCAL2024[[#This Row],[BRONCE LOCAL]]*$L$3</f>
        <v>12</v>
      </c>
    </row>
    <row r="285" spans="1:14" s="1" customFormat="1" x14ac:dyDescent="0.3">
      <c r="A285" s="1" t="s">
        <v>1425</v>
      </c>
      <c r="B285" s="1" t="s">
        <v>452</v>
      </c>
      <c r="D285" s="1" t="s">
        <v>453</v>
      </c>
      <c r="E285" s="1" t="s">
        <v>454</v>
      </c>
      <c r="G285" s="1" t="s">
        <v>140</v>
      </c>
      <c r="H285" s="1" t="s">
        <v>140</v>
      </c>
      <c r="L285" s="1">
        <v>1</v>
      </c>
      <c r="M285" s="1">
        <f>SUM(DATAPREMIOLOCAL2024[[#This Row],[GRAND PRIX]:[BRONCE LOCAL]])</f>
        <v>1</v>
      </c>
      <c r="N285" s="27">
        <f>+DATAPREMIOLOCAL2024[[#This Row],[GRAND PRIX]]*$I$3+DATAPREMIOLOCAL2024[[#This Row],[ORO LOCAL]]*$J$3+DATAPREMIOLOCAL2024[[#This Row],[PLATA LOCAL]]*$K$3+DATAPREMIOLOCAL2024[[#This Row],[BRONCE LOCAL]]*$L$3</f>
        <v>3</v>
      </c>
    </row>
    <row r="286" spans="1:14" s="1" customFormat="1" x14ac:dyDescent="0.3">
      <c r="A286" s="1" t="s">
        <v>1425</v>
      </c>
      <c r="B286" s="1" t="s">
        <v>455</v>
      </c>
      <c r="D286" s="1" t="s">
        <v>456</v>
      </c>
      <c r="E286" s="1" t="s">
        <v>457</v>
      </c>
      <c r="G286" s="1" t="s">
        <v>140</v>
      </c>
      <c r="H286" s="1" t="s">
        <v>140</v>
      </c>
      <c r="K286" s="1">
        <v>1</v>
      </c>
      <c r="M286" s="1">
        <f>SUM(DATAPREMIOLOCAL2024[[#This Row],[GRAND PRIX]:[BRONCE LOCAL]])</f>
        <v>1</v>
      </c>
      <c r="N286" s="27">
        <f>+DATAPREMIOLOCAL2024[[#This Row],[GRAND PRIX]]*$I$3+DATAPREMIOLOCAL2024[[#This Row],[ORO LOCAL]]*$J$3+DATAPREMIOLOCAL2024[[#This Row],[PLATA LOCAL]]*$K$3+DATAPREMIOLOCAL2024[[#This Row],[BRONCE LOCAL]]*$L$3</f>
        <v>7</v>
      </c>
    </row>
    <row r="287" spans="1:14" s="1" customFormat="1" x14ac:dyDescent="0.3">
      <c r="A287" s="1" t="s">
        <v>1425</v>
      </c>
      <c r="B287" s="1" t="s">
        <v>455</v>
      </c>
      <c r="D287" s="1" t="s">
        <v>458</v>
      </c>
      <c r="E287" s="1" t="s">
        <v>459</v>
      </c>
      <c r="G287" s="1" t="s">
        <v>140</v>
      </c>
      <c r="H287" s="1" t="s">
        <v>140</v>
      </c>
      <c r="J287" s="1">
        <v>4</v>
      </c>
      <c r="M287" s="1">
        <f>SUM(DATAPREMIOLOCAL2024[[#This Row],[GRAND PRIX]:[BRONCE LOCAL]])</f>
        <v>4</v>
      </c>
      <c r="N287" s="27">
        <f>+DATAPREMIOLOCAL2024[[#This Row],[GRAND PRIX]]*$I$3+DATAPREMIOLOCAL2024[[#This Row],[ORO LOCAL]]*$J$3+DATAPREMIOLOCAL2024[[#This Row],[PLATA LOCAL]]*$K$3+DATAPREMIOLOCAL2024[[#This Row],[BRONCE LOCAL]]*$L$3</f>
        <v>60</v>
      </c>
    </row>
    <row r="288" spans="1:14" s="1" customFormat="1" x14ac:dyDescent="0.3">
      <c r="A288" s="1" t="s">
        <v>1425</v>
      </c>
      <c r="B288" s="1" t="s">
        <v>460</v>
      </c>
      <c r="D288" s="1" t="s">
        <v>461</v>
      </c>
      <c r="E288" s="1" t="s">
        <v>462</v>
      </c>
      <c r="G288" s="1" t="s">
        <v>140</v>
      </c>
      <c r="H288" s="1" t="s">
        <v>140</v>
      </c>
      <c r="K288" s="1">
        <v>4</v>
      </c>
      <c r="M288" s="1">
        <f>SUM(DATAPREMIOLOCAL2024[[#This Row],[GRAND PRIX]:[BRONCE LOCAL]])</f>
        <v>4</v>
      </c>
      <c r="N288" s="27">
        <f>+DATAPREMIOLOCAL2024[[#This Row],[GRAND PRIX]]*$I$3+DATAPREMIOLOCAL2024[[#This Row],[ORO LOCAL]]*$J$3+DATAPREMIOLOCAL2024[[#This Row],[PLATA LOCAL]]*$K$3+DATAPREMIOLOCAL2024[[#This Row],[BRONCE LOCAL]]*$L$3</f>
        <v>28</v>
      </c>
    </row>
    <row r="289" spans="1:14" s="1" customFormat="1" x14ac:dyDescent="0.3">
      <c r="A289" s="1" t="s">
        <v>1425</v>
      </c>
      <c r="B289" s="1" t="s">
        <v>460</v>
      </c>
      <c r="D289" s="1" t="s">
        <v>463</v>
      </c>
      <c r="E289" s="1" t="s">
        <v>464</v>
      </c>
      <c r="G289" s="1" t="s">
        <v>140</v>
      </c>
      <c r="H289" s="1" t="s">
        <v>140</v>
      </c>
      <c r="L289" s="1">
        <v>4</v>
      </c>
      <c r="M289" s="1">
        <f>SUM(DATAPREMIOLOCAL2024[[#This Row],[GRAND PRIX]:[BRONCE LOCAL]])</f>
        <v>4</v>
      </c>
      <c r="N289" s="27">
        <f>+DATAPREMIOLOCAL2024[[#This Row],[GRAND PRIX]]*$I$3+DATAPREMIOLOCAL2024[[#This Row],[ORO LOCAL]]*$J$3+DATAPREMIOLOCAL2024[[#This Row],[PLATA LOCAL]]*$K$3+DATAPREMIOLOCAL2024[[#This Row],[BRONCE LOCAL]]*$L$3</f>
        <v>12</v>
      </c>
    </row>
    <row r="290" spans="1:14" s="1" customFormat="1" x14ac:dyDescent="0.3">
      <c r="A290" s="1" t="s">
        <v>1425</v>
      </c>
      <c r="B290" s="1" t="s">
        <v>465</v>
      </c>
      <c r="D290" s="1" t="s">
        <v>466</v>
      </c>
      <c r="E290" s="1" t="s">
        <v>1416</v>
      </c>
      <c r="G290" s="1" t="s">
        <v>140</v>
      </c>
      <c r="H290" s="1" t="s">
        <v>140</v>
      </c>
      <c r="K290" s="1">
        <v>4</v>
      </c>
      <c r="M290" s="1">
        <f>SUM(DATAPREMIOLOCAL2024[[#This Row],[GRAND PRIX]:[BRONCE LOCAL]])</f>
        <v>4</v>
      </c>
      <c r="N290" s="27">
        <f>+DATAPREMIOLOCAL2024[[#This Row],[GRAND PRIX]]*$I$3+DATAPREMIOLOCAL2024[[#This Row],[ORO LOCAL]]*$J$3+DATAPREMIOLOCAL2024[[#This Row],[PLATA LOCAL]]*$K$3+DATAPREMIOLOCAL2024[[#This Row],[BRONCE LOCAL]]*$L$3</f>
        <v>28</v>
      </c>
    </row>
    <row r="291" spans="1:14" s="1" customFormat="1" x14ac:dyDescent="0.3">
      <c r="A291" s="1" t="s">
        <v>1426</v>
      </c>
      <c r="B291" s="1" t="s">
        <v>467</v>
      </c>
      <c r="D291" s="1" t="s">
        <v>1447</v>
      </c>
      <c r="E291" s="1" t="s">
        <v>469</v>
      </c>
      <c r="G291" s="1" t="s">
        <v>210</v>
      </c>
      <c r="H291" s="1" t="s">
        <v>210</v>
      </c>
      <c r="L291" s="1">
        <v>1</v>
      </c>
      <c r="M291" s="1">
        <f>SUM(DATAPREMIOLOCAL2024[[#This Row],[GRAND PRIX]:[BRONCE LOCAL]])</f>
        <v>1</v>
      </c>
      <c r="N291" s="27">
        <f>+DATAPREMIOLOCAL2024[[#This Row],[GRAND PRIX]]*$I$3+DATAPREMIOLOCAL2024[[#This Row],[ORO LOCAL]]*$J$3+DATAPREMIOLOCAL2024[[#This Row],[PLATA LOCAL]]*$K$3+DATAPREMIOLOCAL2024[[#This Row],[BRONCE LOCAL]]*$L$3</f>
        <v>3</v>
      </c>
    </row>
    <row r="292" spans="1:14" s="1" customFormat="1" x14ac:dyDescent="0.3">
      <c r="A292" s="1" t="s">
        <v>1426</v>
      </c>
      <c r="B292" s="1" t="s">
        <v>467</v>
      </c>
      <c r="D292" s="1" t="s">
        <v>1448</v>
      </c>
      <c r="E292" s="1" t="s">
        <v>468</v>
      </c>
      <c r="G292" s="1" t="s">
        <v>210</v>
      </c>
      <c r="H292" s="1" t="s">
        <v>210</v>
      </c>
      <c r="J292" s="1">
        <v>1</v>
      </c>
      <c r="M292" s="1">
        <f>SUM(DATAPREMIOLOCAL2024[[#This Row],[GRAND PRIX]:[BRONCE LOCAL]])</f>
        <v>1</v>
      </c>
      <c r="N292" s="27">
        <f>+DATAPREMIOLOCAL2024[[#This Row],[GRAND PRIX]]*$I$3+DATAPREMIOLOCAL2024[[#This Row],[ORO LOCAL]]*$J$3+DATAPREMIOLOCAL2024[[#This Row],[PLATA LOCAL]]*$K$3+DATAPREMIOLOCAL2024[[#This Row],[BRONCE LOCAL]]*$L$3</f>
        <v>15</v>
      </c>
    </row>
    <row r="293" spans="1:14" s="1" customFormat="1" x14ac:dyDescent="0.3">
      <c r="A293" s="1" t="s">
        <v>1426</v>
      </c>
      <c r="B293" s="1" t="s">
        <v>470</v>
      </c>
      <c r="D293" s="1" t="s">
        <v>1449</v>
      </c>
      <c r="E293" s="1" t="s">
        <v>471</v>
      </c>
      <c r="G293" s="1" t="s">
        <v>210</v>
      </c>
      <c r="H293" s="1" t="s">
        <v>210</v>
      </c>
      <c r="L293" s="1">
        <v>2</v>
      </c>
      <c r="M293" s="1">
        <f>SUM(DATAPREMIOLOCAL2024[[#This Row],[GRAND PRIX]:[BRONCE LOCAL]])</f>
        <v>2</v>
      </c>
      <c r="N293" s="27">
        <f>+DATAPREMIOLOCAL2024[[#This Row],[GRAND PRIX]]*$I$3+DATAPREMIOLOCAL2024[[#This Row],[ORO LOCAL]]*$J$3+DATAPREMIOLOCAL2024[[#This Row],[PLATA LOCAL]]*$K$3+DATAPREMIOLOCAL2024[[#This Row],[BRONCE LOCAL]]*$L$3</f>
        <v>6</v>
      </c>
    </row>
    <row r="294" spans="1:14" s="1" customFormat="1" x14ac:dyDescent="0.3">
      <c r="A294" s="1" t="s">
        <v>1426</v>
      </c>
      <c r="B294" s="1" t="s">
        <v>472</v>
      </c>
      <c r="D294" s="1" t="s">
        <v>1450</v>
      </c>
      <c r="E294" s="1" t="s">
        <v>474</v>
      </c>
      <c r="G294" s="1" t="s">
        <v>210</v>
      </c>
      <c r="H294" s="1" t="s">
        <v>210</v>
      </c>
      <c r="J294" s="1">
        <v>1</v>
      </c>
      <c r="K294" s="1">
        <v>1</v>
      </c>
      <c r="M294" s="1">
        <f>SUM(DATAPREMIOLOCAL2024[[#This Row],[GRAND PRIX]:[BRONCE LOCAL]])</f>
        <v>2</v>
      </c>
      <c r="N294" s="27">
        <f>+DATAPREMIOLOCAL2024[[#This Row],[GRAND PRIX]]*$I$3+DATAPREMIOLOCAL2024[[#This Row],[ORO LOCAL]]*$J$3+DATAPREMIOLOCAL2024[[#This Row],[PLATA LOCAL]]*$K$3+DATAPREMIOLOCAL2024[[#This Row],[BRONCE LOCAL]]*$L$3</f>
        <v>22</v>
      </c>
    </row>
    <row r="295" spans="1:14" s="1" customFormat="1" x14ac:dyDescent="0.3">
      <c r="A295" s="1" t="s">
        <v>1426</v>
      </c>
      <c r="B295" s="1" t="s">
        <v>472</v>
      </c>
      <c r="D295" s="1" t="s">
        <v>1451</v>
      </c>
      <c r="E295" s="1" t="s">
        <v>476</v>
      </c>
      <c r="G295" s="1" t="s">
        <v>210</v>
      </c>
      <c r="H295" s="1" t="s">
        <v>210</v>
      </c>
      <c r="K295" s="1">
        <v>1</v>
      </c>
      <c r="L295" s="1">
        <v>1</v>
      </c>
      <c r="M295" s="1">
        <f>SUM(DATAPREMIOLOCAL2024[[#This Row],[GRAND PRIX]:[BRONCE LOCAL]])</f>
        <v>2</v>
      </c>
      <c r="N295" s="27">
        <f>+DATAPREMIOLOCAL2024[[#This Row],[GRAND PRIX]]*$I$3+DATAPREMIOLOCAL2024[[#This Row],[ORO LOCAL]]*$J$3+DATAPREMIOLOCAL2024[[#This Row],[PLATA LOCAL]]*$K$3+DATAPREMIOLOCAL2024[[#This Row],[BRONCE LOCAL]]*$L$3</f>
        <v>10</v>
      </c>
    </row>
    <row r="296" spans="1:14" s="1" customFormat="1" x14ac:dyDescent="0.3">
      <c r="A296" s="1" t="s">
        <v>1426</v>
      </c>
      <c r="B296" s="1" t="s">
        <v>472</v>
      </c>
      <c r="D296" s="1" t="s">
        <v>1452</v>
      </c>
      <c r="E296" s="1" t="s">
        <v>473</v>
      </c>
      <c r="G296" s="1" t="s">
        <v>210</v>
      </c>
      <c r="H296" s="1" t="s">
        <v>210</v>
      </c>
      <c r="L296" s="1">
        <v>1</v>
      </c>
      <c r="M296" s="1">
        <f>SUM(DATAPREMIOLOCAL2024[[#This Row],[GRAND PRIX]:[BRONCE LOCAL]])</f>
        <v>1</v>
      </c>
      <c r="N296" s="27">
        <f>+DATAPREMIOLOCAL2024[[#This Row],[GRAND PRIX]]*$I$3+DATAPREMIOLOCAL2024[[#This Row],[ORO LOCAL]]*$J$3+DATAPREMIOLOCAL2024[[#This Row],[PLATA LOCAL]]*$K$3+DATAPREMIOLOCAL2024[[#This Row],[BRONCE LOCAL]]*$L$3</f>
        <v>3</v>
      </c>
    </row>
    <row r="297" spans="1:14" s="1" customFormat="1" x14ac:dyDescent="0.3">
      <c r="A297" s="1" t="s">
        <v>1426</v>
      </c>
      <c r="B297" s="1" t="s">
        <v>472</v>
      </c>
      <c r="D297" s="1" t="s">
        <v>1453</v>
      </c>
      <c r="E297" s="1" t="s">
        <v>475</v>
      </c>
      <c r="G297" s="1" t="s">
        <v>210</v>
      </c>
      <c r="H297" s="1" t="s">
        <v>210</v>
      </c>
      <c r="L297" s="1">
        <v>1</v>
      </c>
      <c r="M297" s="1">
        <f>SUM(DATAPREMIOLOCAL2024[[#This Row],[GRAND PRIX]:[BRONCE LOCAL]])</f>
        <v>1</v>
      </c>
      <c r="N297" s="27">
        <f>+DATAPREMIOLOCAL2024[[#This Row],[GRAND PRIX]]*$I$3+DATAPREMIOLOCAL2024[[#This Row],[ORO LOCAL]]*$J$3+DATAPREMIOLOCAL2024[[#This Row],[PLATA LOCAL]]*$K$3+DATAPREMIOLOCAL2024[[#This Row],[BRONCE LOCAL]]*$L$3</f>
        <v>3</v>
      </c>
    </row>
    <row r="298" spans="1:14" s="1" customFormat="1" x14ac:dyDescent="0.3">
      <c r="A298" s="1" t="s">
        <v>1426</v>
      </c>
      <c r="B298" s="1" t="s">
        <v>477</v>
      </c>
      <c r="D298" s="1" t="s">
        <v>1454</v>
      </c>
      <c r="E298" s="1" t="s">
        <v>478</v>
      </c>
      <c r="G298" s="1" t="s">
        <v>210</v>
      </c>
      <c r="H298" s="1" t="s">
        <v>210</v>
      </c>
      <c r="L298" s="1">
        <v>1</v>
      </c>
      <c r="M298" s="1">
        <f>SUM(DATAPREMIOLOCAL2024[[#This Row],[GRAND PRIX]:[BRONCE LOCAL]])</f>
        <v>1</v>
      </c>
      <c r="N298" s="27">
        <f>+DATAPREMIOLOCAL2024[[#This Row],[GRAND PRIX]]*$I$3+DATAPREMIOLOCAL2024[[#This Row],[ORO LOCAL]]*$J$3+DATAPREMIOLOCAL2024[[#This Row],[PLATA LOCAL]]*$K$3+DATAPREMIOLOCAL2024[[#This Row],[BRONCE LOCAL]]*$L$3</f>
        <v>3</v>
      </c>
    </row>
    <row r="299" spans="1:14" s="1" customFormat="1" x14ac:dyDescent="0.3">
      <c r="A299" s="1" t="s">
        <v>1426</v>
      </c>
      <c r="B299" s="1" t="s">
        <v>479</v>
      </c>
      <c r="D299" s="1" t="s">
        <v>1096</v>
      </c>
      <c r="E299" s="1" t="s">
        <v>482</v>
      </c>
      <c r="G299" s="1" t="s">
        <v>210</v>
      </c>
      <c r="H299" s="1" t="s">
        <v>210</v>
      </c>
      <c r="L299" s="1">
        <v>1</v>
      </c>
      <c r="M299" s="1">
        <f>SUM(DATAPREMIOLOCAL2024[[#This Row],[GRAND PRIX]:[BRONCE LOCAL]])</f>
        <v>1</v>
      </c>
      <c r="N299" s="27">
        <f>+DATAPREMIOLOCAL2024[[#This Row],[GRAND PRIX]]*$I$3+DATAPREMIOLOCAL2024[[#This Row],[ORO LOCAL]]*$J$3+DATAPREMIOLOCAL2024[[#This Row],[PLATA LOCAL]]*$K$3+DATAPREMIOLOCAL2024[[#This Row],[BRONCE LOCAL]]*$L$3</f>
        <v>3</v>
      </c>
    </row>
    <row r="300" spans="1:14" s="1" customFormat="1" x14ac:dyDescent="0.3">
      <c r="A300" s="1" t="s">
        <v>1426</v>
      </c>
      <c r="B300" s="1" t="s">
        <v>479</v>
      </c>
      <c r="D300" s="1" t="s">
        <v>1455</v>
      </c>
      <c r="E300" s="1" t="s">
        <v>480</v>
      </c>
      <c r="G300" s="1" t="s">
        <v>210</v>
      </c>
      <c r="H300" s="1" t="s">
        <v>210</v>
      </c>
      <c r="L300" s="1">
        <v>3</v>
      </c>
      <c r="M300" s="1">
        <f>SUM(DATAPREMIOLOCAL2024[[#This Row],[GRAND PRIX]:[BRONCE LOCAL]])</f>
        <v>3</v>
      </c>
      <c r="N300" s="27">
        <f>+DATAPREMIOLOCAL2024[[#This Row],[GRAND PRIX]]*$I$3+DATAPREMIOLOCAL2024[[#This Row],[ORO LOCAL]]*$J$3+DATAPREMIOLOCAL2024[[#This Row],[PLATA LOCAL]]*$K$3+DATAPREMIOLOCAL2024[[#This Row],[BRONCE LOCAL]]*$L$3</f>
        <v>9</v>
      </c>
    </row>
    <row r="301" spans="1:14" s="1" customFormat="1" x14ac:dyDescent="0.3">
      <c r="A301" s="1" t="s">
        <v>1426</v>
      </c>
      <c r="B301" s="1" t="s">
        <v>479</v>
      </c>
      <c r="D301" s="1" t="s">
        <v>1456</v>
      </c>
      <c r="E301" s="1" t="s">
        <v>481</v>
      </c>
      <c r="G301" s="1" t="s">
        <v>210</v>
      </c>
      <c r="H301" s="1" t="s">
        <v>210</v>
      </c>
      <c r="J301" s="1">
        <v>2</v>
      </c>
      <c r="K301" s="1">
        <v>2</v>
      </c>
      <c r="M301" s="1">
        <f>SUM(DATAPREMIOLOCAL2024[[#This Row],[GRAND PRIX]:[BRONCE LOCAL]])</f>
        <v>4</v>
      </c>
      <c r="N301" s="27">
        <f>+DATAPREMIOLOCAL2024[[#This Row],[GRAND PRIX]]*$I$3+DATAPREMIOLOCAL2024[[#This Row],[ORO LOCAL]]*$J$3+DATAPREMIOLOCAL2024[[#This Row],[PLATA LOCAL]]*$K$3+DATAPREMIOLOCAL2024[[#This Row],[BRONCE LOCAL]]*$L$3</f>
        <v>44</v>
      </c>
    </row>
    <row r="302" spans="1:14" s="1" customFormat="1" x14ac:dyDescent="0.3">
      <c r="A302" s="1" t="s">
        <v>1426</v>
      </c>
      <c r="B302" s="1" t="s">
        <v>479</v>
      </c>
      <c r="D302" s="1" t="s">
        <v>1457</v>
      </c>
      <c r="E302" s="1" t="s">
        <v>481</v>
      </c>
      <c r="G302" s="1" t="s">
        <v>210</v>
      </c>
      <c r="H302" s="1" t="s">
        <v>210</v>
      </c>
      <c r="L302" s="1">
        <v>1</v>
      </c>
      <c r="M302" s="1">
        <f>SUM(DATAPREMIOLOCAL2024[[#This Row],[GRAND PRIX]:[BRONCE LOCAL]])</f>
        <v>1</v>
      </c>
      <c r="N302" s="27">
        <f>+DATAPREMIOLOCAL2024[[#This Row],[GRAND PRIX]]*$I$3+DATAPREMIOLOCAL2024[[#This Row],[ORO LOCAL]]*$J$3+DATAPREMIOLOCAL2024[[#This Row],[PLATA LOCAL]]*$K$3+DATAPREMIOLOCAL2024[[#This Row],[BRONCE LOCAL]]*$L$3</f>
        <v>3</v>
      </c>
    </row>
    <row r="303" spans="1:14" s="1" customFormat="1" x14ac:dyDescent="0.3">
      <c r="A303" s="1" t="s">
        <v>1426</v>
      </c>
      <c r="B303" s="1" t="s">
        <v>2162</v>
      </c>
      <c r="C303" s="1" t="s">
        <v>483</v>
      </c>
      <c r="D303" s="1" t="s">
        <v>1458</v>
      </c>
      <c r="E303" s="1" t="s">
        <v>484</v>
      </c>
      <c r="G303" s="1" t="s">
        <v>210</v>
      </c>
      <c r="H303" s="1" t="s">
        <v>210</v>
      </c>
      <c r="L303" s="1">
        <v>1</v>
      </c>
      <c r="M303" s="1">
        <f>SUM(DATAPREMIOLOCAL2024[[#This Row],[GRAND PRIX]:[BRONCE LOCAL]])</f>
        <v>1</v>
      </c>
      <c r="N303" s="27">
        <f>+DATAPREMIOLOCAL2024[[#This Row],[GRAND PRIX]]*$I$3+DATAPREMIOLOCAL2024[[#This Row],[ORO LOCAL]]*$J$3+DATAPREMIOLOCAL2024[[#This Row],[PLATA LOCAL]]*$K$3+DATAPREMIOLOCAL2024[[#This Row],[BRONCE LOCAL]]*$L$3</f>
        <v>3</v>
      </c>
    </row>
    <row r="304" spans="1:14" s="1" customFormat="1" x14ac:dyDescent="0.3">
      <c r="A304" s="1" t="s">
        <v>1426</v>
      </c>
      <c r="B304" s="1" t="s">
        <v>485</v>
      </c>
      <c r="C304" s="1" t="s">
        <v>2134</v>
      </c>
      <c r="D304" s="1" t="s">
        <v>1459</v>
      </c>
      <c r="E304" s="1" t="s">
        <v>486</v>
      </c>
      <c r="G304" s="1" t="s">
        <v>210</v>
      </c>
      <c r="H304" s="1" t="s">
        <v>210</v>
      </c>
      <c r="J304" s="1">
        <v>1</v>
      </c>
      <c r="M304" s="1">
        <f>SUM(DATAPREMIOLOCAL2024[[#This Row],[GRAND PRIX]:[BRONCE LOCAL]])</f>
        <v>1</v>
      </c>
      <c r="N304" s="27">
        <f>+DATAPREMIOLOCAL2024[[#This Row],[GRAND PRIX]]*$I$3+DATAPREMIOLOCAL2024[[#This Row],[ORO LOCAL]]*$J$3+DATAPREMIOLOCAL2024[[#This Row],[PLATA LOCAL]]*$K$3+DATAPREMIOLOCAL2024[[#This Row],[BRONCE LOCAL]]*$L$3</f>
        <v>15</v>
      </c>
    </row>
    <row r="305" spans="1:14" s="1" customFormat="1" x14ac:dyDescent="0.3">
      <c r="A305" s="1" t="s">
        <v>1426</v>
      </c>
      <c r="B305" s="1" t="s">
        <v>487</v>
      </c>
      <c r="D305" s="1" t="s">
        <v>1460</v>
      </c>
      <c r="E305" s="1" t="s">
        <v>488</v>
      </c>
      <c r="G305" s="1" t="s">
        <v>210</v>
      </c>
      <c r="H305" s="1" t="s">
        <v>210</v>
      </c>
      <c r="L305" s="1">
        <v>3</v>
      </c>
      <c r="M305" s="1">
        <f>SUM(DATAPREMIOLOCAL2024[[#This Row],[GRAND PRIX]:[BRONCE LOCAL]])</f>
        <v>3</v>
      </c>
      <c r="N305" s="27">
        <f>+DATAPREMIOLOCAL2024[[#This Row],[GRAND PRIX]]*$I$3+DATAPREMIOLOCAL2024[[#This Row],[ORO LOCAL]]*$J$3+DATAPREMIOLOCAL2024[[#This Row],[PLATA LOCAL]]*$K$3+DATAPREMIOLOCAL2024[[#This Row],[BRONCE LOCAL]]*$L$3</f>
        <v>9</v>
      </c>
    </row>
    <row r="306" spans="1:14" s="1" customFormat="1" x14ac:dyDescent="0.3">
      <c r="A306" s="1" t="s">
        <v>1426</v>
      </c>
      <c r="B306" s="1" t="s">
        <v>487</v>
      </c>
      <c r="D306" s="1" t="s">
        <v>1461</v>
      </c>
      <c r="E306" s="1" t="s">
        <v>489</v>
      </c>
      <c r="G306" s="1" t="s">
        <v>210</v>
      </c>
      <c r="H306" s="1" t="s">
        <v>210</v>
      </c>
      <c r="L306" s="1">
        <v>1</v>
      </c>
      <c r="M306" s="1">
        <f>SUM(DATAPREMIOLOCAL2024[[#This Row],[GRAND PRIX]:[BRONCE LOCAL]])</f>
        <v>1</v>
      </c>
      <c r="N306" s="27">
        <f>+DATAPREMIOLOCAL2024[[#This Row],[GRAND PRIX]]*$I$3+DATAPREMIOLOCAL2024[[#This Row],[ORO LOCAL]]*$J$3+DATAPREMIOLOCAL2024[[#This Row],[PLATA LOCAL]]*$K$3+DATAPREMIOLOCAL2024[[#This Row],[BRONCE LOCAL]]*$L$3</f>
        <v>3</v>
      </c>
    </row>
    <row r="307" spans="1:14" s="1" customFormat="1" x14ac:dyDescent="0.3">
      <c r="A307" s="1" t="s">
        <v>1426</v>
      </c>
      <c r="B307" s="1" t="s">
        <v>487</v>
      </c>
      <c r="D307" s="1" t="s">
        <v>1462</v>
      </c>
      <c r="E307" s="1" t="s">
        <v>490</v>
      </c>
      <c r="G307" s="1" t="s">
        <v>210</v>
      </c>
      <c r="H307" s="1" t="s">
        <v>210</v>
      </c>
      <c r="K307" s="1">
        <v>1</v>
      </c>
      <c r="M307" s="1">
        <f>SUM(DATAPREMIOLOCAL2024[[#This Row],[GRAND PRIX]:[BRONCE LOCAL]])</f>
        <v>1</v>
      </c>
      <c r="N307" s="27">
        <f>+DATAPREMIOLOCAL2024[[#This Row],[GRAND PRIX]]*$I$3+DATAPREMIOLOCAL2024[[#This Row],[ORO LOCAL]]*$J$3+DATAPREMIOLOCAL2024[[#This Row],[PLATA LOCAL]]*$K$3+DATAPREMIOLOCAL2024[[#This Row],[BRONCE LOCAL]]*$L$3</f>
        <v>7</v>
      </c>
    </row>
    <row r="308" spans="1:14" s="1" customFormat="1" x14ac:dyDescent="0.3">
      <c r="A308" s="1" t="s">
        <v>1426</v>
      </c>
      <c r="B308" s="1" t="s">
        <v>487</v>
      </c>
      <c r="D308" s="1" t="s">
        <v>1463</v>
      </c>
      <c r="E308" s="1" t="s">
        <v>482</v>
      </c>
      <c r="G308" s="1" t="s">
        <v>210</v>
      </c>
      <c r="H308" s="1" t="s">
        <v>210</v>
      </c>
      <c r="J308" s="1">
        <v>1</v>
      </c>
      <c r="K308" s="1">
        <v>2</v>
      </c>
      <c r="M308" s="1">
        <f>SUM(DATAPREMIOLOCAL2024[[#This Row],[GRAND PRIX]:[BRONCE LOCAL]])</f>
        <v>3</v>
      </c>
      <c r="N308" s="27">
        <f>+DATAPREMIOLOCAL2024[[#This Row],[GRAND PRIX]]*$I$3+DATAPREMIOLOCAL2024[[#This Row],[ORO LOCAL]]*$J$3+DATAPREMIOLOCAL2024[[#This Row],[PLATA LOCAL]]*$K$3+DATAPREMIOLOCAL2024[[#This Row],[BRONCE LOCAL]]*$L$3</f>
        <v>29</v>
      </c>
    </row>
    <row r="309" spans="1:14" s="1" customFormat="1" x14ac:dyDescent="0.3">
      <c r="A309" s="1" t="s">
        <v>1426</v>
      </c>
      <c r="B309" s="1" t="s">
        <v>491</v>
      </c>
      <c r="D309" s="1" t="s">
        <v>1464</v>
      </c>
      <c r="E309" s="1" t="s">
        <v>492</v>
      </c>
      <c r="G309" s="1" t="s">
        <v>210</v>
      </c>
      <c r="H309" s="1" t="s">
        <v>210</v>
      </c>
      <c r="L309" s="1">
        <v>1</v>
      </c>
      <c r="M309" s="1">
        <f>SUM(DATAPREMIOLOCAL2024[[#This Row],[GRAND PRIX]:[BRONCE LOCAL]])</f>
        <v>1</v>
      </c>
      <c r="N309" s="27">
        <f>+DATAPREMIOLOCAL2024[[#This Row],[GRAND PRIX]]*$I$3+DATAPREMIOLOCAL2024[[#This Row],[ORO LOCAL]]*$J$3+DATAPREMIOLOCAL2024[[#This Row],[PLATA LOCAL]]*$K$3+DATAPREMIOLOCAL2024[[#This Row],[BRONCE LOCAL]]*$L$3</f>
        <v>3</v>
      </c>
    </row>
    <row r="310" spans="1:14" s="1" customFormat="1" x14ac:dyDescent="0.3">
      <c r="A310" s="1" t="s">
        <v>1426</v>
      </c>
      <c r="B310" s="1" t="s">
        <v>493</v>
      </c>
      <c r="D310" s="1" t="s">
        <v>1465</v>
      </c>
      <c r="E310" s="1" t="s">
        <v>481</v>
      </c>
      <c r="G310" s="1" t="s">
        <v>210</v>
      </c>
      <c r="H310" s="1" t="s">
        <v>210</v>
      </c>
      <c r="K310" s="1">
        <v>2</v>
      </c>
      <c r="L310" s="1">
        <v>3</v>
      </c>
      <c r="M310" s="1">
        <f>SUM(DATAPREMIOLOCAL2024[[#This Row],[GRAND PRIX]:[BRONCE LOCAL]])</f>
        <v>5</v>
      </c>
      <c r="N310" s="27">
        <f>+DATAPREMIOLOCAL2024[[#This Row],[GRAND PRIX]]*$I$3+DATAPREMIOLOCAL2024[[#This Row],[ORO LOCAL]]*$J$3+DATAPREMIOLOCAL2024[[#This Row],[PLATA LOCAL]]*$K$3+DATAPREMIOLOCAL2024[[#This Row],[BRONCE LOCAL]]*$L$3</f>
        <v>23</v>
      </c>
    </row>
    <row r="311" spans="1:14" s="1" customFormat="1" x14ac:dyDescent="0.3">
      <c r="A311" s="1" t="s">
        <v>1426</v>
      </c>
      <c r="B311" s="1" t="s">
        <v>494</v>
      </c>
      <c r="D311" s="1" t="s">
        <v>1466</v>
      </c>
      <c r="E311" s="1" t="s">
        <v>495</v>
      </c>
      <c r="G311" s="1" t="s">
        <v>210</v>
      </c>
      <c r="H311" s="1" t="s">
        <v>210</v>
      </c>
      <c r="K311" s="1">
        <v>2</v>
      </c>
      <c r="M311" s="1">
        <f>SUM(DATAPREMIOLOCAL2024[[#This Row],[GRAND PRIX]:[BRONCE LOCAL]])</f>
        <v>2</v>
      </c>
      <c r="N311" s="27">
        <f>+DATAPREMIOLOCAL2024[[#This Row],[GRAND PRIX]]*$I$3+DATAPREMIOLOCAL2024[[#This Row],[ORO LOCAL]]*$J$3+DATAPREMIOLOCAL2024[[#This Row],[PLATA LOCAL]]*$K$3+DATAPREMIOLOCAL2024[[#This Row],[BRONCE LOCAL]]*$L$3</f>
        <v>14</v>
      </c>
    </row>
    <row r="312" spans="1:14" s="1" customFormat="1" x14ac:dyDescent="0.3">
      <c r="A312" s="1" t="s">
        <v>1426</v>
      </c>
      <c r="B312" s="1" t="s">
        <v>494</v>
      </c>
      <c r="D312" s="1" t="s">
        <v>1467</v>
      </c>
      <c r="E312" s="1" t="s">
        <v>495</v>
      </c>
      <c r="G312" s="1" t="s">
        <v>210</v>
      </c>
      <c r="H312" s="1" t="s">
        <v>210</v>
      </c>
      <c r="J312" s="1">
        <v>2</v>
      </c>
      <c r="M312" s="1">
        <f>SUM(DATAPREMIOLOCAL2024[[#This Row],[GRAND PRIX]:[BRONCE LOCAL]])</f>
        <v>2</v>
      </c>
      <c r="N312" s="27">
        <f>+DATAPREMIOLOCAL2024[[#This Row],[GRAND PRIX]]*$I$3+DATAPREMIOLOCAL2024[[#This Row],[ORO LOCAL]]*$J$3+DATAPREMIOLOCAL2024[[#This Row],[PLATA LOCAL]]*$K$3+DATAPREMIOLOCAL2024[[#This Row],[BRONCE LOCAL]]*$L$3</f>
        <v>30</v>
      </c>
    </row>
    <row r="313" spans="1:14" s="1" customFormat="1" x14ac:dyDescent="0.3">
      <c r="A313" s="1" t="s">
        <v>1426</v>
      </c>
      <c r="B313" s="1" t="s">
        <v>1443</v>
      </c>
      <c r="C313" s="1" t="s">
        <v>2704</v>
      </c>
      <c r="D313" s="1" t="s">
        <v>1468</v>
      </c>
      <c r="E313" s="1" t="s">
        <v>497</v>
      </c>
      <c r="G313" s="1" t="s">
        <v>210</v>
      </c>
      <c r="H313" s="1" t="s">
        <v>210</v>
      </c>
      <c r="J313" s="1">
        <v>5</v>
      </c>
      <c r="M313" s="1">
        <f>SUM(DATAPREMIOLOCAL2024[[#This Row],[GRAND PRIX]:[BRONCE LOCAL]])</f>
        <v>5</v>
      </c>
      <c r="N313" s="27">
        <f>+DATAPREMIOLOCAL2024[[#This Row],[GRAND PRIX]]*$I$3+DATAPREMIOLOCAL2024[[#This Row],[ORO LOCAL]]*$J$3+DATAPREMIOLOCAL2024[[#This Row],[PLATA LOCAL]]*$K$3+DATAPREMIOLOCAL2024[[#This Row],[BRONCE LOCAL]]*$L$3</f>
        <v>75</v>
      </c>
    </row>
    <row r="314" spans="1:14" s="1" customFormat="1" x14ac:dyDescent="0.3">
      <c r="A314" s="1" t="s">
        <v>1426</v>
      </c>
      <c r="B314" s="1" t="s">
        <v>1443</v>
      </c>
      <c r="C314" s="1" t="s">
        <v>2704</v>
      </c>
      <c r="D314" s="1" t="s">
        <v>1469</v>
      </c>
      <c r="E314" s="1" t="s">
        <v>498</v>
      </c>
      <c r="G314" s="1" t="s">
        <v>210</v>
      </c>
      <c r="H314" s="1" t="s">
        <v>210</v>
      </c>
      <c r="K314" s="1">
        <v>1</v>
      </c>
      <c r="M314" s="1">
        <f>SUM(DATAPREMIOLOCAL2024[[#This Row],[GRAND PRIX]:[BRONCE LOCAL]])</f>
        <v>1</v>
      </c>
      <c r="N314" s="27">
        <f>+DATAPREMIOLOCAL2024[[#This Row],[GRAND PRIX]]*$I$3+DATAPREMIOLOCAL2024[[#This Row],[ORO LOCAL]]*$J$3+DATAPREMIOLOCAL2024[[#This Row],[PLATA LOCAL]]*$K$3+DATAPREMIOLOCAL2024[[#This Row],[BRONCE LOCAL]]*$L$3</f>
        <v>7</v>
      </c>
    </row>
    <row r="315" spans="1:14" s="1" customFormat="1" x14ac:dyDescent="0.3">
      <c r="A315" s="1" t="s">
        <v>1426</v>
      </c>
      <c r="B315" s="1" t="s">
        <v>1443</v>
      </c>
      <c r="C315" s="1" t="s">
        <v>2704</v>
      </c>
      <c r="D315" s="1" t="s">
        <v>1470</v>
      </c>
      <c r="E315" s="1" t="s">
        <v>499</v>
      </c>
      <c r="G315" s="1" t="s">
        <v>210</v>
      </c>
      <c r="H315" s="1" t="s">
        <v>210</v>
      </c>
      <c r="L315" s="1">
        <v>1</v>
      </c>
      <c r="M315" s="1">
        <f>SUM(DATAPREMIOLOCAL2024[[#This Row],[GRAND PRIX]:[BRONCE LOCAL]])</f>
        <v>1</v>
      </c>
      <c r="N315" s="27">
        <f>+DATAPREMIOLOCAL2024[[#This Row],[GRAND PRIX]]*$I$3+DATAPREMIOLOCAL2024[[#This Row],[ORO LOCAL]]*$J$3+DATAPREMIOLOCAL2024[[#This Row],[PLATA LOCAL]]*$K$3+DATAPREMIOLOCAL2024[[#This Row],[BRONCE LOCAL]]*$L$3</f>
        <v>3</v>
      </c>
    </row>
    <row r="316" spans="1:14" s="1" customFormat="1" x14ac:dyDescent="0.3">
      <c r="A316" s="1" t="s">
        <v>1426</v>
      </c>
      <c r="B316" s="1" t="s">
        <v>1443</v>
      </c>
      <c r="C316" s="1" t="s">
        <v>2704</v>
      </c>
      <c r="D316" s="1" t="s">
        <v>1471</v>
      </c>
      <c r="E316" s="1" t="s">
        <v>496</v>
      </c>
      <c r="G316" s="1" t="s">
        <v>210</v>
      </c>
      <c r="H316" s="1" t="s">
        <v>210</v>
      </c>
      <c r="J316" s="1">
        <v>1</v>
      </c>
      <c r="K316" s="1">
        <v>2</v>
      </c>
      <c r="L316" s="1">
        <v>2</v>
      </c>
      <c r="M316" s="1">
        <f>SUM(DATAPREMIOLOCAL2024[[#This Row],[GRAND PRIX]:[BRONCE LOCAL]])</f>
        <v>5</v>
      </c>
      <c r="N316" s="27">
        <f>+DATAPREMIOLOCAL2024[[#This Row],[GRAND PRIX]]*$I$3+DATAPREMIOLOCAL2024[[#This Row],[ORO LOCAL]]*$J$3+DATAPREMIOLOCAL2024[[#This Row],[PLATA LOCAL]]*$K$3+DATAPREMIOLOCAL2024[[#This Row],[BRONCE LOCAL]]*$L$3</f>
        <v>35</v>
      </c>
    </row>
    <row r="317" spans="1:14" s="1" customFormat="1" x14ac:dyDescent="0.3">
      <c r="A317" s="1" t="s">
        <v>1426</v>
      </c>
      <c r="B317" s="1" t="s">
        <v>1443</v>
      </c>
      <c r="C317" s="1" t="s">
        <v>2704</v>
      </c>
      <c r="D317" s="1" t="s">
        <v>1472</v>
      </c>
      <c r="E317" s="1" t="s">
        <v>500</v>
      </c>
      <c r="G317" s="1" t="s">
        <v>210</v>
      </c>
      <c r="H317" s="1" t="s">
        <v>210</v>
      </c>
      <c r="K317" s="1">
        <v>3</v>
      </c>
      <c r="L317" s="1">
        <v>1</v>
      </c>
      <c r="M317" s="1">
        <f>SUM(DATAPREMIOLOCAL2024[[#This Row],[GRAND PRIX]:[BRONCE LOCAL]])</f>
        <v>4</v>
      </c>
      <c r="N317" s="27">
        <f>+DATAPREMIOLOCAL2024[[#This Row],[GRAND PRIX]]*$I$3+DATAPREMIOLOCAL2024[[#This Row],[ORO LOCAL]]*$J$3+DATAPREMIOLOCAL2024[[#This Row],[PLATA LOCAL]]*$K$3+DATAPREMIOLOCAL2024[[#This Row],[BRONCE LOCAL]]*$L$3</f>
        <v>24</v>
      </c>
    </row>
    <row r="318" spans="1:14" s="1" customFormat="1" x14ac:dyDescent="0.3">
      <c r="A318" s="1" t="s">
        <v>1427</v>
      </c>
      <c r="B318" s="1" t="s">
        <v>501</v>
      </c>
      <c r="D318" s="1" t="s">
        <v>503</v>
      </c>
      <c r="G318" s="1" t="s">
        <v>502</v>
      </c>
      <c r="H318" s="1" t="s">
        <v>502</v>
      </c>
      <c r="K318" s="1">
        <v>1</v>
      </c>
      <c r="M318" s="1">
        <f>SUM(DATAPREMIOLOCAL2024[[#This Row],[GRAND PRIX]:[BRONCE LOCAL]])</f>
        <v>1</v>
      </c>
      <c r="N318" s="27">
        <f>+DATAPREMIOLOCAL2024[[#This Row],[GRAND PRIX]]*$I$3+DATAPREMIOLOCAL2024[[#This Row],[ORO LOCAL]]*$J$3+DATAPREMIOLOCAL2024[[#This Row],[PLATA LOCAL]]*$K$3+DATAPREMIOLOCAL2024[[#This Row],[BRONCE LOCAL]]*$L$3</f>
        <v>7</v>
      </c>
    </row>
    <row r="319" spans="1:14" s="1" customFormat="1" x14ac:dyDescent="0.3">
      <c r="A319" s="1" t="s">
        <v>1427</v>
      </c>
      <c r="B319" s="1" t="s">
        <v>504</v>
      </c>
      <c r="D319" s="1" t="s">
        <v>505</v>
      </c>
      <c r="G319" s="1" t="s">
        <v>502</v>
      </c>
      <c r="H319" s="1" t="s">
        <v>502</v>
      </c>
      <c r="J319" s="1">
        <v>1</v>
      </c>
      <c r="L319" s="1">
        <v>1</v>
      </c>
      <c r="M319" s="1">
        <f>SUM(DATAPREMIOLOCAL2024[[#This Row],[GRAND PRIX]:[BRONCE LOCAL]])</f>
        <v>2</v>
      </c>
      <c r="N319" s="27">
        <f>+DATAPREMIOLOCAL2024[[#This Row],[GRAND PRIX]]*$I$3+DATAPREMIOLOCAL2024[[#This Row],[ORO LOCAL]]*$J$3+DATAPREMIOLOCAL2024[[#This Row],[PLATA LOCAL]]*$K$3+DATAPREMIOLOCAL2024[[#This Row],[BRONCE LOCAL]]*$L$3</f>
        <v>18</v>
      </c>
    </row>
    <row r="320" spans="1:14" s="1" customFormat="1" x14ac:dyDescent="0.3">
      <c r="A320" s="1" t="s">
        <v>1427</v>
      </c>
      <c r="B320" s="1" t="s">
        <v>506</v>
      </c>
      <c r="D320" s="1" t="s">
        <v>507</v>
      </c>
      <c r="G320" s="1" t="s">
        <v>502</v>
      </c>
      <c r="H320" s="1" t="s">
        <v>502</v>
      </c>
      <c r="L320" s="1">
        <v>1</v>
      </c>
      <c r="M320" s="1">
        <f>SUM(DATAPREMIOLOCAL2024[[#This Row],[GRAND PRIX]:[BRONCE LOCAL]])</f>
        <v>1</v>
      </c>
      <c r="N320" s="27">
        <f>+DATAPREMIOLOCAL2024[[#This Row],[GRAND PRIX]]*$I$3+DATAPREMIOLOCAL2024[[#This Row],[ORO LOCAL]]*$J$3+DATAPREMIOLOCAL2024[[#This Row],[PLATA LOCAL]]*$K$3+DATAPREMIOLOCAL2024[[#This Row],[BRONCE LOCAL]]*$L$3</f>
        <v>3</v>
      </c>
    </row>
    <row r="321" spans="1:14" s="1" customFormat="1" x14ac:dyDescent="0.3">
      <c r="A321" s="1" t="s">
        <v>1427</v>
      </c>
      <c r="B321" s="1" t="s">
        <v>508</v>
      </c>
      <c r="D321" s="1" t="s">
        <v>509</v>
      </c>
      <c r="G321" s="1" t="s">
        <v>502</v>
      </c>
      <c r="H321" s="1" t="s">
        <v>502</v>
      </c>
      <c r="L321" s="1">
        <v>1</v>
      </c>
      <c r="M321" s="1">
        <f>SUM(DATAPREMIOLOCAL2024[[#This Row],[GRAND PRIX]:[BRONCE LOCAL]])</f>
        <v>1</v>
      </c>
      <c r="N321" s="27">
        <f>+DATAPREMIOLOCAL2024[[#This Row],[GRAND PRIX]]*$I$3+DATAPREMIOLOCAL2024[[#This Row],[ORO LOCAL]]*$J$3+DATAPREMIOLOCAL2024[[#This Row],[PLATA LOCAL]]*$K$3+DATAPREMIOLOCAL2024[[#This Row],[BRONCE LOCAL]]*$L$3</f>
        <v>3</v>
      </c>
    </row>
    <row r="322" spans="1:14" s="1" customFormat="1" x14ac:dyDescent="0.3">
      <c r="A322" s="1" t="s">
        <v>1427</v>
      </c>
      <c r="B322" s="1" t="s">
        <v>510</v>
      </c>
      <c r="D322" s="1" t="s">
        <v>511</v>
      </c>
      <c r="G322" s="1" t="s">
        <v>502</v>
      </c>
      <c r="H322" s="1" t="s">
        <v>502</v>
      </c>
      <c r="L322" s="1">
        <v>1</v>
      </c>
      <c r="M322" s="1">
        <f>SUM(DATAPREMIOLOCAL2024[[#This Row],[GRAND PRIX]:[BRONCE LOCAL]])</f>
        <v>1</v>
      </c>
      <c r="N322" s="27">
        <f>+DATAPREMIOLOCAL2024[[#This Row],[GRAND PRIX]]*$I$3+DATAPREMIOLOCAL2024[[#This Row],[ORO LOCAL]]*$J$3+DATAPREMIOLOCAL2024[[#This Row],[PLATA LOCAL]]*$K$3+DATAPREMIOLOCAL2024[[#This Row],[BRONCE LOCAL]]*$L$3</f>
        <v>3</v>
      </c>
    </row>
    <row r="323" spans="1:14" s="1" customFormat="1" x14ac:dyDescent="0.3">
      <c r="A323" s="1" t="s">
        <v>1427</v>
      </c>
      <c r="B323" s="1" t="s">
        <v>510</v>
      </c>
      <c r="D323" s="1" t="s">
        <v>512</v>
      </c>
      <c r="G323" s="1" t="s">
        <v>502</v>
      </c>
      <c r="H323" s="1" t="s">
        <v>502</v>
      </c>
      <c r="L323" s="1">
        <v>1</v>
      </c>
      <c r="M323" s="1">
        <f>SUM(DATAPREMIOLOCAL2024[[#This Row],[GRAND PRIX]:[BRONCE LOCAL]])</f>
        <v>1</v>
      </c>
      <c r="N323" s="27">
        <f>+DATAPREMIOLOCAL2024[[#This Row],[GRAND PRIX]]*$I$3+DATAPREMIOLOCAL2024[[#This Row],[ORO LOCAL]]*$J$3+DATAPREMIOLOCAL2024[[#This Row],[PLATA LOCAL]]*$K$3+DATAPREMIOLOCAL2024[[#This Row],[BRONCE LOCAL]]*$L$3</f>
        <v>3</v>
      </c>
    </row>
    <row r="324" spans="1:14" s="1" customFormat="1" x14ac:dyDescent="0.3">
      <c r="A324" s="1" t="s">
        <v>1427</v>
      </c>
      <c r="B324" s="1" t="s">
        <v>513</v>
      </c>
      <c r="D324" s="1" t="s">
        <v>514</v>
      </c>
      <c r="G324" s="1" t="s">
        <v>502</v>
      </c>
      <c r="H324" s="1" t="s">
        <v>502</v>
      </c>
      <c r="K324" s="1">
        <v>1</v>
      </c>
      <c r="L324" s="1">
        <v>1</v>
      </c>
      <c r="M324" s="1">
        <f>SUM(DATAPREMIOLOCAL2024[[#This Row],[GRAND PRIX]:[BRONCE LOCAL]])</f>
        <v>2</v>
      </c>
      <c r="N324" s="27">
        <f>+DATAPREMIOLOCAL2024[[#This Row],[GRAND PRIX]]*$I$3+DATAPREMIOLOCAL2024[[#This Row],[ORO LOCAL]]*$J$3+DATAPREMIOLOCAL2024[[#This Row],[PLATA LOCAL]]*$K$3+DATAPREMIOLOCAL2024[[#This Row],[BRONCE LOCAL]]*$L$3</f>
        <v>10</v>
      </c>
    </row>
    <row r="325" spans="1:14" s="1" customFormat="1" x14ac:dyDescent="0.3">
      <c r="A325" s="1" t="s">
        <v>1427</v>
      </c>
      <c r="B325" s="1" t="s">
        <v>513</v>
      </c>
      <c r="D325" s="1" t="s">
        <v>515</v>
      </c>
      <c r="G325" s="1" t="s">
        <v>502</v>
      </c>
      <c r="H325" s="1" t="s">
        <v>502</v>
      </c>
      <c r="J325" s="1">
        <v>1</v>
      </c>
      <c r="L325" s="1">
        <v>1</v>
      </c>
      <c r="M325" s="1">
        <f>SUM(DATAPREMIOLOCAL2024[[#This Row],[GRAND PRIX]:[BRONCE LOCAL]])</f>
        <v>2</v>
      </c>
      <c r="N325" s="27">
        <f>+DATAPREMIOLOCAL2024[[#This Row],[GRAND PRIX]]*$I$3+DATAPREMIOLOCAL2024[[#This Row],[ORO LOCAL]]*$J$3+DATAPREMIOLOCAL2024[[#This Row],[PLATA LOCAL]]*$K$3+DATAPREMIOLOCAL2024[[#This Row],[BRONCE LOCAL]]*$L$3</f>
        <v>18</v>
      </c>
    </row>
    <row r="326" spans="1:14" s="1" customFormat="1" x14ac:dyDescent="0.3">
      <c r="A326" s="1" t="s">
        <v>1427</v>
      </c>
      <c r="B326" s="1" t="s">
        <v>513</v>
      </c>
      <c r="D326" s="1" t="s">
        <v>516</v>
      </c>
      <c r="G326" s="1" t="s">
        <v>502</v>
      </c>
      <c r="H326" s="1" t="s">
        <v>502</v>
      </c>
      <c r="J326" s="1">
        <v>1</v>
      </c>
      <c r="M326" s="1">
        <f>SUM(DATAPREMIOLOCAL2024[[#This Row],[GRAND PRIX]:[BRONCE LOCAL]])</f>
        <v>1</v>
      </c>
      <c r="N326" s="27">
        <f>+DATAPREMIOLOCAL2024[[#This Row],[GRAND PRIX]]*$I$3+DATAPREMIOLOCAL2024[[#This Row],[ORO LOCAL]]*$J$3+DATAPREMIOLOCAL2024[[#This Row],[PLATA LOCAL]]*$K$3+DATAPREMIOLOCAL2024[[#This Row],[BRONCE LOCAL]]*$L$3</f>
        <v>15</v>
      </c>
    </row>
    <row r="327" spans="1:14" s="1" customFormat="1" x14ac:dyDescent="0.3">
      <c r="A327" s="1" t="s">
        <v>1427</v>
      </c>
      <c r="B327" s="1" t="s">
        <v>513</v>
      </c>
      <c r="D327" s="1" t="s">
        <v>517</v>
      </c>
      <c r="G327" s="1" t="s">
        <v>502</v>
      </c>
      <c r="H327" s="1" t="s">
        <v>502</v>
      </c>
      <c r="L327" s="1">
        <v>1</v>
      </c>
      <c r="M327" s="1">
        <f>SUM(DATAPREMIOLOCAL2024[[#This Row],[GRAND PRIX]:[BRONCE LOCAL]])</f>
        <v>1</v>
      </c>
      <c r="N327" s="27">
        <f>+DATAPREMIOLOCAL2024[[#This Row],[GRAND PRIX]]*$I$3+DATAPREMIOLOCAL2024[[#This Row],[ORO LOCAL]]*$J$3+DATAPREMIOLOCAL2024[[#This Row],[PLATA LOCAL]]*$K$3+DATAPREMIOLOCAL2024[[#This Row],[BRONCE LOCAL]]*$L$3</f>
        <v>3</v>
      </c>
    </row>
    <row r="328" spans="1:14" s="1" customFormat="1" x14ac:dyDescent="0.3">
      <c r="A328" s="1" t="s">
        <v>1427</v>
      </c>
      <c r="B328" s="1" t="s">
        <v>513</v>
      </c>
      <c r="D328" s="1" t="s">
        <v>518</v>
      </c>
      <c r="G328" s="1" t="s">
        <v>502</v>
      </c>
      <c r="H328" s="1" t="s">
        <v>502</v>
      </c>
      <c r="K328" s="1">
        <v>1</v>
      </c>
      <c r="M328" s="1">
        <f>SUM(DATAPREMIOLOCAL2024[[#This Row],[GRAND PRIX]:[BRONCE LOCAL]])</f>
        <v>1</v>
      </c>
      <c r="N328" s="27">
        <f>+DATAPREMIOLOCAL2024[[#This Row],[GRAND PRIX]]*$I$3+DATAPREMIOLOCAL2024[[#This Row],[ORO LOCAL]]*$J$3+DATAPREMIOLOCAL2024[[#This Row],[PLATA LOCAL]]*$K$3+DATAPREMIOLOCAL2024[[#This Row],[BRONCE LOCAL]]*$L$3</f>
        <v>7</v>
      </c>
    </row>
    <row r="329" spans="1:14" s="1" customFormat="1" x14ac:dyDescent="0.3">
      <c r="A329" s="1" t="s">
        <v>1427</v>
      </c>
      <c r="B329" s="1" t="s">
        <v>513</v>
      </c>
      <c r="D329" s="1" t="s">
        <v>519</v>
      </c>
      <c r="G329" s="1" t="s">
        <v>502</v>
      </c>
      <c r="H329" s="1" t="s">
        <v>502</v>
      </c>
      <c r="L329" s="1">
        <v>1</v>
      </c>
      <c r="M329" s="1">
        <f>SUM(DATAPREMIOLOCAL2024[[#This Row],[GRAND PRIX]:[BRONCE LOCAL]])</f>
        <v>1</v>
      </c>
      <c r="N329" s="27">
        <f>+DATAPREMIOLOCAL2024[[#This Row],[GRAND PRIX]]*$I$3+DATAPREMIOLOCAL2024[[#This Row],[ORO LOCAL]]*$J$3+DATAPREMIOLOCAL2024[[#This Row],[PLATA LOCAL]]*$K$3+DATAPREMIOLOCAL2024[[#This Row],[BRONCE LOCAL]]*$L$3</f>
        <v>3</v>
      </c>
    </row>
    <row r="330" spans="1:14" s="1" customFormat="1" x14ac:dyDescent="0.3">
      <c r="A330" s="1" t="s">
        <v>1427</v>
      </c>
      <c r="B330" s="1" t="s">
        <v>513</v>
      </c>
      <c r="D330" s="1" t="s">
        <v>520</v>
      </c>
      <c r="G330" s="1" t="s">
        <v>502</v>
      </c>
      <c r="H330" s="1" t="s">
        <v>502</v>
      </c>
      <c r="L330" s="1">
        <v>1</v>
      </c>
      <c r="M330" s="1">
        <f>SUM(DATAPREMIOLOCAL2024[[#This Row],[GRAND PRIX]:[BRONCE LOCAL]])</f>
        <v>1</v>
      </c>
      <c r="N330" s="27">
        <f>+DATAPREMIOLOCAL2024[[#This Row],[GRAND PRIX]]*$I$3+DATAPREMIOLOCAL2024[[#This Row],[ORO LOCAL]]*$J$3+DATAPREMIOLOCAL2024[[#This Row],[PLATA LOCAL]]*$K$3+DATAPREMIOLOCAL2024[[#This Row],[BRONCE LOCAL]]*$L$3</f>
        <v>3</v>
      </c>
    </row>
    <row r="331" spans="1:14" s="1" customFormat="1" x14ac:dyDescent="0.3">
      <c r="A331" s="1" t="s">
        <v>1427</v>
      </c>
      <c r="B331" s="1" t="s">
        <v>513</v>
      </c>
      <c r="D331" s="1" t="s">
        <v>521</v>
      </c>
      <c r="G331" s="1" t="s">
        <v>502</v>
      </c>
      <c r="H331" s="1" t="s">
        <v>502</v>
      </c>
      <c r="K331" s="1">
        <v>1</v>
      </c>
      <c r="M331" s="1">
        <f>SUM(DATAPREMIOLOCAL2024[[#This Row],[GRAND PRIX]:[BRONCE LOCAL]])</f>
        <v>1</v>
      </c>
      <c r="N331" s="27">
        <f>+DATAPREMIOLOCAL2024[[#This Row],[GRAND PRIX]]*$I$3+DATAPREMIOLOCAL2024[[#This Row],[ORO LOCAL]]*$J$3+DATAPREMIOLOCAL2024[[#This Row],[PLATA LOCAL]]*$K$3+DATAPREMIOLOCAL2024[[#This Row],[BRONCE LOCAL]]*$L$3</f>
        <v>7</v>
      </c>
    </row>
    <row r="332" spans="1:14" s="1" customFormat="1" x14ac:dyDescent="0.3">
      <c r="A332" s="1" t="s">
        <v>1427</v>
      </c>
      <c r="B332" s="1" t="s">
        <v>513</v>
      </c>
      <c r="D332" s="1" t="s">
        <v>522</v>
      </c>
      <c r="G332" s="1" t="s">
        <v>502</v>
      </c>
      <c r="H332" s="1" t="s">
        <v>502</v>
      </c>
      <c r="L332" s="1">
        <v>1</v>
      </c>
      <c r="M332" s="1">
        <f>SUM(DATAPREMIOLOCAL2024[[#This Row],[GRAND PRIX]:[BRONCE LOCAL]])</f>
        <v>1</v>
      </c>
      <c r="N332" s="27">
        <f>+DATAPREMIOLOCAL2024[[#This Row],[GRAND PRIX]]*$I$3+DATAPREMIOLOCAL2024[[#This Row],[ORO LOCAL]]*$J$3+DATAPREMIOLOCAL2024[[#This Row],[PLATA LOCAL]]*$K$3+DATAPREMIOLOCAL2024[[#This Row],[BRONCE LOCAL]]*$L$3</f>
        <v>3</v>
      </c>
    </row>
    <row r="333" spans="1:14" s="1" customFormat="1" x14ac:dyDescent="0.3">
      <c r="A333" s="1" t="s">
        <v>1427</v>
      </c>
      <c r="B333" s="1" t="s">
        <v>513</v>
      </c>
      <c r="D333" s="1" t="s">
        <v>523</v>
      </c>
      <c r="G333" s="1" t="s">
        <v>502</v>
      </c>
      <c r="H333" s="1" t="s">
        <v>502</v>
      </c>
      <c r="K333" s="1">
        <v>1</v>
      </c>
      <c r="M333" s="1">
        <f>SUM(DATAPREMIOLOCAL2024[[#This Row],[GRAND PRIX]:[BRONCE LOCAL]])</f>
        <v>1</v>
      </c>
      <c r="N333" s="27">
        <f>+DATAPREMIOLOCAL2024[[#This Row],[GRAND PRIX]]*$I$3+DATAPREMIOLOCAL2024[[#This Row],[ORO LOCAL]]*$J$3+DATAPREMIOLOCAL2024[[#This Row],[PLATA LOCAL]]*$K$3+DATAPREMIOLOCAL2024[[#This Row],[BRONCE LOCAL]]*$L$3</f>
        <v>7</v>
      </c>
    </row>
    <row r="334" spans="1:14" s="1" customFormat="1" x14ac:dyDescent="0.3">
      <c r="A334" s="1" t="s">
        <v>1427</v>
      </c>
      <c r="B334" s="1" t="s">
        <v>513</v>
      </c>
      <c r="D334" s="1" t="s">
        <v>524</v>
      </c>
      <c r="G334" s="1" t="s">
        <v>502</v>
      </c>
      <c r="H334" s="1" t="s">
        <v>502</v>
      </c>
      <c r="L334" s="1">
        <v>1</v>
      </c>
      <c r="M334" s="1">
        <f>SUM(DATAPREMIOLOCAL2024[[#This Row],[GRAND PRIX]:[BRONCE LOCAL]])</f>
        <v>1</v>
      </c>
      <c r="N334" s="27">
        <f>+DATAPREMIOLOCAL2024[[#This Row],[GRAND PRIX]]*$I$3+DATAPREMIOLOCAL2024[[#This Row],[ORO LOCAL]]*$J$3+DATAPREMIOLOCAL2024[[#This Row],[PLATA LOCAL]]*$K$3+DATAPREMIOLOCAL2024[[#This Row],[BRONCE LOCAL]]*$L$3</f>
        <v>3</v>
      </c>
    </row>
    <row r="335" spans="1:14" s="1" customFormat="1" x14ac:dyDescent="0.3">
      <c r="A335" s="1" t="s">
        <v>1427</v>
      </c>
      <c r="B335" s="1" t="s">
        <v>513</v>
      </c>
      <c r="D335" s="1" t="s">
        <v>525</v>
      </c>
      <c r="G335" s="1" t="s">
        <v>502</v>
      </c>
      <c r="H335" s="1" t="s">
        <v>502</v>
      </c>
      <c r="K335" s="1">
        <v>1</v>
      </c>
      <c r="M335" s="1">
        <f>SUM(DATAPREMIOLOCAL2024[[#This Row],[GRAND PRIX]:[BRONCE LOCAL]])</f>
        <v>1</v>
      </c>
      <c r="N335" s="27">
        <f>+DATAPREMIOLOCAL2024[[#This Row],[GRAND PRIX]]*$I$3+DATAPREMIOLOCAL2024[[#This Row],[ORO LOCAL]]*$J$3+DATAPREMIOLOCAL2024[[#This Row],[PLATA LOCAL]]*$K$3+DATAPREMIOLOCAL2024[[#This Row],[BRONCE LOCAL]]*$L$3</f>
        <v>7</v>
      </c>
    </row>
    <row r="336" spans="1:14" s="1" customFormat="1" x14ac:dyDescent="0.3">
      <c r="A336" s="1" t="s">
        <v>1427</v>
      </c>
      <c r="B336" s="1" t="s">
        <v>526</v>
      </c>
      <c r="D336" s="1" t="s">
        <v>527</v>
      </c>
      <c r="G336" s="1" t="s">
        <v>502</v>
      </c>
      <c r="H336" s="1" t="s">
        <v>502</v>
      </c>
      <c r="L336" s="1">
        <v>1</v>
      </c>
      <c r="M336" s="1">
        <f>SUM(DATAPREMIOLOCAL2024[[#This Row],[GRAND PRIX]:[BRONCE LOCAL]])</f>
        <v>1</v>
      </c>
      <c r="N336" s="27">
        <f>+DATAPREMIOLOCAL2024[[#This Row],[GRAND PRIX]]*$I$3+DATAPREMIOLOCAL2024[[#This Row],[ORO LOCAL]]*$J$3+DATAPREMIOLOCAL2024[[#This Row],[PLATA LOCAL]]*$K$3+DATAPREMIOLOCAL2024[[#This Row],[BRONCE LOCAL]]*$L$3</f>
        <v>3</v>
      </c>
    </row>
    <row r="337" spans="1:14" s="1" customFormat="1" x14ac:dyDescent="0.3">
      <c r="A337" s="1" t="s">
        <v>1427</v>
      </c>
      <c r="B337" s="1" t="s">
        <v>528</v>
      </c>
      <c r="D337" s="1" t="s">
        <v>529</v>
      </c>
      <c r="G337" s="1" t="s">
        <v>502</v>
      </c>
      <c r="H337" s="1" t="s">
        <v>502</v>
      </c>
      <c r="J337" s="1">
        <v>1</v>
      </c>
      <c r="K337" s="1">
        <v>1</v>
      </c>
      <c r="M337" s="1">
        <f>SUM(DATAPREMIOLOCAL2024[[#This Row],[GRAND PRIX]:[BRONCE LOCAL]])</f>
        <v>2</v>
      </c>
      <c r="N337" s="27">
        <f>+DATAPREMIOLOCAL2024[[#This Row],[GRAND PRIX]]*$I$3+DATAPREMIOLOCAL2024[[#This Row],[ORO LOCAL]]*$J$3+DATAPREMIOLOCAL2024[[#This Row],[PLATA LOCAL]]*$K$3+DATAPREMIOLOCAL2024[[#This Row],[BRONCE LOCAL]]*$L$3</f>
        <v>22</v>
      </c>
    </row>
    <row r="338" spans="1:14" s="1" customFormat="1" x14ac:dyDescent="0.3">
      <c r="A338" s="1" t="s">
        <v>1427</v>
      </c>
      <c r="B338" s="1" t="s">
        <v>528</v>
      </c>
      <c r="D338" s="1" t="s">
        <v>530</v>
      </c>
      <c r="G338" s="1" t="s">
        <v>502</v>
      </c>
      <c r="H338" s="1" t="s">
        <v>502</v>
      </c>
      <c r="K338" s="1">
        <v>1</v>
      </c>
      <c r="M338" s="1">
        <f>SUM(DATAPREMIOLOCAL2024[[#This Row],[GRAND PRIX]:[BRONCE LOCAL]])</f>
        <v>1</v>
      </c>
      <c r="N338" s="27">
        <f>+DATAPREMIOLOCAL2024[[#This Row],[GRAND PRIX]]*$I$3+DATAPREMIOLOCAL2024[[#This Row],[ORO LOCAL]]*$J$3+DATAPREMIOLOCAL2024[[#This Row],[PLATA LOCAL]]*$K$3+DATAPREMIOLOCAL2024[[#This Row],[BRONCE LOCAL]]*$L$3</f>
        <v>7</v>
      </c>
    </row>
    <row r="339" spans="1:14" s="1" customFormat="1" x14ac:dyDescent="0.3">
      <c r="A339" s="1" t="s">
        <v>1427</v>
      </c>
      <c r="B339" s="1" t="s">
        <v>528</v>
      </c>
      <c r="D339" s="1" t="s">
        <v>531</v>
      </c>
      <c r="G339" s="1" t="s">
        <v>502</v>
      </c>
      <c r="H339" s="1" t="s">
        <v>502</v>
      </c>
      <c r="L339" s="1">
        <v>1</v>
      </c>
      <c r="M339" s="1">
        <f>SUM(DATAPREMIOLOCAL2024[[#This Row],[GRAND PRIX]:[BRONCE LOCAL]])</f>
        <v>1</v>
      </c>
      <c r="N339" s="27">
        <f>+DATAPREMIOLOCAL2024[[#This Row],[GRAND PRIX]]*$I$3+DATAPREMIOLOCAL2024[[#This Row],[ORO LOCAL]]*$J$3+DATAPREMIOLOCAL2024[[#This Row],[PLATA LOCAL]]*$K$3+DATAPREMIOLOCAL2024[[#This Row],[BRONCE LOCAL]]*$L$3</f>
        <v>3</v>
      </c>
    </row>
    <row r="340" spans="1:14" s="1" customFormat="1" x14ac:dyDescent="0.3">
      <c r="A340" s="1" t="s">
        <v>1427</v>
      </c>
      <c r="B340" s="1" t="s">
        <v>528</v>
      </c>
      <c r="D340" s="1" t="s">
        <v>532</v>
      </c>
      <c r="G340" s="1" t="s">
        <v>502</v>
      </c>
      <c r="H340" s="1" t="s">
        <v>502</v>
      </c>
      <c r="J340" s="1">
        <v>1</v>
      </c>
      <c r="M340" s="1">
        <f>SUM(DATAPREMIOLOCAL2024[[#This Row],[GRAND PRIX]:[BRONCE LOCAL]])</f>
        <v>1</v>
      </c>
      <c r="N340" s="27">
        <f>+DATAPREMIOLOCAL2024[[#This Row],[GRAND PRIX]]*$I$3+DATAPREMIOLOCAL2024[[#This Row],[ORO LOCAL]]*$J$3+DATAPREMIOLOCAL2024[[#This Row],[PLATA LOCAL]]*$K$3+DATAPREMIOLOCAL2024[[#This Row],[BRONCE LOCAL]]*$L$3</f>
        <v>15</v>
      </c>
    </row>
    <row r="341" spans="1:14" s="1" customFormat="1" x14ac:dyDescent="0.3">
      <c r="A341" s="1" t="s">
        <v>1427</v>
      </c>
      <c r="B341" s="1" t="s">
        <v>533</v>
      </c>
      <c r="D341" s="1" t="s">
        <v>534</v>
      </c>
      <c r="G341" s="1" t="s">
        <v>502</v>
      </c>
      <c r="H341" s="1" t="s">
        <v>502</v>
      </c>
      <c r="L341" s="1">
        <v>1</v>
      </c>
      <c r="M341" s="1">
        <f>SUM(DATAPREMIOLOCAL2024[[#This Row],[GRAND PRIX]:[BRONCE LOCAL]])</f>
        <v>1</v>
      </c>
      <c r="N341" s="27">
        <f>+DATAPREMIOLOCAL2024[[#This Row],[GRAND PRIX]]*$I$3+DATAPREMIOLOCAL2024[[#This Row],[ORO LOCAL]]*$J$3+DATAPREMIOLOCAL2024[[#This Row],[PLATA LOCAL]]*$K$3+DATAPREMIOLOCAL2024[[#This Row],[BRONCE LOCAL]]*$L$3</f>
        <v>3</v>
      </c>
    </row>
    <row r="342" spans="1:14" s="1" customFormat="1" x14ac:dyDescent="0.3">
      <c r="A342" s="1" t="s">
        <v>1427</v>
      </c>
      <c r="B342" s="1" t="s">
        <v>535</v>
      </c>
      <c r="D342" s="1" t="s">
        <v>536</v>
      </c>
      <c r="G342" s="1" t="s">
        <v>502</v>
      </c>
      <c r="H342" s="1" t="s">
        <v>502</v>
      </c>
      <c r="L342" s="1">
        <v>1</v>
      </c>
      <c r="M342" s="1">
        <f>SUM(DATAPREMIOLOCAL2024[[#This Row],[GRAND PRIX]:[BRONCE LOCAL]])</f>
        <v>1</v>
      </c>
      <c r="N342" s="27">
        <f>+DATAPREMIOLOCAL2024[[#This Row],[GRAND PRIX]]*$I$3+DATAPREMIOLOCAL2024[[#This Row],[ORO LOCAL]]*$J$3+DATAPREMIOLOCAL2024[[#This Row],[PLATA LOCAL]]*$K$3+DATAPREMIOLOCAL2024[[#This Row],[BRONCE LOCAL]]*$L$3</f>
        <v>3</v>
      </c>
    </row>
    <row r="343" spans="1:14" s="1" customFormat="1" x14ac:dyDescent="0.3">
      <c r="A343" s="1" t="s">
        <v>1427</v>
      </c>
      <c r="B343" s="1" t="s">
        <v>535</v>
      </c>
      <c r="D343" s="1" t="s">
        <v>537</v>
      </c>
      <c r="G343" s="1" t="s">
        <v>502</v>
      </c>
      <c r="H343" s="1" t="s">
        <v>502</v>
      </c>
      <c r="J343" s="1">
        <v>1</v>
      </c>
      <c r="L343" s="1">
        <v>1</v>
      </c>
      <c r="M343" s="1">
        <f>SUM(DATAPREMIOLOCAL2024[[#This Row],[GRAND PRIX]:[BRONCE LOCAL]])</f>
        <v>2</v>
      </c>
      <c r="N343" s="27">
        <f>+DATAPREMIOLOCAL2024[[#This Row],[GRAND PRIX]]*$I$3+DATAPREMIOLOCAL2024[[#This Row],[ORO LOCAL]]*$J$3+DATAPREMIOLOCAL2024[[#This Row],[PLATA LOCAL]]*$K$3+DATAPREMIOLOCAL2024[[#This Row],[BRONCE LOCAL]]*$L$3</f>
        <v>18</v>
      </c>
    </row>
    <row r="344" spans="1:14" s="1" customFormat="1" x14ac:dyDescent="0.3">
      <c r="A344" s="1" t="s">
        <v>1427</v>
      </c>
      <c r="B344" s="1" t="s">
        <v>538</v>
      </c>
      <c r="D344" s="1" t="s">
        <v>539</v>
      </c>
      <c r="G344" s="1" t="s">
        <v>502</v>
      </c>
      <c r="H344" s="1" t="s">
        <v>502</v>
      </c>
      <c r="J344" s="1">
        <v>1</v>
      </c>
      <c r="M344" s="1">
        <f>SUM(DATAPREMIOLOCAL2024[[#This Row],[GRAND PRIX]:[BRONCE LOCAL]])</f>
        <v>1</v>
      </c>
      <c r="N344" s="27">
        <f>+DATAPREMIOLOCAL2024[[#This Row],[GRAND PRIX]]*$I$3+DATAPREMIOLOCAL2024[[#This Row],[ORO LOCAL]]*$J$3+DATAPREMIOLOCAL2024[[#This Row],[PLATA LOCAL]]*$K$3+DATAPREMIOLOCAL2024[[#This Row],[BRONCE LOCAL]]*$L$3</f>
        <v>15</v>
      </c>
    </row>
    <row r="345" spans="1:14" s="1" customFormat="1" x14ac:dyDescent="0.3">
      <c r="A345" s="1" t="s">
        <v>1427</v>
      </c>
      <c r="B345" s="1" t="s">
        <v>538</v>
      </c>
      <c r="D345" s="1" t="s">
        <v>540</v>
      </c>
      <c r="G345" s="1" t="s">
        <v>502</v>
      </c>
      <c r="H345" s="1" t="s">
        <v>502</v>
      </c>
      <c r="K345" s="1">
        <v>1</v>
      </c>
      <c r="M345" s="1">
        <f>SUM(DATAPREMIOLOCAL2024[[#This Row],[GRAND PRIX]:[BRONCE LOCAL]])</f>
        <v>1</v>
      </c>
      <c r="N345" s="27">
        <f>+DATAPREMIOLOCAL2024[[#This Row],[GRAND PRIX]]*$I$3+DATAPREMIOLOCAL2024[[#This Row],[ORO LOCAL]]*$J$3+DATAPREMIOLOCAL2024[[#This Row],[PLATA LOCAL]]*$K$3+DATAPREMIOLOCAL2024[[#This Row],[BRONCE LOCAL]]*$L$3</f>
        <v>7</v>
      </c>
    </row>
    <row r="346" spans="1:14" s="1" customFormat="1" x14ac:dyDescent="0.3">
      <c r="A346" s="1" t="s">
        <v>1427</v>
      </c>
      <c r="B346" s="1" t="s">
        <v>541</v>
      </c>
      <c r="D346" s="1" t="s">
        <v>542</v>
      </c>
      <c r="G346" s="1" t="s">
        <v>502</v>
      </c>
      <c r="H346" s="1" t="s">
        <v>502</v>
      </c>
      <c r="L346" s="1">
        <v>1</v>
      </c>
      <c r="M346" s="1">
        <f>SUM(DATAPREMIOLOCAL2024[[#This Row],[GRAND PRIX]:[BRONCE LOCAL]])</f>
        <v>1</v>
      </c>
      <c r="N346" s="27">
        <f>+DATAPREMIOLOCAL2024[[#This Row],[GRAND PRIX]]*$I$3+DATAPREMIOLOCAL2024[[#This Row],[ORO LOCAL]]*$J$3+DATAPREMIOLOCAL2024[[#This Row],[PLATA LOCAL]]*$K$3+DATAPREMIOLOCAL2024[[#This Row],[BRONCE LOCAL]]*$L$3</f>
        <v>3</v>
      </c>
    </row>
    <row r="347" spans="1:14" s="1" customFormat="1" x14ac:dyDescent="0.3">
      <c r="A347" s="1" t="s">
        <v>1427</v>
      </c>
      <c r="B347" s="1" t="s">
        <v>543</v>
      </c>
      <c r="D347" s="1" t="s">
        <v>544</v>
      </c>
      <c r="G347" s="1" t="s">
        <v>502</v>
      </c>
      <c r="H347" s="1" t="s">
        <v>502</v>
      </c>
      <c r="J347" s="1">
        <v>1</v>
      </c>
      <c r="M347" s="1">
        <f>SUM(DATAPREMIOLOCAL2024[[#This Row],[GRAND PRIX]:[BRONCE LOCAL]])</f>
        <v>1</v>
      </c>
      <c r="N347" s="27">
        <f>+DATAPREMIOLOCAL2024[[#This Row],[GRAND PRIX]]*$I$3+DATAPREMIOLOCAL2024[[#This Row],[ORO LOCAL]]*$J$3+DATAPREMIOLOCAL2024[[#This Row],[PLATA LOCAL]]*$K$3+DATAPREMIOLOCAL2024[[#This Row],[BRONCE LOCAL]]*$L$3</f>
        <v>15</v>
      </c>
    </row>
    <row r="348" spans="1:14" s="1" customFormat="1" x14ac:dyDescent="0.3">
      <c r="A348" s="1" t="s">
        <v>1427</v>
      </c>
      <c r="B348" s="1" t="s">
        <v>543</v>
      </c>
      <c r="D348" s="1" t="s">
        <v>545</v>
      </c>
      <c r="G348" s="1" t="s">
        <v>502</v>
      </c>
      <c r="H348" s="1" t="s">
        <v>502</v>
      </c>
      <c r="J348" s="1">
        <v>1</v>
      </c>
      <c r="M348" s="1">
        <f>SUM(DATAPREMIOLOCAL2024[[#This Row],[GRAND PRIX]:[BRONCE LOCAL]])</f>
        <v>1</v>
      </c>
      <c r="N348" s="27">
        <f>+DATAPREMIOLOCAL2024[[#This Row],[GRAND PRIX]]*$I$3+DATAPREMIOLOCAL2024[[#This Row],[ORO LOCAL]]*$J$3+DATAPREMIOLOCAL2024[[#This Row],[PLATA LOCAL]]*$K$3+DATAPREMIOLOCAL2024[[#This Row],[BRONCE LOCAL]]*$L$3</f>
        <v>15</v>
      </c>
    </row>
    <row r="349" spans="1:14" s="1" customFormat="1" x14ac:dyDescent="0.3">
      <c r="A349" s="1" t="s">
        <v>1427</v>
      </c>
      <c r="B349" s="1" t="s">
        <v>546</v>
      </c>
      <c r="D349" s="1" t="s">
        <v>547</v>
      </c>
      <c r="G349" s="1" t="s">
        <v>502</v>
      </c>
      <c r="H349" s="1" t="s">
        <v>502</v>
      </c>
      <c r="J349" s="1">
        <v>2</v>
      </c>
      <c r="L349" s="1">
        <v>1</v>
      </c>
      <c r="M349" s="1">
        <f>SUM(DATAPREMIOLOCAL2024[[#This Row],[GRAND PRIX]:[BRONCE LOCAL]])</f>
        <v>3</v>
      </c>
      <c r="N349" s="27">
        <f>+DATAPREMIOLOCAL2024[[#This Row],[GRAND PRIX]]*$I$3+DATAPREMIOLOCAL2024[[#This Row],[ORO LOCAL]]*$J$3+DATAPREMIOLOCAL2024[[#This Row],[PLATA LOCAL]]*$K$3+DATAPREMIOLOCAL2024[[#This Row],[BRONCE LOCAL]]*$L$3</f>
        <v>33</v>
      </c>
    </row>
    <row r="350" spans="1:14" s="1" customFormat="1" x14ac:dyDescent="0.3">
      <c r="A350" s="1" t="s">
        <v>1427</v>
      </c>
      <c r="B350" s="1" t="s">
        <v>546</v>
      </c>
      <c r="D350" s="1" t="s">
        <v>548</v>
      </c>
      <c r="G350" s="1" t="s">
        <v>502</v>
      </c>
      <c r="H350" s="1" t="s">
        <v>502</v>
      </c>
      <c r="K350" s="1">
        <v>1</v>
      </c>
      <c r="M350" s="1">
        <f>SUM(DATAPREMIOLOCAL2024[[#This Row],[GRAND PRIX]:[BRONCE LOCAL]])</f>
        <v>1</v>
      </c>
      <c r="N350" s="27">
        <f>+DATAPREMIOLOCAL2024[[#This Row],[GRAND PRIX]]*$I$3+DATAPREMIOLOCAL2024[[#This Row],[ORO LOCAL]]*$J$3+DATAPREMIOLOCAL2024[[#This Row],[PLATA LOCAL]]*$K$3+DATAPREMIOLOCAL2024[[#This Row],[BRONCE LOCAL]]*$L$3</f>
        <v>7</v>
      </c>
    </row>
    <row r="351" spans="1:14" s="1" customFormat="1" x14ac:dyDescent="0.3">
      <c r="A351" s="1" t="s">
        <v>1427</v>
      </c>
      <c r="B351" s="1" t="s">
        <v>546</v>
      </c>
      <c r="D351" s="1" t="s">
        <v>549</v>
      </c>
      <c r="G351" s="1" t="s">
        <v>502</v>
      </c>
      <c r="H351" s="1" t="s">
        <v>502</v>
      </c>
      <c r="K351" s="1">
        <v>1</v>
      </c>
      <c r="M351" s="1">
        <f>SUM(DATAPREMIOLOCAL2024[[#This Row],[GRAND PRIX]:[BRONCE LOCAL]])</f>
        <v>1</v>
      </c>
      <c r="N351" s="27">
        <f>+DATAPREMIOLOCAL2024[[#This Row],[GRAND PRIX]]*$I$3+DATAPREMIOLOCAL2024[[#This Row],[ORO LOCAL]]*$J$3+DATAPREMIOLOCAL2024[[#This Row],[PLATA LOCAL]]*$K$3+DATAPREMIOLOCAL2024[[#This Row],[BRONCE LOCAL]]*$L$3</f>
        <v>7</v>
      </c>
    </row>
    <row r="352" spans="1:14" s="1" customFormat="1" x14ac:dyDescent="0.3">
      <c r="A352" s="1" t="s">
        <v>1427</v>
      </c>
      <c r="B352" s="1" t="s">
        <v>546</v>
      </c>
      <c r="D352" s="1" t="s">
        <v>550</v>
      </c>
      <c r="G352" s="1" t="s">
        <v>502</v>
      </c>
      <c r="H352" s="1" t="s">
        <v>502</v>
      </c>
      <c r="L352" s="1">
        <v>1</v>
      </c>
      <c r="M352" s="1">
        <f>SUM(DATAPREMIOLOCAL2024[[#This Row],[GRAND PRIX]:[BRONCE LOCAL]])</f>
        <v>1</v>
      </c>
      <c r="N352" s="27">
        <f>+DATAPREMIOLOCAL2024[[#This Row],[GRAND PRIX]]*$I$3+DATAPREMIOLOCAL2024[[#This Row],[ORO LOCAL]]*$J$3+DATAPREMIOLOCAL2024[[#This Row],[PLATA LOCAL]]*$K$3+DATAPREMIOLOCAL2024[[#This Row],[BRONCE LOCAL]]*$L$3</f>
        <v>3</v>
      </c>
    </row>
    <row r="353" spans="1:14" s="1" customFormat="1" x14ac:dyDescent="0.3">
      <c r="A353" s="1" t="s">
        <v>1427</v>
      </c>
      <c r="B353" s="1" t="s">
        <v>546</v>
      </c>
      <c r="D353" s="1" t="s">
        <v>551</v>
      </c>
      <c r="G353" s="1" t="s">
        <v>502</v>
      </c>
      <c r="H353" s="1" t="s">
        <v>502</v>
      </c>
      <c r="K353" s="1">
        <v>1</v>
      </c>
      <c r="M353" s="1">
        <f>SUM(DATAPREMIOLOCAL2024[[#This Row],[GRAND PRIX]:[BRONCE LOCAL]])</f>
        <v>1</v>
      </c>
      <c r="N353" s="27">
        <f>+DATAPREMIOLOCAL2024[[#This Row],[GRAND PRIX]]*$I$3+DATAPREMIOLOCAL2024[[#This Row],[ORO LOCAL]]*$J$3+DATAPREMIOLOCAL2024[[#This Row],[PLATA LOCAL]]*$K$3+DATAPREMIOLOCAL2024[[#This Row],[BRONCE LOCAL]]*$L$3</f>
        <v>7</v>
      </c>
    </row>
    <row r="354" spans="1:14" s="1" customFormat="1" x14ac:dyDescent="0.3">
      <c r="A354" s="1" t="s">
        <v>1427</v>
      </c>
      <c r="B354" s="1" t="s">
        <v>546</v>
      </c>
      <c r="D354" s="1" t="s">
        <v>552</v>
      </c>
      <c r="G354" s="1" t="s">
        <v>502</v>
      </c>
      <c r="H354" s="1" t="s">
        <v>502</v>
      </c>
      <c r="L354" s="1">
        <v>1</v>
      </c>
      <c r="M354" s="1">
        <f>SUM(DATAPREMIOLOCAL2024[[#This Row],[GRAND PRIX]:[BRONCE LOCAL]])</f>
        <v>1</v>
      </c>
      <c r="N354" s="27">
        <f>+DATAPREMIOLOCAL2024[[#This Row],[GRAND PRIX]]*$I$3+DATAPREMIOLOCAL2024[[#This Row],[ORO LOCAL]]*$J$3+DATAPREMIOLOCAL2024[[#This Row],[PLATA LOCAL]]*$K$3+DATAPREMIOLOCAL2024[[#This Row],[BRONCE LOCAL]]*$L$3</f>
        <v>3</v>
      </c>
    </row>
    <row r="355" spans="1:14" s="1" customFormat="1" x14ac:dyDescent="0.3">
      <c r="A355" s="1" t="s">
        <v>1427</v>
      </c>
      <c r="B355" s="1" t="s">
        <v>546</v>
      </c>
      <c r="D355" s="1" t="s">
        <v>553</v>
      </c>
      <c r="G355" s="1" t="s">
        <v>502</v>
      </c>
      <c r="H355" s="1" t="s">
        <v>502</v>
      </c>
      <c r="K355" s="1">
        <v>2</v>
      </c>
      <c r="M355" s="1">
        <f>SUM(DATAPREMIOLOCAL2024[[#This Row],[GRAND PRIX]:[BRONCE LOCAL]])</f>
        <v>2</v>
      </c>
      <c r="N355" s="27">
        <f>+DATAPREMIOLOCAL2024[[#This Row],[GRAND PRIX]]*$I$3+DATAPREMIOLOCAL2024[[#This Row],[ORO LOCAL]]*$J$3+DATAPREMIOLOCAL2024[[#This Row],[PLATA LOCAL]]*$K$3+DATAPREMIOLOCAL2024[[#This Row],[BRONCE LOCAL]]*$L$3</f>
        <v>14</v>
      </c>
    </row>
    <row r="356" spans="1:14" s="1" customFormat="1" x14ac:dyDescent="0.3">
      <c r="A356" s="1" t="s">
        <v>1427</v>
      </c>
      <c r="B356" s="1" t="s">
        <v>546</v>
      </c>
      <c r="D356" s="1" t="s">
        <v>554</v>
      </c>
      <c r="G356" s="1" t="s">
        <v>502</v>
      </c>
      <c r="H356" s="1" t="s">
        <v>502</v>
      </c>
      <c r="J356" s="1">
        <v>1</v>
      </c>
      <c r="M356" s="1">
        <f>SUM(DATAPREMIOLOCAL2024[[#This Row],[GRAND PRIX]:[BRONCE LOCAL]])</f>
        <v>1</v>
      </c>
      <c r="N356" s="27">
        <f>+DATAPREMIOLOCAL2024[[#This Row],[GRAND PRIX]]*$I$3+DATAPREMIOLOCAL2024[[#This Row],[ORO LOCAL]]*$J$3+DATAPREMIOLOCAL2024[[#This Row],[PLATA LOCAL]]*$K$3+DATAPREMIOLOCAL2024[[#This Row],[BRONCE LOCAL]]*$L$3</f>
        <v>15</v>
      </c>
    </row>
    <row r="357" spans="1:14" s="1" customFormat="1" x14ac:dyDescent="0.3">
      <c r="A357" s="1" t="s">
        <v>1427</v>
      </c>
      <c r="B357" s="1" t="s">
        <v>546</v>
      </c>
      <c r="D357" s="1" t="s">
        <v>555</v>
      </c>
      <c r="G357" s="1" t="s">
        <v>502</v>
      </c>
      <c r="H357" s="1" t="s">
        <v>502</v>
      </c>
      <c r="K357" s="1">
        <v>1</v>
      </c>
      <c r="M357" s="1">
        <f>SUM(DATAPREMIOLOCAL2024[[#This Row],[GRAND PRIX]:[BRONCE LOCAL]])</f>
        <v>1</v>
      </c>
      <c r="N357" s="27">
        <f>+DATAPREMIOLOCAL2024[[#This Row],[GRAND PRIX]]*$I$3+DATAPREMIOLOCAL2024[[#This Row],[ORO LOCAL]]*$J$3+DATAPREMIOLOCAL2024[[#This Row],[PLATA LOCAL]]*$K$3+DATAPREMIOLOCAL2024[[#This Row],[BRONCE LOCAL]]*$L$3</f>
        <v>7</v>
      </c>
    </row>
    <row r="358" spans="1:14" s="1" customFormat="1" x14ac:dyDescent="0.3">
      <c r="A358" s="1" t="s">
        <v>1427</v>
      </c>
      <c r="B358" s="1" t="s">
        <v>546</v>
      </c>
      <c r="D358" s="1" t="s">
        <v>556</v>
      </c>
      <c r="G358" s="1" t="s">
        <v>502</v>
      </c>
      <c r="H358" s="1" t="s">
        <v>502</v>
      </c>
      <c r="K358" s="1">
        <v>1</v>
      </c>
      <c r="M358" s="1">
        <f>SUM(DATAPREMIOLOCAL2024[[#This Row],[GRAND PRIX]:[BRONCE LOCAL]])</f>
        <v>1</v>
      </c>
      <c r="N358" s="27">
        <f>+DATAPREMIOLOCAL2024[[#This Row],[GRAND PRIX]]*$I$3+DATAPREMIOLOCAL2024[[#This Row],[ORO LOCAL]]*$J$3+DATAPREMIOLOCAL2024[[#This Row],[PLATA LOCAL]]*$K$3+DATAPREMIOLOCAL2024[[#This Row],[BRONCE LOCAL]]*$L$3</f>
        <v>7</v>
      </c>
    </row>
    <row r="359" spans="1:14" s="1" customFormat="1" x14ac:dyDescent="0.3">
      <c r="A359" s="1" t="s">
        <v>1427</v>
      </c>
      <c r="B359" s="1" t="s">
        <v>546</v>
      </c>
      <c r="D359" s="1" t="s">
        <v>557</v>
      </c>
      <c r="G359" s="1" t="s">
        <v>502</v>
      </c>
      <c r="H359" s="1" t="s">
        <v>502</v>
      </c>
      <c r="L359" s="1">
        <v>1</v>
      </c>
      <c r="M359" s="1">
        <f>SUM(DATAPREMIOLOCAL2024[[#This Row],[GRAND PRIX]:[BRONCE LOCAL]])</f>
        <v>1</v>
      </c>
      <c r="N359" s="27">
        <f>+DATAPREMIOLOCAL2024[[#This Row],[GRAND PRIX]]*$I$3+DATAPREMIOLOCAL2024[[#This Row],[ORO LOCAL]]*$J$3+DATAPREMIOLOCAL2024[[#This Row],[PLATA LOCAL]]*$K$3+DATAPREMIOLOCAL2024[[#This Row],[BRONCE LOCAL]]*$L$3</f>
        <v>3</v>
      </c>
    </row>
    <row r="360" spans="1:14" s="1" customFormat="1" x14ac:dyDescent="0.3">
      <c r="A360" s="1" t="s">
        <v>1427</v>
      </c>
      <c r="B360" s="1" t="s">
        <v>546</v>
      </c>
      <c r="D360" s="1" t="s">
        <v>558</v>
      </c>
      <c r="G360" s="1" t="s">
        <v>502</v>
      </c>
      <c r="H360" s="1" t="s">
        <v>502</v>
      </c>
      <c r="J360" s="1">
        <v>1</v>
      </c>
      <c r="M360" s="1">
        <f>SUM(DATAPREMIOLOCAL2024[[#This Row],[GRAND PRIX]:[BRONCE LOCAL]])</f>
        <v>1</v>
      </c>
      <c r="N360" s="27">
        <f>+DATAPREMIOLOCAL2024[[#This Row],[GRAND PRIX]]*$I$3+DATAPREMIOLOCAL2024[[#This Row],[ORO LOCAL]]*$J$3+DATAPREMIOLOCAL2024[[#This Row],[PLATA LOCAL]]*$K$3+DATAPREMIOLOCAL2024[[#This Row],[BRONCE LOCAL]]*$L$3</f>
        <v>15</v>
      </c>
    </row>
    <row r="361" spans="1:14" s="1" customFormat="1" x14ac:dyDescent="0.3">
      <c r="A361" s="1" t="s">
        <v>1427</v>
      </c>
      <c r="B361" s="1" t="s">
        <v>546</v>
      </c>
      <c r="D361" s="1" t="s">
        <v>559</v>
      </c>
      <c r="G361" s="1" t="s">
        <v>502</v>
      </c>
      <c r="H361" s="1" t="s">
        <v>502</v>
      </c>
      <c r="L361" s="1">
        <v>1</v>
      </c>
      <c r="M361" s="1">
        <f>SUM(DATAPREMIOLOCAL2024[[#This Row],[GRAND PRIX]:[BRONCE LOCAL]])</f>
        <v>1</v>
      </c>
      <c r="N361" s="27">
        <f>+DATAPREMIOLOCAL2024[[#This Row],[GRAND PRIX]]*$I$3+DATAPREMIOLOCAL2024[[#This Row],[ORO LOCAL]]*$J$3+DATAPREMIOLOCAL2024[[#This Row],[PLATA LOCAL]]*$K$3+DATAPREMIOLOCAL2024[[#This Row],[BRONCE LOCAL]]*$L$3</f>
        <v>3</v>
      </c>
    </row>
    <row r="362" spans="1:14" s="1" customFormat="1" x14ac:dyDescent="0.3">
      <c r="A362" s="1" t="s">
        <v>1427</v>
      </c>
      <c r="B362" s="1" t="s">
        <v>546</v>
      </c>
      <c r="D362" s="1" t="s">
        <v>560</v>
      </c>
      <c r="G362" s="1" t="s">
        <v>502</v>
      </c>
      <c r="H362" s="1" t="s">
        <v>502</v>
      </c>
      <c r="K362" s="1">
        <v>1</v>
      </c>
      <c r="M362" s="1">
        <f>SUM(DATAPREMIOLOCAL2024[[#This Row],[GRAND PRIX]:[BRONCE LOCAL]])</f>
        <v>1</v>
      </c>
      <c r="N362" s="27">
        <f>+DATAPREMIOLOCAL2024[[#This Row],[GRAND PRIX]]*$I$3+DATAPREMIOLOCAL2024[[#This Row],[ORO LOCAL]]*$J$3+DATAPREMIOLOCAL2024[[#This Row],[PLATA LOCAL]]*$K$3+DATAPREMIOLOCAL2024[[#This Row],[BRONCE LOCAL]]*$L$3</f>
        <v>7</v>
      </c>
    </row>
    <row r="363" spans="1:14" s="1" customFormat="1" x14ac:dyDescent="0.3">
      <c r="A363" s="1" t="s">
        <v>1427</v>
      </c>
      <c r="B363" s="1" t="s">
        <v>546</v>
      </c>
      <c r="D363" s="1" t="s">
        <v>561</v>
      </c>
      <c r="G363" s="1" t="s">
        <v>502</v>
      </c>
      <c r="H363" s="1" t="s">
        <v>502</v>
      </c>
      <c r="L363" s="1">
        <v>2</v>
      </c>
      <c r="M363" s="1">
        <f>SUM(DATAPREMIOLOCAL2024[[#This Row],[GRAND PRIX]:[BRONCE LOCAL]])</f>
        <v>2</v>
      </c>
      <c r="N363" s="27">
        <f>+DATAPREMIOLOCAL2024[[#This Row],[GRAND PRIX]]*$I$3+DATAPREMIOLOCAL2024[[#This Row],[ORO LOCAL]]*$J$3+DATAPREMIOLOCAL2024[[#This Row],[PLATA LOCAL]]*$K$3+DATAPREMIOLOCAL2024[[#This Row],[BRONCE LOCAL]]*$L$3</f>
        <v>6</v>
      </c>
    </row>
    <row r="364" spans="1:14" s="1" customFormat="1" x14ac:dyDescent="0.3">
      <c r="A364" s="1" t="s">
        <v>1427</v>
      </c>
      <c r="B364" s="1" t="s">
        <v>546</v>
      </c>
      <c r="D364" s="1" t="s">
        <v>562</v>
      </c>
      <c r="G364" s="1" t="s">
        <v>502</v>
      </c>
      <c r="H364" s="1" t="s">
        <v>502</v>
      </c>
      <c r="L364" s="1">
        <v>1</v>
      </c>
      <c r="M364" s="1">
        <f>SUM(DATAPREMIOLOCAL2024[[#This Row],[GRAND PRIX]:[BRONCE LOCAL]])</f>
        <v>1</v>
      </c>
      <c r="N364" s="27">
        <f>+DATAPREMIOLOCAL2024[[#This Row],[GRAND PRIX]]*$I$3+DATAPREMIOLOCAL2024[[#This Row],[ORO LOCAL]]*$J$3+DATAPREMIOLOCAL2024[[#This Row],[PLATA LOCAL]]*$K$3+DATAPREMIOLOCAL2024[[#This Row],[BRONCE LOCAL]]*$L$3</f>
        <v>3</v>
      </c>
    </row>
    <row r="365" spans="1:14" s="1" customFormat="1" x14ac:dyDescent="0.3">
      <c r="A365" s="1" t="s">
        <v>1427</v>
      </c>
      <c r="B365" s="1" t="s">
        <v>546</v>
      </c>
      <c r="D365" s="1" t="s">
        <v>563</v>
      </c>
      <c r="G365" s="1" t="s">
        <v>502</v>
      </c>
      <c r="H365" s="1" t="s">
        <v>502</v>
      </c>
      <c r="L365" s="1">
        <v>1</v>
      </c>
      <c r="M365" s="1">
        <f>SUM(DATAPREMIOLOCAL2024[[#This Row],[GRAND PRIX]:[BRONCE LOCAL]])</f>
        <v>1</v>
      </c>
      <c r="N365" s="27">
        <f>+DATAPREMIOLOCAL2024[[#This Row],[GRAND PRIX]]*$I$3+DATAPREMIOLOCAL2024[[#This Row],[ORO LOCAL]]*$J$3+DATAPREMIOLOCAL2024[[#This Row],[PLATA LOCAL]]*$K$3+DATAPREMIOLOCAL2024[[#This Row],[BRONCE LOCAL]]*$L$3</f>
        <v>3</v>
      </c>
    </row>
    <row r="366" spans="1:14" s="1" customFormat="1" x14ac:dyDescent="0.3">
      <c r="A366" s="1" t="s">
        <v>1427</v>
      </c>
      <c r="B366" s="1" t="s">
        <v>546</v>
      </c>
      <c r="D366" s="1" t="s">
        <v>564</v>
      </c>
      <c r="G366" s="1" t="s">
        <v>502</v>
      </c>
      <c r="H366" s="1" t="s">
        <v>502</v>
      </c>
      <c r="J366" s="1">
        <v>1</v>
      </c>
      <c r="M366" s="1">
        <f>SUM(DATAPREMIOLOCAL2024[[#This Row],[GRAND PRIX]:[BRONCE LOCAL]])</f>
        <v>1</v>
      </c>
      <c r="N366" s="27">
        <f>+DATAPREMIOLOCAL2024[[#This Row],[GRAND PRIX]]*$I$3+DATAPREMIOLOCAL2024[[#This Row],[ORO LOCAL]]*$J$3+DATAPREMIOLOCAL2024[[#This Row],[PLATA LOCAL]]*$K$3+DATAPREMIOLOCAL2024[[#This Row],[BRONCE LOCAL]]*$L$3</f>
        <v>15</v>
      </c>
    </row>
    <row r="367" spans="1:14" s="1" customFormat="1" x14ac:dyDescent="0.3">
      <c r="A367" s="1" t="s">
        <v>1427</v>
      </c>
      <c r="B367" s="1" t="s">
        <v>546</v>
      </c>
      <c r="D367" s="1" t="s">
        <v>565</v>
      </c>
      <c r="G367" s="1" t="s">
        <v>502</v>
      </c>
      <c r="H367" s="1" t="s">
        <v>502</v>
      </c>
      <c r="K367" s="1">
        <v>1</v>
      </c>
      <c r="M367" s="1">
        <f>SUM(DATAPREMIOLOCAL2024[[#This Row],[GRAND PRIX]:[BRONCE LOCAL]])</f>
        <v>1</v>
      </c>
      <c r="N367" s="27">
        <f>+DATAPREMIOLOCAL2024[[#This Row],[GRAND PRIX]]*$I$3+DATAPREMIOLOCAL2024[[#This Row],[ORO LOCAL]]*$J$3+DATAPREMIOLOCAL2024[[#This Row],[PLATA LOCAL]]*$K$3+DATAPREMIOLOCAL2024[[#This Row],[BRONCE LOCAL]]*$L$3</f>
        <v>7</v>
      </c>
    </row>
    <row r="368" spans="1:14" s="1" customFormat="1" x14ac:dyDescent="0.3">
      <c r="A368" s="1" t="s">
        <v>1427</v>
      </c>
      <c r="B368" s="1" t="s">
        <v>546</v>
      </c>
      <c r="D368" s="1" t="s">
        <v>566</v>
      </c>
      <c r="G368" s="1" t="s">
        <v>502</v>
      </c>
      <c r="H368" s="1" t="s">
        <v>502</v>
      </c>
      <c r="K368" s="1">
        <v>1</v>
      </c>
      <c r="M368" s="1">
        <f>SUM(DATAPREMIOLOCAL2024[[#This Row],[GRAND PRIX]:[BRONCE LOCAL]])</f>
        <v>1</v>
      </c>
      <c r="N368" s="27">
        <f>+DATAPREMIOLOCAL2024[[#This Row],[GRAND PRIX]]*$I$3+DATAPREMIOLOCAL2024[[#This Row],[ORO LOCAL]]*$J$3+DATAPREMIOLOCAL2024[[#This Row],[PLATA LOCAL]]*$K$3+DATAPREMIOLOCAL2024[[#This Row],[BRONCE LOCAL]]*$L$3</f>
        <v>7</v>
      </c>
    </row>
    <row r="369" spans="1:14" s="1" customFormat="1" x14ac:dyDescent="0.3">
      <c r="A369" s="1" t="s">
        <v>1427</v>
      </c>
      <c r="B369" s="1" t="s">
        <v>546</v>
      </c>
      <c r="D369" s="1" t="s">
        <v>567</v>
      </c>
      <c r="G369" s="1" t="s">
        <v>502</v>
      </c>
      <c r="H369" s="1" t="s">
        <v>502</v>
      </c>
      <c r="K369" s="1">
        <v>1</v>
      </c>
      <c r="M369" s="1">
        <f>SUM(DATAPREMIOLOCAL2024[[#This Row],[GRAND PRIX]:[BRONCE LOCAL]])</f>
        <v>1</v>
      </c>
      <c r="N369" s="27">
        <f>+DATAPREMIOLOCAL2024[[#This Row],[GRAND PRIX]]*$I$3+DATAPREMIOLOCAL2024[[#This Row],[ORO LOCAL]]*$J$3+DATAPREMIOLOCAL2024[[#This Row],[PLATA LOCAL]]*$K$3+DATAPREMIOLOCAL2024[[#This Row],[BRONCE LOCAL]]*$L$3</f>
        <v>7</v>
      </c>
    </row>
    <row r="370" spans="1:14" s="1" customFormat="1" x14ac:dyDescent="0.3">
      <c r="A370" s="1" t="s">
        <v>1427</v>
      </c>
      <c r="B370" s="1" t="s">
        <v>546</v>
      </c>
      <c r="D370" s="1" t="s">
        <v>568</v>
      </c>
      <c r="G370" s="1" t="s">
        <v>502</v>
      </c>
      <c r="H370" s="1" t="s">
        <v>502</v>
      </c>
      <c r="L370" s="1">
        <v>1</v>
      </c>
      <c r="M370" s="1">
        <f>SUM(DATAPREMIOLOCAL2024[[#This Row],[GRAND PRIX]:[BRONCE LOCAL]])</f>
        <v>1</v>
      </c>
      <c r="N370" s="27">
        <f>+DATAPREMIOLOCAL2024[[#This Row],[GRAND PRIX]]*$I$3+DATAPREMIOLOCAL2024[[#This Row],[ORO LOCAL]]*$J$3+DATAPREMIOLOCAL2024[[#This Row],[PLATA LOCAL]]*$K$3+DATAPREMIOLOCAL2024[[#This Row],[BRONCE LOCAL]]*$L$3</f>
        <v>3</v>
      </c>
    </row>
    <row r="371" spans="1:14" s="1" customFormat="1" x14ac:dyDescent="0.3">
      <c r="A371" s="1" t="s">
        <v>1427</v>
      </c>
      <c r="B371" s="1" t="s">
        <v>546</v>
      </c>
      <c r="D371" s="1" t="s">
        <v>569</v>
      </c>
      <c r="G371" s="1" t="s">
        <v>502</v>
      </c>
      <c r="H371" s="1" t="s">
        <v>502</v>
      </c>
      <c r="L371" s="1">
        <v>2</v>
      </c>
      <c r="M371" s="1">
        <f>SUM(DATAPREMIOLOCAL2024[[#This Row],[GRAND PRIX]:[BRONCE LOCAL]])</f>
        <v>2</v>
      </c>
      <c r="N371" s="27">
        <f>+DATAPREMIOLOCAL2024[[#This Row],[GRAND PRIX]]*$I$3+DATAPREMIOLOCAL2024[[#This Row],[ORO LOCAL]]*$J$3+DATAPREMIOLOCAL2024[[#This Row],[PLATA LOCAL]]*$K$3+DATAPREMIOLOCAL2024[[#This Row],[BRONCE LOCAL]]*$L$3</f>
        <v>6</v>
      </c>
    </row>
    <row r="372" spans="1:14" s="1" customFormat="1" x14ac:dyDescent="0.3">
      <c r="A372" s="1" t="s">
        <v>1427</v>
      </c>
      <c r="B372" s="1" t="s">
        <v>546</v>
      </c>
      <c r="D372" s="1" t="s">
        <v>570</v>
      </c>
      <c r="G372" s="1" t="s">
        <v>502</v>
      </c>
      <c r="H372" s="1" t="s">
        <v>502</v>
      </c>
      <c r="L372" s="1">
        <v>1</v>
      </c>
      <c r="M372" s="1">
        <f>SUM(DATAPREMIOLOCAL2024[[#This Row],[GRAND PRIX]:[BRONCE LOCAL]])</f>
        <v>1</v>
      </c>
      <c r="N372" s="27">
        <f>+DATAPREMIOLOCAL2024[[#This Row],[GRAND PRIX]]*$I$3+DATAPREMIOLOCAL2024[[#This Row],[ORO LOCAL]]*$J$3+DATAPREMIOLOCAL2024[[#This Row],[PLATA LOCAL]]*$K$3+DATAPREMIOLOCAL2024[[#This Row],[BRONCE LOCAL]]*$L$3</f>
        <v>3</v>
      </c>
    </row>
    <row r="373" spans="1:14" s="1" customFormat="1" x14ac:dyDescent="0.3">
      <c r="A373" s="1" t="s">
        <v>1427</v>
      </c>
      <c r="B373" s="1" t="s">
        <v>546</v>
      </c>
      <c r="D373" s="1" t="s">
        <v>571</v>
      </c>
      <c r="G373" s="1" t="s">
        <v>502</v>
      </c>
      <c r="H373" s="1" t="s">
        <v>502</v>
      </c>
      <c r="J373" s="1">
        <v>1</v>
      </c>
      <c r="L373" s="1">
        <v>1</v>
      </c>
      <c r="M373" s="1">
        <f>SUM(DATAPREMIOLOCAL2024[[#This Row],[GRAND PRIX]:[BRONCE LOCAL]])</f>
        <v>2</v>
      </c>
      <c r="N373" s="27">
        <f>+DATAPREMIOLOCAL2024[[#This Row],[GRAND PRIX]]*$I$3+DATAPREMIOLOCAL2024[[#This Row],[ORO LOCAL]]*$J$3+DATAPREMIOLOCAL2024[[#This Row],[PLATA LOCAL]]*$K$3+DATAPREMIOLOCAL2024[[#This Row],[BRONCE LOCAL]]*$L$3</f>
        <v>18</v>
      </c>
    </row>
    <row r="374" spans="1:14" s="1" customFormat="1" x14ac:dyDescent="0.3">
      <c r="A374" s="1" t="s">
        <v>1427</v>
      </c>
      <c r="B374" s="1" t="s">
        <v>546</v>
      </c>
      <c r="D374" s="1" t="s">
        <v>572</v>
      </c>
      <c r="G374" s="1" t="s">
        <v>502</v>
      </c>
      <c r="H374" s="1" t="s">
        <v>502</v>
      </c>
      <c r="L374" s="1">
        <v>1</v>
      </c>
      <c r="M374" s="1">
        <f>SUM(DATAPREMIOLOCAL2024[[#This Row],[GRAND PRIX]:[BRONCE LOCAL]])</f>
        <v>1</v>
      </c>
      <c r="N374" s="27">
        <f>+DATAPREMIOLOCAL2024[[#This Row],[GRAND PRIX]]*$I$3+DATAPREMIOLOCAL2024[[#This Row],[ORO LOCAL]]*$J$3+DATAPREMIOLOCAL2024[[#This Row],[PLATA LOCAL]]*$K$3+DATAPREMIOLOCAL2024[[#This Row],[BRONCE LOCAL]]*$L$3</f>
        <v>3</v>
      </c>
    </row>
    <row r="375" spans="1:14" s="1" customFormat="1" x14ac:dyDescent="0.3">
      <c r="A375" s="1" t="s">
        <v>1427</v>
      </c>
      <c r="B375" s="1" t="s">
        <v>546</v>
      </c>
      <c r="D375" s="1" t="s">
        <v>573</v>
      </c>
      <c r="G375" s="1" t="s">
        <v>502</v>
      </c>
      <c r="H375" s="1" t="s">
        <v>502</v>
      </c>
      <c r="J375" s="1">
        <v>1</v>
      </c>
      <c r="M375" s="1">
        <f>SUM(DATAPREMIOLOCAL2024[[#This Row],[GRAND PRIX]:[BRONCE LOCAL]])</f>
        <v>1</v>
      </c>
      <c r="N375" s="27">
        <f>+DATAPREMIOLOCAL2024[[#This Row],[GRAND PRIX]]*$I$3+DATAPREMIOLOCAL2024[[#This Row],[ORO LOCAL]]*$J$3+DATAPREMIOLOCAL2024[[#This Row],[PLATA LOCAL]]*$K$3+DATAPREMIOLOCAL2024[[#This Row],[BRONCE LOCAL]]*$L$3</f>
        <v>15</v>
      </c>
    </row>
    <row r="376" spans="1:14" s="1" customFormat="1" x14ac:dyDescent="0.3">
      <c r="A376" s="1" t="s">
        <v>1427</v>
      </c>
      <c r="B376" s="1" t="s">
        <v>546</v>
      </c>
      <c r="D376" s="1" t="s">
        <v>574</v>
      </c>
      <c r="G376" s="1" t="s">
        <v>502</v>
      </c>
      <c r="H376" s="1" t="s">
        <v>502</v>
      </c>
      <c r="K376" s="1">
        <v>1</v>
      </c>
      <c r="M376" s="1">
        <f>SUM(DATAPREMIOLOCAL2024[[#This Row],[GRAND PRIX]:[BRONCE LOCAL]])</f>
        <v>1</v>
      </c>
      <c r="N376" s="27">
        <f>+DATAPREMIOLOCAL2024[[#This Row],[GRAND PRIX]]*$I$3+DATAPREMIOLOCAL2024[[#This Row],[ORO LOCAL]]*$J$3+DATAPREMIOLOCAL2024[[#This Row],[PLATA LOCAL]]*$K$3+DATAPREMIOLOCAL2024[[#This Row],[BRONCE LOCAL]]*$L$3</f>
        <v>7</v>
      </c>
    </row>
    <row r="377" spans="1:14" s="1" customFormat="1" x14ac:dyDescent="0.3">
      <c r="A377" s="1" t="s">
        <v>1427</v>
      </c>
      <c r="B377" s="1" t="s">
        <v>575</v>
      </c>
      <c r="D377" s="1" t="s">
        <v>576</v>
      </c>
      <c r="G377" s="1" t="s">
        <v>502</v>
      </c>
      <c r="H377" s="1" t="s">
        <v>502</v>
      </c>
      <c r="L377" s="1">
        <v>1</v>
      </c>
      <c r="M377" s="1">
        <f>SUM(DATAPREMIOLOCAL2024[[#This Row],[GRAND PRIX]:[BRONCE LOCAL]])</f>
        <v>1</v>
      </c>
      <c r="N377" s="27">
        <f>+DATAPREMIOLOCAL2024[[#This Row],[GRAND PRIX]]*$I$3+DATAPREMIOLOCAL2024[[#This Row],[ORO LOCAL]]*$J$3+DATAPREMIOLOCAL2024[[#This Row],[PLATA LOCAL]]*$K$3+DATAPREMIOLOCAL2024[[#This Row],[BRONCE LOCAL]]*$L$3</f>
        <v>3</v>
      </c>
    </row>
    <row r="378" spans="1:14" s="1" customFormat="1" x14ac:dyDescent="0.3">
      <c r="A378" s="1" t="s">
        <v>1427</v>
      </c>
      <c r="B378" s="1" t="s">
        <v>577</v>
      </c>
      <c r="D378" s="1" t="s">
        <v>578</v>
      </c>
      <c r="G378" s="1" t="s">
        <v>502</v>
      </c>
      <c r="H378" s="1" t="s">
        <v>502</v>
      </c>
      <c r="L378" s="1">
        <v>1</v>
      </c>
      <c r="M378" s="1">
        <f>SUM(DATAPREMIOLOCAL2024[[#This Row],[GRAND PRIX]:[BRONCE LOCAL]])</f>
        <v>1</v>
      </c>
      <c r="N378" s="27">
        <f>+DATAPREMIOLOCAL2024[[#This Row],[GRAND PRIX]]*$I$3+DATAPREMIOLOCAL2024[[#This Row],[ORO LOCAL]]*$J$3+DATAPREMIOLOCAL2024[[#This Row],[PLATA LOCAL]]*$K$3+DATAPREMIOLOCAL2024[[#This Row],[BRONCE LOCAL]]*$L$3</f>
        <v>3</v>
      </c>
    </row>
    <row r="379" spans="1:14" s="1" customFormat="1" x14ac:dyDescent="0.3">
      <c r="A379" s="1" t="s">
        <v>1427</v>
      </c>
      <c r="B379" s="1" t="s">
        <v>579</v>
      </c>
      <c r="D379" s="1" t="s">
        <v>580</v>
      </c>
      <c r="G379" s="1" t="s">
        <v>502</v>
      </c>
      <c r="H379" s="1" t="s">
        <v>502</v>
      </c>
      <c r="J379" s="1">
        <v>1</v>
      </c>
      <c r="K379" s="1">
        <v>3</v>
      </c>
      <c r="M379" s="1">
        <f>SUM(DATAPREMIOLOCAL2024[[#This Row],[GRAND PRIX]:[BRONCE LOCAL]])</f>
        <v>4</v>
      </c>
      <c r="N379" s="27">
        <f>+DATAPREMIOLOCAL2024[[#This Row],[GRAND PRIX]]*$I$3+DATAPREMIOLOCAL2024[[#This Row],[ORO LOCAL]]*$J$3+DATAPREMIOLOCAL2024[[#This Row],[PLATA LOCAL]]*$K$3+DATAPREMIOLOCAL2024[[#This Row],[BRONCE LOCAL]]*$L$3</f>
        <v>36</v>
      </c>
    </row>
    <row r="380" spans="1:14" s="1" customFormat="1" x14ac:dyDescent="0.3">
      <c r="A380" s="1" t="s">
        <v>1427</v>
      </c>
      <c r="B380" s="1" t="s">
        <v>579</v>
      </c>
      <c r="D380" s="1" t="s">
        <v>581</v>
      </c>
      <c r="G380" s="1" t="s">
        <v>502</v>
      </c>
      <c r="H380" s="1" t="s">
        <v>502</v>
      </c>
      <c r="K380" s="1">
        <v>2</v>
      </c>
      <c r="L380" s="1">
        <v>2</v>
      </c>
      <c r="M380" s="1">
        <f>SUM(DATAPREMIOLOCAL2024[[#This Row],[GRAND PRIX]:[BRONCE LOCAL]])</f>
        <v>4</v>
      </c>
      <c r="N380" s="27">
        <f>+DATAPREMIOLOCAL2024[[#This Row],[GRAND PRIX]]*$I$3+DATAPREMIOLOCAL2024[[#This Row],[ORO LOCAL]]*$J$3+DATAPREMIOLOCAL2024[[#This Row],[PLATA LOCAL]]*$K$3+DATAPREMIOLOCAL2024[[#This Row],[BRONCE LOCAL]]*$L$3</f>
        <v>20</v>
      </c>
    </row>
    <row r="381" spans="1:14" s="1" customFormat="1" x14ac:dyDescent="0.3">
      <c r="A381" s="1" t="s">
        <v>1427</v>
      </c>
      <c r="B381" s="1" t="s">
        <v>579</v>
      </c>
      <c r="D381" s="1" t="s">
        <v>582</v>
      </c>
      <c r="G381" s="1" t="s">
        <v>502</v>
      </c>
      <c r="H381" s="1" t="s">
        <v>502</v>
      </c>
      <c r="J381" s="1">
        <v>1</v>
      </c>
      <c r="M381" s="1">
        <f>SUM(DATAPREMIOLOCAL2024[[#This Row],[GRAND PRIX]:[BRONCE LOCAL]])</f>
        <v>1</v>
      </c>
      <c r="N381" s="27">
        <f>+DATAPREMIOLOCAL2024[[#This Row],[GRAND PRIX]]*$I$3+DATAPREMIOLOCAL2024[[#This Row],[ORO LOCAL]]*$J$3+DATAPREMIOLOCAL2024[[#This Row],[PLATA LOCAL]]*$K$3+DATAPREMIOLOCAL2024[[#This Row],[BRONCE LOCAL]]*$L$3</f>
        <v>15</v>
      </c>
    </row>
    <row r="382" spans="1:14" s="1" customFormat="1" x14ac:dyDescent="0.3">
      <c r="A382" s="1" t="s">
        <v>1427</v>
      </c>
      <c r="B382" s="1" t="s">
        <v>583</v>
      </c>
      <c r="D382" s="1" t="s">
        <v>584</v>
      </c>
      <c r="G382" s="1" t="s">
        <v>502</v>
      </c>
      <c r="H382" s="1" t="s">
        <v>502</v>
      </c>
      <c r="L382" s="1">
        <v>1</v>
      </c>
      <c r="M382" s="1">
        <f>SUM(DATAPREMIOLOCAL2024[[#This Row],[GRAND PRIX]:[BRONCE LOCAL]])</f>
        <v>1</v>
      </c>
      <c r="N382" s="27">
        <f>+DATAPREMIOLOCAL2024[[#This Row],[GRAND PRIX]]*$I$3+DATAPREMIOLOCAL2024[[#This Row],[ORO LOCAL]]*$J$3+DATAPREMIOLOCAL2024[[#This Row],[PLATA LOCAL]]*$K$3+DATAPREMIOLOCAL2024[[#This Row],[BRONCE LOCAL]]*$L$3</f>
        <v>3</v>
      </c>
    </row>
    <row r="383" spans="1:14" s="1" customFormat="1" x14ac:dyDescent="0.3">
      <c r="A383" s="1" t="s">
        <v>1427</v>
      </c>
      <c r="B383" s="1" t="s">
        <v>583</v>
      </c>
      <c r="D383" s="1" t="s">
        <v>585</v>
      </c>
      <c r="G383" s="1" t="s">
        <v>502</v>
      </c>
      <c r="H383" s="1" t="s">
        <v>502</v>
      </c>
      <c r="L383" s="1">
        <v>1</v>
      </c>
      <c r="M383" s="1">
        <f>SUM(DATAPREMIOLOCAL2024[[#This Row],[GRAND PRIX]:[BRONCE LOCAL]])</f>
        <v>1</v>
      </c>
      <c r="N383" s="27">
        <f>+DATAPREMIOLOCAL2024[[#This Row],[GRAND PRIX]]*$I$3+DATAPREMIOLOCAL2024[[#This Row],[ORO LOCAL]]*$J$3+DATAPREMIOLOCAL2024[[#This Row],[PLATA LOCAL]]*$K$3+DATAPREMIOLOCAL2024[[#This Row],[BRONCE LOCAL]]*$L$3</f>
        <v>3</v>
      </c>
    </row>
    <row r="384" spans="1:14" s="1" customFormat="1" x14ac:dyDescent="0.3">
      <c r="A384" s="1" t="s">
        <v>1427</v>
      </c>
      <c r="B384" s="1" t="s">
        <v>583</v>
      </c>
      <c r="D384" s="1" t="s">
        <v>586</v>
      </c>
      <c r="G384" s="1" t="s">
        <v>502</v>
      </c>
      <c r="H384" s="1" t="s">
        <v>502</v>
      </c>
      <c r="K384" s="1">
        <v>2</v>
      </c>
      <c r="L384" s="1">
        <v>2</v>
      </c>
      <c r="M384" s="1">
        <f>SUM(DATAPREMIOLOCAL2024[[#This Row],[GRAND PRIX]:[BRONCE LOCAL]])</f>
        <v>4</v>
      </c>
      <c r="N384" s="27">
        <f>+DATAPREMIOLOCAL2024[[#This Row],[GRAND PRIX]]*$I$3+DATAPREMIOLOCAL2024[[#This Row],[ORO LOCAL]]*$J$3+DATAPREMIOLOCAL2024[[#This Row],[PLATA LOCAL]]*$K$3+DATAPREMIOLOCAL2024[[#This Row],[BRONCE LOCAL]]*$L$3</f>
        <v>20</v>
      </c>
    </row>
    <row r="385" spans="1:14" s="1" customFormat="1" x14ac:dyDescent="0.3">
      <c r="A385" s="1" t="s">
        <v>1427</v>
      </c>
      <c r="B385" s="1" t="s">
        <v>583</v>
      </c>
      <c r="D385" s="1" t="s">
        <v>587</v>
      </c>
      <c r="G385" s="1" t="s">
        <v>502</v>
      </c>
      <c r="H385" s="1" t="s">
        <v>502</v>
      </c>
      <c r="L385" s="1">
        <v>1</v>
      </c>
      <c r="M385" s="1">
        <f>SUM(DATAPREMIOLOCAL2024[[#This Row],[GRAND PRIX]:[BRONCE LOCAL]])</f>
        <v>1</v>
      </c>
      <c r="N385" s="27">
        <f>+DATAPREMIOLOCAL2024[[#This Row],[GRAND PRIX]]*$I$3+DATAPREMIOLOCAL2024[[#This Row],[ORO LOCAL]]*$J$3+DATAPREMIOLOCAL2024[[#This Row],[PLATA LOCAL]]*$K$3+DATAPREMIOLOCAL2024[[#This Row],[BRONCE LOCAL]]*$L$3</f>
        <v>3</v>
      </c>
    </row>
    <row r="386" spans="1:14" s="1" customFormat="1" x14ac:dyDescent="0.3">
      <c r="A386" s="1" t="s">
        <v>1427</v>
      </c>
      <c r="B386" s="1" t="s">
        <v>583</v>
      </c>
      <c r="D386" s="1" t="s">
        <v>588</v>
      </c>
      <c r="G386" s="1" t="s">
        <v>502</v>
      </c>
      <c r="H386" s="1" t="s">
        <v>502</v>
      </c>
      <c r="L386" s="1">
        <v>1</v>
      </c>
      <c r="M386" s="1">
        <f>SUM(DATAPREMIOLOCAL2024[[#This Row],[GRAND PRIX]:[BRONCE LOCAL]])</f>
        <v>1</v>
      </c>
      <c r="N386" s="27">
        <f>+DATAPREMIOLOCAL2024[[#This Row],[GRAND PRIX]]*$I$3+DATAPREMIOLOCAL2024[[#This Row],[ORO LOCAL]]*$J$3+DATAPREMIOLOCAL2024[[#This Row],[PLATA LOCAL]]*$K$3+DATAPREMIOLOCAL2024[[#This Row],[BRONCE LOCAL]]*$L$3</f>
        <v>3</v>
      </c>
    </row>
    <row r="387" spans="1:14" s="1" customFormat="1" x14ac:dyDescent="0.3">
      <c r="A387" s="1" t="s">
        <v>1427</v>
      </c>
      <c r="B387" s="1" t="s">
        <v>583</v>
      </c>
      <c r="D387" s="1" t="s">
        <v>589</v>
      </c>
      <c r="G387" s="1" t="s">
        <v>502</v>
      </c>
      <c r="H387" s="1" t="s">
        <v>502</v>
      </c>
      <c r="J387" s="1">
        <v>2</v>
      </c>
      <c r="K387" s="1">
        <v>3</v>
      </c>
      <c r="M387" s="1">
        <f>SUM(DATAPREMIOLOCAL2024[[#This Row],[GRAND PRIX]:[BRONCE LOCAL]])</f>
        <v>5</v>
      </c>
      <c r="N387" s="27">
        <f>+DATAPREMIOLOCAL2024[[#This Row],[GRAND PRIX]]*$I$3+DATAPREMIOLOCAL2024[[#This Row],[ORO LOCAL]]*$J$3+DATAPREMIOLOCAL2024[[#This Row],[PLATA LOCAL]]*$K$3+DATAPREMIOLOCAL2024[[#This Row],[BRONCE LOCAL]]*$L$3</f>
        <v>51</v>
      </c>
    </row>
    <row r="388" spans="1:14" s="1" customFormat="1" x14ac:dyDescent="0.3">
      <c r="A388" s="1" t="s">
        <v>1427</v>
      </c>
      <c r="B388" s="1" t="s">
        <v>583</v>
      </c>
      <c r="D388" s="1" t="s">
        <v>590</v>
      </c>
      <c r="G388" s="1" t="s">
        <v>502</v>
      </c>
      <c r="H388" s="1" t="s">
        <v>502</v>
      </c>
      <c r="K388" s="1">
        <v>1</v>
      </c>
      <c r="M388" s="1">
        <f>SUM(DATAPREMIOLOCAL2024[[#This Row],[GRAND PRIX]:[BRONCE LOCAL]])</f>
        <v>1</v>
      </c>
      <c r="N388" s="27">
        <f>+DATAPREMIOLOCAL2024[[#This Row],[GRAND PRIX]]*$I$3+DATAPREMIOLOCAL2024[[#This Row],[ORO LOCAL]]*$J$3+DATAPREMIOLOCAL2024[[#This Row],[PLATA LOCAL]]*$K$3+DATAPREMIOLOCAL2024[[#This Row],[BRONCE LOCAL]]*$L$3</f>
        <v>7</v>
      </c>
    </row>
    <row r="389" spans="1:14" s="1" customFormat="1" x14ac:dyDescent="0.3">
      <c r="A389" s="1" t="s">
        <v>1427</v>
      </c>
      <c r="B389" s="1" t="s">
        <v>591</v>
      </c>
      <c r="D389" s="1" t="s">
        <v>592</v>
      </c>
      <c r="G389" s="1" t="s">
        <v>502</v>
      </c>
      <c r="H389" s="1" t="s">
        <v>502</v>
      </c>
      <c r="K389" s="1">
        <v>1</v>
      </c>
      <c r="M389" s="1">
        <f>SUM(DATAPREMIOLOCAL2024[[#This Row],[GRAND PRIX]:[BRONCE LOCAL]])</f>
        <v>1</v>
      </c>
      <c r="N389" s="27">
        <f>+DATAPREMIOLOCAL2024[[#This Row],[GRAND PRIX]]*$I$3+DATAPREMIOLOCAL2024[[#This Row],[ORO LOCAL]]*$J$3+DATAPREMIOLOCAL2024[[#This Row],[PLATA LOCAL]]*$K$3+DATAPREMIOLOCAL2024[[#This Row],[BRONCE LOCAL]]*$L$3</f>
        <v>7</v>
      </c>
    </row>
    <row r="390" spans="1:14" s="1" customFormat="1" x14ac:dyDescent="0.3">
      <c r="A390" s="1" t="s">
        <v>1427</v>
      </c>
      <c r="B390" s="1" t="s">
        <v>591</v>
      </c>
      <c r="D390" s="1" t="s">
        <v>593</v>
      </c>
      <c r="G390" s="1" t="s">
        <v>502</v>
      </c>
      <c r="H390" s="1" t="s">
        <v>502</v>
      </c>
      <c r="K390" s="1">
        <v>1</v>
      </c>
      <c r="L390" s="1">
        <v>1</v>
      </c>
      <c r="M390" s="1">
        <f>SUM(DATAPREMIOLOCAL2024[[#This Row],[GRAND PRIX]:[BRONCE LOCAL]])</f>
        <v>2</v>
      </c>
      <c r="N390" s="27">
        <f>+DATAPREMIOLOCAL2024[[#This Row],[GRAND PRIX]]*$I$3+DATAPREMIOLOCAL2024[[#This Row],[ORO LOCAL]]*$J$3+DATAPREMIOLOCAL2024[[#This Row],[PLATA LOCAL]]*$K$3+DATAPREMIOLOCAL2024[[#This Row],[BRONCE LOCAL]]*$L$3</f>
        <v>10</v>
      </c>
    </row>
    <row r="391" spans="1:14" s="1" customFormat="1" x14ac:dyDescent="0.3">
      <c r="A391" s="1" t="s">
        <v>1428</v>
      </c>
      <c r="B391" s="1" t="s">
        <v>594</v>
      </c>
      <c r="D391" s="1" t="s">
        <v>597</v>
      </c>
      <c r="E391" s="1" t="s">
        <v>598</v>
      </c>
      <c r="G391" s="1" t="s">
        <v>127</v>
      </c>
      <c r="H391" s="1" t="s">
        <v>127</v>
      </c>
      <c r="L391" s="1">
        <v>1</v>
      </c>
      <c r="M391" s="1">
        <f>SUM(DATAPREMIOLOCAL2024[[#This Row],[GRAND PRIX]:[BRONCE LOCAL]])</f>
        <v>1</v>
      </c>
      <c r="N391" s="27">
        <f>+DATAPREMIOLOCAL2024[[#This Row],[GRAND PRIX]]*$I$3+DATAPREMIOLOCAL2024[[#This Row],[ORO LOCAL]]*$J$3+DATAPREMIOLOCAL2024[[#This Row],[PLATA LOCAL]]*$K$3+DATAPREMIOLOCAL2024[[#This Row],[BRONCE LOCAL]]*$L$3</f>
        <v>3</v>
      </c>
    </row>
    <row r="392" spans="1:14" s="1" customFormat="1" x14ac:dyDescent="0.3">
      <c r="A392" s="1" t="s">
        <v>1428</v>
      </c>
      <c r="B392" s="1" t="s">
        <v>594</v>
      </c>
      <c r="D392" s="1" t="s">
        <v>595</v>
      </c>
      <c r="E392" s="1" t="s">
        <v>596</v>
      </c>
      <c r="G392" s="1" t="s">
        <v>127</v>
      </c>
      <c r="H392" s="1" t="s">
        <v>127</v>
      </c>
      <c r="J392" s="1">
        <v>1</v>
      </c>
      <c r="L392" s="1">
        <v>2</v>
      </c>
      <c r="M392" s="1">
        <f>SUM(DATAPREMIOLOCAL2024[[#This Row],[GRAND PRIX]:[BRONCE LOCAL]])</f>
        <v>3</v>
      </c>
      <c r="N392" s="27">
        <f>+DATAPREMIOLOCAL2024[[#This Row],[GRAND PRIX]]*$I$3+DATAPREMIOLOCAL2024[[#This Row],[ORO LOCAL]]*$J$3+DATAPREMIOLOCAL2024[[#This Row],[PLATA LOCAL]]*$K$3+DATAPREMIOLOCAL2024[[#This Row],[BRONCE LOCAL]]*$L$3</f>
        <v>21</v>
      </c>
    </row>
    <row r="393" spans="1:14" s="1" customFormat="1" x14ac:dyDescent="0.3">
      <c r="A393" s="1" t="s">
        <v>1428</v>
      </c>
      <c r="B393" s="1" t="s">
        <v>599</v>
      </c>
      <c r="D393" s="1" t="s">
        <v>600</v>
      </c>
      <c r="E393" s="1" t="s">
        <v>601</v>
      </c>
      <c r="G393" s="1" t="s">
        <v>127</v>
      </c>
      <c r="H393" s="1" t="s">
        <v>127</v>
      </c>
      <c r="L393" s="1">
        <v>1</v>
      </c>
      <c r="M393" s="1">
        <f>SUM(DATAPREMIOLOCAL2024[[#This Row],[GRAND PRIX]:[BRONCE LOCAL]])</f>
        <v>1</v>
      </c>
      <c r="N393" s="27">
        <f>+DATAPREMIOLOCAL2024[[#This Row],[GRAND PRIX]]*$I$3+DATAPREMIOLOCAL2024[[#This Row],[ORO LOCAL]]*$J$3+DATAPREMIOLOCAL2024[[#This Row],[PLATA LOCAL]]*$K$3+DATAPREMIOLOCAL2024[[#This Row],[BRONCE LOCAL]]*$L$3</f>
        <v>3</v>
      </c>
    </row>
    <row r="394" spans="1:14" s="1" customFormat="1" x14ac:dyDescent="0.3">
      <c r="A394" s="1" t="s">
        <v>1428</v>
      </c>
      <c r="B394" s="1" t="s">
        <v>599</v>
      </c>
      <c r="D394" s="1" t="s">
        <v>602</v>
      </c>
      <c r="E394" s="1" t="s">
        <v>603</v>
      </c>
      <c r="G394" s="1" t="s">
        <v>127</v>
      </c>
      <c r="H394" s="1" t="s">
        <v>127</v>
      </c>
      <c r="L394" s="1">
        <v>1</v>
      </c>
      <c r="M394" s="1">
        <f>SUM(DATAPREMIOLOCAL2024[[#This Row],[GRAND PRIX]:[BRONCE LOCAL]])</f>
        <v>1</v>
      </c>
      <c r="N394" s="27">
        <f>+DATAPREMIOLOCAL2024[[#This Row],[GRAND PRIX]]*$I$3+DATAPREMIOLOCAL2024[[#This Row],[ORO LOCAL]]*$J$3+DATAPREMIOLOCAL2024[[#This Row],[PLATA LOCAL]]*$K$3+DATAPREMIOLOCAL2024[[#This Row],[BRONCE LOCAL]]*$L$3</f>
        <v>3</v>
      </c>
    </row>
    <row r="395" spans="1:14" s="1" customFormat="1" x14ac:dyDescent="0.3">
      <c r="A395" s="1" t="s">
        <v>1428</v>
      </c>
      <c r="B395" s="1" t="s">
        <v>599</v>
      </c>
      <c r="D395" s="1" t="s">
        <v>604</v>
      </c>
      <c r="E395" s="1" t="s">
        <v>603</v>
      </c>
      <c r="G395" s="1" t="s">
        <v>127</v>
      </c>
      <c r="H395" s="1" t="s">
        <v>127</v>
      </c>
      <c r="L395" s="1">
        <v>1</v>
      </c>
      <c r="M395" s="1">
        <f>SUM(DATAPREMIOLOCAL2024[[#This Row],[GRAND PRIX]:[BRONCE LOCAL]])</f>
        <v>1</v>
      </c>
      <c r="N395" s="27">
        <f>+DATAPREMIOLOCAL2024[[#This Row],[GRAND PRIX]]*$I$3+DATAPREMIOLOCAL2024[[#This Row],[ORO LOCAL]]*$J$3+DATAPREMIOLOCAL2024[[#This Row],[PLATA LOCAL]]*$K$3+DATAPREMIOLOCAL2024[[#This Row],[BRONCE LOCAL]]*$L$3</f>
        <v>3</v>
      </c>
    </row>
    <row r="396" spans="1:14" s="1" customFormat="1" x14ac:dyDescent="0.3">
      <c r="A396" s="1" t="s">
        <v>1428</v>
      </c>
      <c r="B396" s="1" t="s">
        <v>605</v>
      </c>
      <c r="D396" s="1" t="s">
        <v>606</v>
      </c>
      <c r="E396" s="1" t="s">
        <v>607</v>
      </c>
      <c r="G396" s="1" t="s">
        <v>127</v>
      </c>
      <c r="H396" s="1" t="s">
        <v>127</v>
      </c>
      <c r="L396" s="1">
        <v>1</v>
      </c>
      <c r="M396" s="1">
        <f>SUM(DATAPREMIOLOCAL2024[[#This Row],[GRAND PRIX]:[BRONCE LOCAL]])</f>
        <v>1</v>
      </c>
      <c r="N396" s="27">
        <f>+DATAPREMIOLOCAL2024[[#This Row],[GRAND PRIX]]*$I$3+DATAPREMIOLOCAL2024[[#This Row],[ORO LOCAL]]*$J$3+DATAPREMIOLOCAL2024[[#This Row],[PLATA LOCAL]]*$K$3+DATAPREMIOLOCAL2024[[#This Row],[BRONCE LOCAL]]*$L$3</f>
        <v>3</v>
      </c>
    </row>
    <row r="397" spans="1:14" s="1" customFormat="1" x14ac:dyDescent="0.3">
      <c r="A397" s="1" t="s">
        <v>1428</v>
      </c>
      <c r="B397" s="1" t="s">
        <v>608</v>
      </c>
      <c r="D397" s="1" t="s">
        <v>609</v>
      </c>
      <c r="E397" s="1" t="s">
        <v>607</v>
      </c>
      <c r="G397" s="1" t="s">
        <v>127</v>
      </c>
      <c r="H397" s="1" t="s">
        <v>127</v>
      </c>
      <c r="K397" s="1">
        <v>1</v>
      </c>
      <c r="M397" s="1">
        <f>SUM(DATAPREMIOLOCAL2024[[#This Row],[GRAND PRIX]:[BRONCE LOCAL]])</f>
        <v>1</v>
      </c>
      <c r="N397" s="27">
        <f>+DATAPREMIOLOCAL2024[[#This Row],[GRAND PRIX]]*$I$3+DATAPREMIOLOCAL2024[[#This Row],[ORO LOCAL]]*$J$3+DATAPREMIOLOCAL2024[[#This Row],[PLATA LOCAL]]*$K$3+DATAPREMIOLOCAL2024[[#This Row],[BRONCE LOCAL]]*$L$3</f>
        <v>7</v>
      </c>
    </row>
    <row r="398" spans="1:14" s="1" customFormat="1" x14ac:dyDescent="0.3">
      <c r="A398" s="1" t="s">
        <v>1428</v>
      </c>
      <c r="B398" s="1" t="s">
        <v>612</v>
      </c>
      <c r="D398" s="1" t="s">
        <v>613</v>
      </c>
      <c r="E398" s="1" t="s">
        <v>614</v>
      </c>
      <c r="G398" s="1" t="s">
        <v>127</v>
      </c>
      <c r="H398" s="1" t="s">
        <v>127</v>
      </c>
      <c r="J398" s="1">
        <v>1</v>
      </c>
      <c r="M398" s="1">
        <f>SUM(DATAPREMIOLOCAL2024[[#This Row],[GRAND PRIX]:[BRONCE LOCAL]])</f>
        <v>1</v>
      </c>
      <c r="N398" s="27">
        <f>+DATAPREMIOLOCAL2024[[#This Row],[GRAND PRIX]]*$I$3+DATAPREMIOLOCAL2024[[#This Row],[ORO LOCAL]]*$J$3+DATAPREMIOLOCAL2024[[#This Row],[PLATA LOCAL]]*$K$3+DATAPREMIOLOCAL2024[[#This Row],[BRONCE LOCAL]]*$L$3</f>
        <v>15</v>
      </c>
    </row>
    <row r="399" spans="1:14" s="1" customFormat="1" x14ac:dyDescent="0.3">
      <c r="A399" s="1" t="s">
        <v>1428</v>
      </c>
      <c r="B399" s="1" t="s">
        <v>612</v>
      </c>
      <c r="D399" s="1" t="s">
        <v>615</v>
      </c>
      <c r="E399" s="1" t="s">
        <v>614</v>
      </c>
      <c r="G399" s="1" t="s">
        <v>127</v>
      </c>
      <c r="H399" s="1" t="s">
        <v>127</v>
      </c>
      <c r="J399" s="1">
        <v>1</v>
      </c>
      <c r="M399" s="1">
        <f>SUM(DATAPREMIOLOCAL2024[[#This Row],[GRAND PRIX]:[BRONCE LOCAL]])</f>
        <v>1</v>
      </c>
      <c r="N399" s="27">
        <f>+DATAPREMIOLOCAL2024[[#This Row],[GRAND PRIX]]*$I$3+DATAPREMIOLOCAL2024[[#This Row],[ORO LOCAL]]*$J$3+DATAPREMIOLOCAL2024[[#This Row],[PLATA LOCAL]]*$K$3+DATAPREMIOLOCAL2024[[#This Row],[BRONCE LOCAL]]*$L$3</f>
        <v>15</v>
      </c>
    </row>
    <row r="400" spans="1:14" s="1" customFormat="1" x14ac:dyDescent="0.3">
      <c r="A400" s="1" t="s">
        <v>1428</v>
      </c>
      <c r="B400" s="1" t="s">
        <v>612</v>
      </c>
      <c r="D400" s="1" t="s">
        <v>616</v>
      </c>
      <c r="E400" s="1" t="s">
        <v>614</v>
      </c>
      <c r="G400" s="1" t="s">
        <v>127</v>
      </c>
      <c r="H400" s="1" t="s">
        <v>127</v>
      </c>
      <c r="J400" s="1">
        <v>1</v>
      </c>
      <c r="M400" s="1">
        <f>SUM(DATAPREMIOLOCAL2024[[#This Row],[GRAND PRIX]:[BRONCE LOCAL]])</f>
        <v>1</v>
      </c>
      <c r="N400" s="27">
        <f>+DATAPREMIOLOCAL2024[[#This Row],[GRAND PRIX]]*$I$3+DATAPREMIOLOCAL2024[[#This Row],[ORO LOCAL]]*$J$3+DATAPREMIOLOCAL2024[[#This Row],[PLATA LOCAL]]*$K$3+DATAPREMIOLOCAL2024[[#This Row],[BRONCE LOCAL]]*$L$3</f>
        <v>15</v>
      </c>
    </row>
    <row r="401" spans="1:14" s="1" customFormat="1" x14ac:dyDescent="0.3">
      <c r="A401" s="1" t="s">
        <v>1428</v>
      </c>
      <c r="B401" s="1" t="s">
        <v>617</v>
      </c>
      <c r="D401" s="1" t="s">
        <v>618</v>
      </c>
      <c r="E401" s="1" t="s">
        <v>607</v>
      </c>
      <c r="G401" s="1" t="s">
        <v>127</v>
      </c>
      <c r="H401" s="1" t="s">
        <v>127</v>
      </c>
      <c r="J401" s="1">
        <v>1</v>
      </c>
      <c r="M401" s="1">
        <f>SUM(DATAPREMIOLOCAL2024[[#This Row],[GRAND PRIX]:[BRONCE LOCAL]])</f>
        <v>1</v>
      </c>
      <c r="N401" s="27">
        <f>+DATAPREMIOLOCAL2024[[#This Row],[GRAND PRIX]]*$I$3+DATAPREMIOLOCAL2024[[#This Row],[ORO LOCAL]]*$J$3+DATAPREMIOLOCAL2024[[#This Row],[PLATA LOCAL]]*$K$3+DATAPREMIOLOCAL2024[[#This Row],[BRONCE LOCAL]]*$L$3</f>
        <v>15</v>
      </c>
    </row>
    <row r="402" spans="1:14" s="1" customFormat="1" x14ac:dyDescent="0.3">
      <c r="A402" s="1" t="s">
        <v>1428</v>
      </c>
      <c r="B402" s="1" t="s">
        <v>619</v>
      </c>
      <c r="D402" s="1" t="s">
        <v>620</v>
      </c>
      <c r="E402" s="1" t="s">
        <v>621</v>
      </c>
      <c r="G402" s="1" t="s">
        <v>127</v>
      </c>
      <c r="H402" s="1" t="s">
        <v>127</v>
      </c>
      <c r="K402" s="1">
        <v>1</v>
      </c>
      <c r="M402" s="1">
        <f>SUM(DATAPREMIOLOCAL2024[[#This Row],[GRAND PRIX]:[BRONCE LOCAL]])</f>
        <v>1</v>
      </c>
      <c r="N402" s="27">
        <f>+DATAPREMIOLOCAL2024[[#This Row],[GRAND PRIX]]*$I$3+DATAPREMIOLOCAL2024[[#This Row],[ORO LOCAL]]*$J$3+DATAPREMIOLOCAL2024[[#This Row],[PLATA LOCAL]]*$K$3+DATAPREMIOLOCAL2024[[#This Row],[BRONCE LOCAL]]*$L$3</f>
        <v>7</v>
      </c>
    </row>
    <row r="403" spans="1:14" s="1" customFormat="1" x14ac:dyDescent="0.3">
      <c r="A403" s="1" t="s">
        <v>1428</v>
      </c>
      <c r="B403" s="1" t="s">
        <v>622</v>
      </c>
      <c r="D403" s="1" t="s">
        <v>623</v>
      </c>
      <c r="E403" s="1" t="s">
        <v>624</v>
      </c>
      <c r="G403" s="1" t="s">
        <v>127</v>
      </c>
      <c r="H403" s="1" t="s">
        <v>127</v>
      </c>
      <c r="L403" s="1">
        <v>1</v>
      </c>
      <c r="M403" s="1">
        <f>SUM(DATAPREMIOLOCAL2024[[#This Row],[GRAND PRIX]:[BRONCE LOCAL]])</f>
        <v>1</v>
      </c>
      <c r="N403" s="27">
        <f>+DATAPREMIOLOCAL2024[[#This Row],[GRAND PRIX]]*$I$3+DATAPREMIOLOCAL2024[[#This Row],[ORO LOCAL]]*$J$3+DATAPREMIOLOCAL2024[[#This Row],[PLATA LOCAL]]*$K$3+DATAPREMIOLOCAL2024[[#This Row],[BRONCE LOCAL]]*$L$3</f>
        <v>3</v>
      </c>
    </row>
    <row r="404" spans="1:14" s="1" customFormat="1" x14ac:dyDescent="0.3">
      <c r="A404" s="1" t="s">
        <v>1428</v>
      </c>
      <c r="B404" s="1" t="s">
        <v>627</v>
      </c>
      <c r="D404" s="1" t="s">
        <v>628</v>
      </c>
      <c r="E404" s="1" t="s">
        <v>629</v>
      </c>
      <c r="G404" s="1" t="s">
        <v>127</v>
      </c>
      <c r="H404" s="1" t="s">
        <v>127</v>
      </c>
      <c r="L404" s="1">
        <v>1</v>
      </c>
      <c r="M404" s="1">
        <f>SUM(DATAPREMIOLOCAL2024[[#This Row],[GRAND PRIX]:[BRONCE LOCAL]])</f>
        <v>1</v>
      </c>
      <c r="N404" s="27">
        <f>+DATAPREMIOLOCAL2024[[#This Row],[GRAND PRIX]]*$I$3+DATAPREMIOLOCAL2024[[#This Row],[ORO LOCAL]]*$J$3+DATAPREMIOLOCAL2024[[#This Row],[PLATA LOCAL]]*$K$3+DATAPREMIOLOCAL2024[[#This Row],[BRONCE LOCAL]]*$L$3</f>
        <v>3</v>
      </c>
    </row>
    <row r="405" spans="1:14" s="1" customFormat="1" x14ac:dyDescent="0.3">
      <c r="A405" s="1" t="s">
        <v>1428</v>
      </c>
      <c r="B405" s="1" t="s">
        <v>630</v>
      </c>
      <c r="D405" s="1" t="s">
        <v>631</v>
      </c>
      <c r="E405" s="1" t="s">
        <v>632</v>
      </c>
      <c r="G405" s="1" t="s">
        <v>127</v>
      </c>
      <c r="H405" s="1" t="s">
        <v>127</v>
      </c>
      <c r="L405" s="1">
        <v>1</v>
      </c>
      <c r="M405" s="1">
        <f>SUM(DATAPREMIOLOCAL2024[[#This Row],[GRAND PRIX]:[BRONCE LOCAL]])</f>
        <v>1</v>
      </c>
      <c r="N405" s="27">
        <f>+DATAPREMIOLOCAL2024[[#This Row],[GRAND PRIX]]*$I$3+DATAPREMIOLOCAL2024[[#This Row],[ORO LOCAL]]*$J$3+DATAPREMIOLOCAL2024[[#This Row],[PLATA LOCAL]]*$K$3+DATAPREMIOLOCAL2024[[#This Row],[BRONCE LOCAL]]*$L$3</f>
        <v>3</v>
      </c>
    </row>
    <row r="406" spans="1:14" s="1" customFormat="1" x14ac:dyDescent="0.3">
      <c r="A406" s="1" t="s">
        <v>1428</v>
      </c>
      <c r="B406" s="1" t="s">
        <v>630</v>
      </c>
      <c r="D406" s="1" t="s">
        <v>633</v>
      </c>
      <c r="E406" s="1" t="s">
        <v>634</v>
      </c>
      <c r="G406" s="1" t="s">
        <v>127</v>
      </c>
      <c r="H406" s="1" t="s">
        <v>127</v>
      </c>
      <c r="K406" s="1">
        <v>1</v>
      </c>
      <c r="L406" s="1">
        <v>1</v>
      </c>
      <c r="M406" s="1">
        <f>SUM(DATAPREMIOLOCAL2024[[#This Row],[GRAND PRIX]:[BRONCE LOCAL]])</f>
        <v>2</v>
      </c>
      <c r="N406" s="27">
        <f>+DATAPREMIOLOCAL2024[[#This Row],[GRAND PRIX]]*$I$3+DATAPREMIOLOCAL2024[[#This Row],[ORO LOCAL]]*$J$3+DATAPREMIOLOCAL2024[[#This Row],[PLATA LOCAL]]*$K$3+DATAPREMIOLOCAL2024[[#This Row],[BRONCE LOCAL]]*$L$3</f>
        <v>10</v>
      </c>
    </row>
    <row r="407" spans="1:14" s="1" customFormat="1" x14ac:dyDescent="0.3">
      <c r="A407" s="1" t="s">
        <v>1428</v>
      </c>
      <c r="B407" s="1" t="s">
        <v>635</v>
      </c>
      <c r="D407" s="1" t="s">
        <v>636</v>
      </c>
      <c r="E407" s="1" t="s">
        <v>637</v>
      </c>
      <c r="G407" s="1" t="s">
        <v>127</v>
      </c>
      <c r="H407" s="1" t="s">
        <v>127</v>
      </c>
      <c r="L407" s="1">
        <v>1</v>
      </c>
      <c r="M407" s="1">
        <f>SUM(DATAPREMIOLOCAL2024[[#This Row],[GRAND PRIX]:[BRONCE LOCAL]])</f>
        <v>1</v>
      </c>
      <c r="N407" s="27">
        <f>+DATAPREMIOLOCAL2024[[#This Row],[GRAND PRIX]]*$I$3+DATAPREMIOLOCAL2024[[#This Row],[ORO LOCAL]]*$J$3+DATAPREMIOLOCAL2024[[#This Row],[PLATA LOCAL]]*$K$3+DATAPREMIOLOCAL2024[[#This Row],[BRONCE LOCAL]]*$L$3</f>
        <v>3</v>
      </c>
    </row>
    <row r="408" spans="1:14" s="1" customFormat="1" x14ac:dyDescent="0.3">
      <c r="A408" s="1" t="s">
        <v>1428</v>
      </c>
      <c r="B408" s="1" t="s">
        <v>638</v>
      </c>
      <c r="D408" s="1" t="s">
        <v>639</v>
      </c>
      <c r="E408" s="1" t="s">
        <v>640</v>
      </c>
      <c r="G408" s="1" t="s">
        <v>127</v>
      </c>
      <c r="H408" s="1" t="s">
        <v>127</v>
      </c>
      <c r="L408" s="1">
        <v>1</v>
      </c>
      <c r="M408" s="1">
        <f>SUM(DATAPREMIOLOCAL2024[[#This Row],[GRAND PRIX]:[BRONCE LOCAL]])</f>
        <v>1</v>
      </c>
      <c r="N408" s="27">
        <f>+DATAPREMIOLOCAL2024[[#This Row],[GRAND PRIX]]*$I$3+DATAPREMIOLOCAL2024[[#This Row],[ORO LOCAL]]*$J$3+DATAPREMIOLOCAL2024[[#This Row],[PLATA LOCAL]]*$K$3+DATAPREMIOLOCAL2024[[#This Row],[BRONCE LOCAL]]*$L$3</f>
        <v>3</v>
      </c>
    </row>
    <row r="409" spans="1:14" s="1" customFormat="1" x14ac:dyDescent="0.3">
      <c r="A409" s="1" t="s">
        <v>1428</v>
      </c>
      <c r="B409" s="1" t="s">
        <v>641</v>
      </c>
      <c r="D409" s="1" t="s">
        <v>642</v>
      </c>
      <c r="E409" s="1" t="s">
        <v>643</v>
      </c>
      <c r="G409" s="1" t="s">
        <v>127</v>
      </c>
      <c r="H409" s="1" t="s">
        <v>127</v>
      </c>
      <c r="L409" s="1">
        <v>1</v>
      </c>
      <c r="M409" s="1">
        <f>SUM(DATAPREMIOLOCAL2024[[#This Row],[GRAND PRIX]:[BRONCE LOCAL]])</f>
        <v>1</v>
      </c>
      <c r="N409" s="27">
        <f>+DATAPREMIOLOCAL2024[[#This Row],[GRAND PRIX]]*$I$3+DATAPREMIOLOCAL2024[[#This Row],[ORO LOCAL]]*$J$3+DATAPREMIOLOCAL2024[[#This Row],[PLATA LOCAL]]*$K$3+DATAPREMIOLOCAL2024[[#This Row],[BRONCE LOCAL]]*$L$3</f>
        <v>3</v>
      </c>
    </row>
    <row r="410" spans="1:14" s="1" customFormat="1" x14ac:dyDescent="0.3">
      <c r="A410" s="1" t="s">
        <v>1428</v>
      </c>
      <c r="B410" s="1" t="s">
        <v>646</v>
      </c>
      <c r="D410" s="1" t="s">
        <v>647</v>
      </c>
      <c r="E410" s="1" t="s">
        <v>648</v>
      </c>
      <c r="G410" s="1" t="s">
        <v>127</v>
      </c>
      <c r="H410" s="1" t="s">
        <v>127</v>
      </c>
      <c r="L410" s="1">
        <v>3</v>
      </c>
      <c r="M410" s="1">
        <f>SUM(DATAPREMIOLOCAL2024[[#This Row],[GRAND PRIX]:[BRONCE LOCAL]])</f>
        <v>3</v>
      </c>
      <c r="N410" s="27">
        <f>+DATAPREMIOLOCAL2024[[#This Row],[GRAND PRIX]]*$I$3+DATAPREMIOLOCAL2024[[#This Row],[ORO LOCAL]]*$J$3+DATAPREMIOLOCAL2024[[#This Row],[PLATA LOCAL]]*$K$3+DATAPREMIOLOCAL2024[[#This Row],[BRONCE LOCAL]]*$L$3</f>
        <v>9</v>
      </c>
    </row>
    <row r="411" spans="1:14" s="1" customFormat="1" x14ac:dyDescent="0.3">
      <c r="A411" s="1" t="s">
        <v>1428</v>
      </c>
      <c r="B411" s="1" t="s">
        <v>646</v>
      </c>
      <c r="D411" s="1" t="s">
        <v>649</v>
      </c>
      <c r="E411" s="1" t="s">
        <v>650</v>
      </c>
      <c r="G411" s="1" t="s">
        <v>127</v>
      </c>
      <c r="H411" s="1" t="s">
        <v>127</v>
      </c>
      <c r="J411" s="1">
        <v>1</v>
      </c>
      <c r="L411" s="1">
        <v>1</v>
      </c>
      <c r="M411" s="1">
        <f>SUM(DATAPREMIOLOCAL2024[[#This Row],[GRAND PRIX]:[BRONCE LOCAL]])</f>
        <v>2</v>
      </c>
      <c r="N411" s="27">
        <f>+DATAPREMIOLOCAL2024[[#This Row],[GRAND PRIX]]*$I$3+DATAPREMIOLOCAL2024[[#This Row],[ORO LOCAL]]*$J$3+DATAPREMIOLOCAL2024[[#This Row],[PLATA LOCAL]]*$K$3+DATAPREMIOLOCAL2024[[#This Row],[BRONCE LOCAL]]*$L$3</f>
        <v>18</v>
      </c>
    </row>
    <row r="412" spans="1:14" s="1" customFormat="1" x14ac:dyDescent="0.3">
      <c r="A412" s="1" t="s">
        <v>1428</v>
      </c>
      <c r="B412" s="1" t="s">
        <v>654</v>
      </c>
      <c r="D412" s="1" t="s">
        <v>655</v>
      </c>
      <c r="E412" s="1" t="s">
        <v>656</v>
      </c>
      <c r="G412" s="1" t="s">
        <v>127</v>
      </c>
      <c r="H412" s="1" t="s">
        <v>127</v>
      </c>
      <c r="J412" s="1">
        <v>4</v>
      </c>
      <c r="K412" s="1">
        <v>3</v>
      </c>
      <c r="L412" s="1">
        <v>1</v>
      </c>
      <c r="M412" s="1">
        <f>SUM(DATAPREMIOLOCAL2024[[#This Row],[GRAND PRIX]:[BRONCE LOCAL]])</f>
        <v>8</v>
      </c>
      <c r="N412" s="27">
        <f>+DATAPREMIOLOCAL2024[[#This Row],[GRAND PRIX]]*$I$3+DATAPREMIOLOCAL2024[[#This Row],[ORO LOCAL]]*$J$3+DATAPREMIOLOCAL2024[[#This Row],[PLATA LOCAL]]*$K$3+DATAPREMIOLOCAL2024[[#This Row],[BRONCE LOCAL]]*$L$3</f>
        <v>84</v>
      </c>
    </row>
    <row r="413" spans="1:14" s="1" customFormat="1" x14ac:dyDescent="0.3">
      <c r="A413" s="1" t="s">
        <v>1428</v>
      </c>
      <c r="B413" s="1" t="s">
        <v>657</v>
      </c>
      <c r="D413" s="1" t="s">
        <v>658</v>
      </c>
      <c r="E413" s="1" t="s">
        <v>659</v>
      </c>
      <c r="G413" s="1" t="s">
        <v>127</v>
      </c>
      <c r="H413" s="1" t="s">
        <v>127</v>
      </c>
      <c r="J413" s="1">
        <v>1</v>
      </c>
      <c r="K413" s="1">
        <v>1</v>
      </c>
      <c r="L413" s="1">
        <v>1</v>
      </c>
      <c r="M413" s="1">
        <f>SUM(DATAPREMIOLOCAL2024[[#This Row],[GRAND PRIX]:[BRONCE LOCAL]])</f>
        <v>3</v>
      </c>
      <c r="N413" s="27">
        <f>+DATAPREMIOLOCAL2024[[#This Row],[GRAND PRIX]]*$I$3+DATAPREMIOLOCAL2024[[#This Row],[ORO LOCAL]]*$J$3+DATAPREMIOLOCAL2024[[#This Row],[PLATA LOCAL]]*$K$3+DATAPREMIOLOCAL2024[[#This Row],[BRONCE LOCAL]]*$L$3</f>
        <v>25</v>
      </c>
    </row>
    <row r="414" spans="1:14" s="1" customFormat="1" x14ac:dyDescent="0.3">
      <c r="A414" s="1" t="s">
        <v>1428</v>
      </c>
      <c r="B414" s="1" t="s">
        <v>657</v>
      </c>
      <c r="D414" s="1" t="s">
        <v>660</v>
      </c>
      <c r="E414" s="1" t="s">
        <v>661</v>
      </c>
      <c r="G414" s="1" t="s">
        <v>127</v>
      </c>
      <c r="H414" s="1" t="s">
        <v>127</v>
      </c>
      <c r="K414" s="1">
        <v>1</v>
      </c>
      <c r="M414" s="1">
        <f>SUM(DATAPREMIOLOCAL2024[[#This Row],[GRAND PRIX]:[BRONCE LOCAL]])</f>
        <v>1</v>
      </c>
      <c r="N414" s="27">
        <f>+DATAPREMIOLOCAL2024[[#This Row],[GRAND PRIX]]*$I$3+DATAPREMIOLOCAL2024[[#This Row],[ORO LOCAL]]*$J$3+DATAPREMIOLOCAL2024[[#This Row],[PLATA LOCAL]]*$K$3+DATAPREMIOLOCAL2024[[#This Row],[BRONCE LOCAL]]*$L$3</f>
        <v>7</v>
      </c>
    </row>
    <row r="415" spans="1:14" s="1" customFormat="1" x14ac:dyDescent="0.3">
      <c r="A415" s="1" t="s">
        <v>1428</v>
      </c>
      <c r="B415" s="1" t="s">
        <v>657</v>
      </c>
      <c r="D415" s="1" t="s">
        <v>662</v>
      </c>
      <c r="E415" s="1" t="s">
        <v>663</v>
      </c>
      <c r="G415" s="1" t="s">
        <v>127</v>
      </c>
      <c r="H415" s="1" t="s">
        <v>127</v>
      </c>
      <c r="L415" s="1">
        <v>1</v>
      </c>
      <c r="M415" s="1">
        <f>SUM(DATAPREMIOLOCAL2024[[#This Row],[GRAND PRIX]:[BRONCE LOCAL]])</f>
        <v>1</v>
      </c>
      <c r="N415" s="27">
        <f>+DATAPREMIOLOCAL2024[[#This Row],[GRAND PRIX]]*$I$3+DATAPREMIOLOCAL2024[[#This Row],[ORO LOCAL]]*$J$3+DATAPREMIOLOCAL2024[[#This Row],[PLATA LOCAL]]*$K$3+DATAPREMIOLOCAL2024[[#This Row],[BRONCE LOCAL]]*$L$3</f>
        <v>3</v>
      </c>
    </row>
    <row r="416" spans="1:14" s="1" customFormat="1" x14ac:dyDescent="0.3">
      <c r="A416" s="1" t="s">
        <v>1428</v>
      </c>
      <c r="B416" s="1" t="s">
        <v>657</v>
      </c>
      <c r="D416" s="1" t="s">
        <v>664</v>
      </c>
      <c r="E416" s="1" t="s">
        <v>665</v>
      </c>
      <c r="G416" s="1" t="s">
        <v>127</v>
      </c>
      <c r="H416" s="1" t="s">
        <v>127</v>
      </c>
      <c r="L416" s="1">
        <v>1</v>
      </c>
      <c r="M416" s="1">
        <f>SUM(DATAPREMIOLOCAL2024[[#This Row],[GRAND PRIX]:[BRONCE LOCAL]])</f>
        <v>1</v>
      </c>
      <c r="N416" s="27">
        <f>+DATAPREMIOLOCAL2024[[#This Row],[GRAND PRIX]]*$I$3+DATAPREMIOLOCAL2024[[#This Row],[ORO LOCAL]]*$J$3+DATAPREMIOLOCAL2024[[#This Row],[PLATA LOCAL]]*$K$3+DATAPREMIOLOCAL2024[[#This Row],[BRONCE LOCAL]]*$L$3</f>
        <v>3</v>
      </c>
    </row>
    <row r="417" spans="1:14" s="1" customFormat="1" x14ac:dyDescent="0.3">
      <c r="A417" s="1" t="s">
        <v>1428</v>
      </c>
      <c r="B417" s="1" t="s">
        <v>657</v>
      </c>
      <c r="D417" s="1" t="s">
        <v>666</v>
      </c>
      <c r="E417" s="1" t="s">
        <v>667</v>
      </c>
      <c r="G417" s="1" t="s">
        <v>127</v>
      </c>
      <c r="H417" s="1" t="s">
        <v>127</v>
      </c>
      <c r="L417" s="1">
        <v>3</v>
      </c>
      <c r="M417" s="1">
        <f>SUM(DATAPREMIOLOCAL2024[[#This Row],[GRAND PRIX]:[BRONCE LOCAL]])</f>
        <v>3</v>
      </c>
      <c r="N417" s="27">
        <f>+DATAPREMIOLOCAL2024[[#This Row],[GRAND PRIX]]*$I$3+DATAPREMIOLOCAL2024[[#This Row],[ORO LOCAL]]*$J$3+DATAPREMIOLOCAL2024[[#This Row],[PLATA LOCAL]]*$K$3+DATAPREMIOLOCAL2024[[#This Row],[BRONCE LOCAL]]*$L$3</f>
        <v>9</v>
      </c>
    </row>
    <row r="418" spans="1:14" s="1" customFormat="1" x14ac:dyDescent="0.3">
      <c r="A418" s="1" t="s">
        <v>1428</v>
      </c>
      <c r="B418" s="1" t="s">
        <v>668</v>
      </c>
      <c r="D418" s="1" t="s">
        <v>669</v>
      </c>
      <c r="E418" s="1" t="s">
        <v>670</v>
      </c>
      <c r="G418" s="1" t="s">
        <v>127</v>
      </c>
      <c r="H418" s="1" t="s">
        <v>127</v>
      </c>
      <c r="L418" s="1">
        <v>1</v>
      </c>
      <c r="M418" s="1">
        <f>SUM(DATAPREMIOLOCAL2024[[#This Row],[GRAND PRIX]:[BRONCE LOCAL]])</f>
        <v>1</v>
      </c>
      <c r="N418" s="27">
        <f>+DATAPREMIOLOCAL2024[[#This Row],[GRAND PRIX]]*$I$3+DATAPREMIOLOCAL2024[[#This Row],[ORO LOCAL]]*$J$3+DATAPREMIOLOCAL2024[[#This Row],[PLATA LOCAL]]*$K$3+DATAPREMIOLOCAL2024[[#This Row],[BRONCE LOCAL]]*$L$3</f>
        <v>3</v>
      </c>
    </row>
    <row r="419" spans="1:14" s="1" customFormat="1" x14ac:dyDescent="0.3">
      <c r="A419" s="1" t="s">
        <v>1428</v>
      </c>
      <c r="B419" s="1" t="s">
        <v>668</v>
      </c>
      <c r="D419" s="1" t="s">
        <v>671</v>
      </c>
      <c r="E419" s="1" t="s">
        <v>672</v>
      </c>
      <c r="G419" s="1" t="s">
        <v>127</v>
      </c>
      <c r="H419" s="1" t="s">
        <v>127</v>
      </c>
      <c r="L419" s="1">
        <v>1</v>
      </c>
      <c r="M419" s="1">
        <f>SUM(DATAPREMIOLOCAL2024[[#This Row],[GRAND PRIX]:[BRONCE LOCAL]])</f>
        <v>1</v>
      </c>
      <c r="N419" s="27">
        <f>+DATAPREMIOLOCAL2024[[#This Row],[GRAND PRIX]]*$I$3+DATAPREMIOLOCAL2024[[#This Row],[ORO LOCAL]]*$J$3+DATAPREMIOLOCAL2024[[#This Row],[PLATA LOCAL]]*$K$3+DATAPREMIOLOCAL2024[[#This Row],[BRONCE LOCAL]]*$L$3</f>
        <v>3</v>
      </c>
    </row>
    <row r="420" spans="1:14" s="1" customFormat="1" x14ac:dyDescent="0.3">
      <c r="A420" s="1" t="s">
        <v>1428</v>
      </c>
      <c r="B420" s="1" t="s">
        <v>668</v>
      </c>
      <c r="D420" s="1" t="s">
        <v>673</v>
      </c>
      <c r="E420" s="1" t="s">
        <v>672</v>
      </c>
      <c r="G420" s="1" t="s">
        <v>127</v>
      </c>
      <c r="H420" s="1" t="s">
        <v>127</v>
      </c>
      <c r="L420" s="1">
        <v>1</v>
      </c>
      <c r="M420" s="1">
        <f>SUM(DATAPREMIOLOCAL2024[[#This Row],[GRAND PRIX]:[BRONCE LOCAL]])</f>
        <v>1</v>
      </c>
      <c r="N420" s="27">
        <f>+DATAPREMIOLOCAL2024[[#This Row],[GRAND PRIX]]*$I$3+DATAPREMIOLOCAL2024[[#This Row],[ORO LOCAL]]*$J$3+DATAPREMIOLOCAL2024[[#This Row],[PLATA LOCAL]]*$K$3+DATAPREMIOLOCAL2024[[#This Row],[BRONCE LOCAL]]*$L$3</f>
        <v>3</v>
      </c>
    </row>
    <row r="421" spans="1:14" s="1" customFormat="1" x14ac:dyDescent="0.3">
      <c r="A421" s="1" t="s">
        <v>1428</v>
      </c>
      <c r="B421" s="1" t="s">
        <v>668</v>
      </c>
      <c r="D421" s="1" t="s">
        <v>674</v>
      </c>
      <c r="E421" s="1" t="s">
        <v>672</v>
      </c>
      <c r="G421" s="1" t="s">
        <v>127</v>
      </c>
      <c r="H421" s="1" t="s">
        <v>127</v>
      </c>
      <c r="L421" s="1">
        <v>1</v>
      </c>
      <c r="M421" s="1">
        <f>SUM(DATAPREMIOLOCAL2024[[#This Row],[GRAND PRIX]:[BRONCE LOCAL]])</f>
        <v>1</v>
      </c>
      <c r="N421" s="27">
        <f>+DATAPREMIOLOCAL2024[[#This Row],[GRAND PRIX]]*$I$3+DATAPREMIOLOCAL2024[[#This Row],[ORO LOCAL]]*$J$3+DATAPREMIOLOCAL2024[[#This Row],[PLATA LOCAL]]*$K$3+DATAPREMIOLOCAL2024[[#This Row],[BRONCE LOCAL]]*$L$3</f>
        <v>3</v>
      </c>
    </row>
    <row r="422" spans="1:14" s="1" customFormat="1" x14ac:dyDescent="0.3">
      <c r="A422" s="1" t="s">
        <v>1428</v>
      </c>
      <c r="B422" s="1" t="s">
        <v>668</v>
      </c>
      <c r="D422" s="1" t="s">
        <v>675</v>
      </c>
      <c r="E422" s="1" t="s">
        <v>672</v>
      </c>
      <c r="G422" s="1" t="s">
        <v>127</v>
      </c>
      <c r="H422" s="1" t="s">
        <v>127</v>
      </c>
      <c r="L422" s="1">
        <v>1</v>
      </c>
      <c r="M422" s="1">
        <f>SUM(DATAPREMIOLOCAL2024[[#This Row],[GRAND PRIX]:[BRONCE LOCAL]])</f>
        <v>1</v>
      </c>
      <c r="N422" s="27">
        <f>+DATAPREMIOLOCAL2024[[#This Row],[GRAND PRIX]]*$I$3+DATAPREMIOLOCAL2024[[#This Row],[ORO LOCAL]]*$J$3+DATAPREMIOLOCAL2024[[#This Row],[PLATA LOCAL]]*$K$3+DATAPREMIOLOCAL2024[[#This Row],[BRONCE LOCAL]]*$L$3</f>
        <v>3</v>
      </c>
    </row>
    <row r="423" spans="1:14" s="1" customFormat="1" x14ac:dyDescent="0.3">
      <c r="A423" s="1" t="s">
        <v>1428</v>
      </c>
      <c r="B423" s="1" t="s">
        <v>1439</v>
      </c>
      <c r="D423" s="1" t="s">
        <v>678</v>
      </c>
      <c r="E423" s="1" t="s">
        <v>679</v>
      </c>
      <c r="G423" s="1" t="s">
        <v>127</v>
      </c>
      <c r="H423" s="1" t="s">
        <v>127</v>
      </c>
      <c r="L423" s="1">
        <v>1</v>
      </c>
      <c r="M423" s="1">
        <f>SUM(DATAPREMIOLOCAL2024[[#This Row],[GRAND PRIX]:[BRONCE LOCAL]])</f>
        <v>1</v>
      </c>
      <c r="N423" s="27">
        <f>+DATAPREMIOLOCAL2024[[#This Row],[GRAND PRIX]]*$I$3+DATAPREMIOLOCAL2024[[#This Row],[ORO LOCAL]]*$J$3+DATAPREMIOLOCAL2024[[#This Row],[PLATA LOCAL]]*$K$3+DATAPREMIOLOCAL2024[[#This Row],[BRONCE LOCAL]]*$L$3</f>
        <v>3</v>
      </c>
    </row>
    <row r="424" spans="1:14" s="1" customFormat="1" x14ac:dyDescent="0.3">
      <c r="A424" s="1" t="s">
        <v>1428</v>
      </c>
      <c r="B424" s="1" t="s">
        <v>680</v>
      </c>
      <c r="D424" s="1" t="s">
        <v>681</v>
      </c>
      <c r="E424" s="1" t="s">
        <v>682</v>
      </c>
      <c r="G424" s="1" t="s">
        <v>127</v>
      </c>
      <c r="H424" s="1" t="s">
        <v>127</v>
      </c>
      <c r="K424" s="1">
        <v>1</v>
      </c>
      <c r="M424" s="1">
        <f>SUM(DATAPREMIOLOCAL2024[[#This Row],[GRAND PRIX]:[BRONCE LOCAL]])</f>
        <v>1</v>
      </c>
      <c r="N424" s="27">
        <f>+DATAPREMIOLOCAL2024[[#This Row],[GRAND PRIX]]*$I$3+DATAPREMIOLOCAL2024[[#This Row],[ORO LOCAL]]*$J$3+DATAPREMIOLOCAL2024[[#This Row],[PLATA LOCAL]]*$K$3+DATAPREMIOLOCAL2024[[#This Row],[BRONCE LOCAL]]*$L$3</f>
        <v>7</v>
      </c>
    </row>
    <row r="425" spans="1:14" s="1" customFormat="1" x14ac:dyDescent="0.3">
      <c r="A425" s="1" t="s">
        <v>1428</v>
      </c>
      <c r="B425" s="1" t="s">
        <v>680</v>
      </c>
      <c r="D425" s="1" t="s">
        <v>689</v>
      </c>
      <c r="E425" s="1" t="s">
        <v>690</v>
      </c>
      <c r="G425" s="1" t="s">
        <v>127</v>
      </c>
      <c r="H425" s="1" t="s">
        <v>127</v>
      </c>
      <c r="K425" s="1">
        <v>1</v>
      </c>
      <c r="L425" s="1">
        <v>1</v>
      </c>
      <c r="M425" s="1">
        <f>SUM(DATAPREMIOLOCAL2024[[#This Row],[GRAND PRIX]:[BRONCE LOCAL]])</f>
        <v>2</v>
      </c>
      <c r="N425" s="27">
        <f>+DATAPREMIOLOCAL2024[[#This Row],[GRAND PRIX]]*$I$3+DATAPREMIOLOCAL2024[[#This Row],[ORO LOCAL]]*$J$3+DATAPREMIOLOCAL2024[[#This Row],[PLATA LOCAL]]*$K$3+DATAPREMIOLOCAL2024[[#This Row],[BRONCE LOCAL]]*$L$3</f>
        <v>10</v>
      </c>
    </row>
    <row r="426" spans="1:14" s="1" customFormat="1" x14ac:dyDescent="0.3">
      <c r="A426" s="1" t="s">
        <v>1428</v>
      </c>
      <c r="B426" s="1" t="s">
        <v>680</v>
      </c>
      <c r="D426" s="1" t="s">
        <v>683</v>
      </c>
      <c r="E426" s="1" t="s">
        <v>682</v>
      </c>
      <c r="G426" s="1" t="s">
        <v>127</v>
      </c>
      <c r="H426" s="1" t="s">
        <v>127</v>
      </c>
      <c r="L426" s="1">
        <v>1</v>
      </c>
      <c r="M426" s="1">
        <f>SUM(DATAPREMIOLOCAL2024[[#This Row],[GRAND PRIX]:[BRONCE LOCAL]])</f>
        <v>1</v>
      </c>
      <c r="N426" s="27">
        <f>+DATAPREMIOLOCAL2024[[#This Row],[GRAND PRIX]]*$I$3+DATAPREMIOLOCAL2024[[#This Row],[ORO LOCAL]]*$J$3+DATAPREMIOLOCAL2024[[#This Row],[PLATA LOCAL]]*$K$3+DATAPREMIOLOCAL2024[[#This Row],[BRONCE LOCAL]]*$L$3</f>
        <v>3</v>
      </c>
    </row>
    <row r="427" spans="1:14" s="1" customFormat="1" x14ac:dyDescent="0.3">
      <c r="A427" s="1" t="s">
        <v>1428</v>
      </c>
      <c r="B427" s="1" t="s">
        <v>680</v>
      </c>
      <c r="D427" s="1" t="s">
        <v>684</v>
      </c>
      <c r="E427" s="1" t="s">
        <v>685</v>
      </c>
      <c r="G427" s="1" t="s">
        <v>127</v>
      </c>
      <c r="H427" s="1" t="s">
        <v>127</v>
      </c>
      <c r="J427" s="1">
        <v>1</v>
      </c>
      <c r="M427" s="1">
        <f>SUM(DATAPREMIOLOCAL2024[[#This Row],[GRAND PRIX]:[BRONCE LOCAL]])</f>
        <v>1</v>
      </c>
      <c r="N427" s="27">
        <f>+DATAPREMIOLOCAL2024[[#This Row],[GRAND PRIX]]*$I$3+DATAPREMIOLOCAL2024[[#This Row],[ORO LOCAL]]*$J$3+DATAPREMIOLOCAL2024[[#This Row],[PLATA LOCAL]]*$K$3+DATAPREMIOLOCAL2024[[#This Row],[BRONCE LOCAL]]*$L$3</f>
        <v>15</v>
      </c>
    </row>
    <row r="428" spans="1:14" s="1" customFormat="1" x14ac:dyDescent="0.3">
      <c r="A428" s="1" t="s">
        <v>1428</v>
      </c>
      <c r="B428" s="1" t="s">
        <v>680</v>
      </c>
      <c r="D428" s="1" t="s">
        <v>686</v>
      </c>
      <c r="E428" s="1" t="s">
        <v>685</v>
      </c>
      <c r="G428" s="1" t="s">
        <v>127</v>
      </c>
      <c r="H428" s="1" t="s">
        <v>127</v>
      </c>
      <c r="J428" s="1">
        <v>1</v>
      </c>
      <c r="M428" s="1">
        <f>SUM(DATAPREMIOLOCAL2024[[#This Row],[GRAND PRIX]:[BRONCE LOCAL]])</f>
        <v>1</v>
      </c>
      <c r="N428" s="27">
        <f>+DATAPREMIOLOCAL2024[[#This Row],[GRAND PRIX]]*$I$3+DATAPREMIOLOCAL2024[[#This Row],[ORO LOCAL]]*$J$3+DATAPREMIOLOCAL2024[[#This Row],[PLATA LOCAL]]*$K$3+DATAPREMIOLOCAL2024[[#This Row],[BRONCE LOCAL]]*$L$3</f>
        <v>15</v>
      </c>
    </row>
    <row r="429" spans="1:14" s="1" customFormat="1" x14ac:dyDescent="0.3">
      <c r="A429" s="1" t="s">
        <v>1428</v>
      </c>
      <c r="B429" s="1" t="s">
        <v>680</v>
      </c>
      <c r="D429" s="1" t="s">
        <v>687</v>
      </c>
      <c r="E429" s="1" t="s">
        <v>682</v>
      </c>
      <c r="G429" s="1" t="s">
        <v>127</v>
      </c>
      <c r="H429" s="1" t="s">
        <v>127</v>
      </c>
      <c r="L429" s="1">
        <v>1</v>
      </c>
      <c r="M429" s="1">
        <f>SUM(DATAPREMIOLOCAL2024[[#This Row],[GRAND PRIX]:[BRONCE LOCAL]])</f>
        <v>1</v>
      </c>
      <c r="N429" s="27">
        <f>+DATAPREMIOLOCAL2024[[#This Row],[GRAND PRIX]]*$I$3+DATAPREMIOLOCAL2024[[#This Row],[ORO LOCAL]]*$J$3+DATAPREMIOLOCAL2024[[#This Row],[PLATA LOCAL]]*$K$3+DATAPREMIOLOCAL2024[[#This Row],[BRONCE LOCAL]]*$L$3</f>
        <v>3</v>
      </c>
    </row>
    <row r="430" spans="1:14" s="1" customFormat="1" x14ac:dyDescent="0.3">
      <c r="A430" s="1" t="s">
        <v>1428</v>
      </c>
      <c r="B430" s="1" t="s">
        <v>680</v>
      </c>
      <c r="D430" s="1" t="s">
        <v>688</v>
      </c>
      <c r="E430" s="1" t="s">
        <v>685</v>
      </c>
      <c r="G430" s="1" t="s">
        <v>127</v>
      </c>
      <c r="H430" s="1" t="s">
        <v>127</v>
      </c>
      <c r="J430" s="1">
        <v>1</v>
      </c>
      <c r="M430" s="1">
        <f>SUM(DATAPREMIOLOCAL2024[[#This Row],[GRAND PRIX]:[BRONCE LOCAL]])</f>
        <v>1</v>
      </c>
      <c r="N430" s="27">
        <f>+DATAPREMIOLOCAL2024[[#This Row],[GRAND PRIX]]*$I$3+DATAPREMIOLOCAL2024[[#This Row],[ORO LOCAL]]*$J$3+DATAPREMIOLOCAL2024[[#This Row],[PLATA LOCAL]]*$K$3+DATAPREMIOLOCAL2024[[#This Row],[BRONCE LOCAL]]*$L$3</f>
        <v>15</v>
      </c>
    </row>
    <row r="431" spans="1:14" s="1" customFormat="1" x14ac:dyDescent="0.3">
      <c r="A431" s="1" t="s">
        <v>1428</v>
      </c>
      <c r="B431" s="1" t="s">
        <v>691</v>
      </c>
      <c r="D431" s="1" t="s">
        <v>692</v>
      </c>
      <c r="E431" s="1" t="s">
        <v>74</v>
      </c>
      <c r="G431" s="1" t="s">
        <v>127</v>
      </c>
      <c r="H431" s="1" t="s">
        <v>127</v>
      </c>
      <c r="K431" s="1">
        <v>1</v>
      </c>
      <c r="M431" s="1">
        <f>SUM(DATAPREMIOLOCAL2024[[#This Row],[GRAND PRIX]:[BRONCE LOCAL]])</f>
        <v>1</v>
      </c>
      <c r="N431" s="27">
        <f>+DATAPREMIOLOCAL2024[[#This Row],[GRAND PRIX]]*$I$3+DATAPREMIOLOCAL2024[[#This Row],[ORO LOCAL]]*$J$3+DATAPREMIOLOCAL2024[[#This Row],[PLATA LOCAL]]*$K$3+DATAPREMIOLOCAL2024[[#This Row],[BRONCE LOCAL]]*$L$3</f>
        <v>7</v>
      </c>
    </row>
    <row r="432" spans="1:14" s="1" customFormat="1" x14ac:dyDescent="0.3">
      <c r="A432" s="1" t="s">
        <v>1428</v>
      </c>
      <c r="B432" s="1" t="s">
        <v>693</v>
      </c>
      <c r="D432" s="1" t="s">
        <v>694</v>
      </c>
      <c r="E432" s="1" t="s">
        <v>695</v>
      </c>
      <c r="G432" s="1" t="s">
        <v>127</v>
      </c>
      <c r="H432" s="1" t="s">
        <v>127</v>
      </c>
      <c r="K432" s="1">
        <v>1</v>
      </c>
      <c r="M432" s="1">
        <f>SUM(DATAPREMIOLOCAL2024[[#This Row],[GRAND PRIX]:[BRONCE LOCAL]])</f>
        <v>1</v>
      </c>
      <c r="N432" s="27">
        <f>+DATAPREMIOLOCAL2024[[#This Row],[GRAND PRIX]]*$I$3+DATAPREMIOLOCAL2024[[#This Row],[ORO LOCAL]]*$J$3+DATAPREMIOLOCAL2024[[#This Row],[PLATA LOCAL]]*$K$3+DATAPREMIOLOCAL2024[[#This Row],[BRONCE LOCAL]]*$L$3</f>
        <v>7</v>
      </c>
    </row>
    <row r="433" spans="1:14" s="1" customFormat="1" x14ac:dyDescent="0.3">
      <c r="A433" s="1" t="s">
        <v>1428</v>
      </c>
      <c r="B433" s="1" t="s">
        <v>696</v>
      </c>
      <c r="D433" s="1" t="s">
        <v>676</v>
      </c>
      <c r="E433" s="1" t="s">
        <v>677</v>
      </c>
      <c r="G433" s="1" t="s">
        <v>127</v>
      </c>
      <c r="H433" s="1" t="s">
        <v>127</v>
      </c>
      <c r="J433" s="1">
        <v>7</v>
      </c>
      <c r="K433" s="1">
        <v>3</v>
      </c>
      <c r="M433" s="1">
        <f>SUM(DATAPREMIOLOCAL2024[[#This Row],[GRAND PRIX]:[BRONCE LOCAL]])</f>
        <v>10</v>
      </c>
      <c r="N433" s="27">
        <f>+DATAPREMIOLOCAL2024[[#This Row],[GRAND PRIX]]*$I$3+DATAPREMIOLOCAL2024[[#This Row],[ORO LOCAL]]*$J$3+DATAPREMIOLOCAL2024[[#This Row],[PLATA LOCAL]]*$K$3+DATAPREMIOLOCAL2024[[#This Row],[BRONCE LOCAL]]*$L$3</f>
        <v>126</v>
      </c>
    </row>
    <row r="434" spans="1:14" s="1" customFormat="1" x14ac:dyDescent="0.3">
      <c r="A434" s="1" t="s">
        <v>1428</v>
      </c>
      <c r="B434" s="1" t="s">
        <v>696</v>
      </c>
      <c r="D434" s="1" t="s">
        <v>697</v>
      </c>
      <c r="E434" s="1" t="s">
        <v>698</v>
      </c>
      <c r="G434" s="1" t="s">
        <v>127</v>
      </c>
      <c r="H434" s="1" t="s">
        <v>127</v>
      </c>
      <c r="K434" s="1">
        <v>1</v>
      </c>
      <c r="M434" s="1">
        <f>SUM(DATAPREMIOLOCAL2024[[#This Row],[GRAND PRIX]:[BRONCE LOCAL]])</f>
        <v>1</v>
      </c>
      <c r="N434" s="27">
        <f>+DATAPREMIOLOCAL2024[[#This Row],[GRAND PRIX]]*$I$3+DATAPREMIOLOCAL2024[[#This Row],[ORO LOCAL]]*$J$3+DATAPREMIOLOCAL2024[[#This Row],[PLATA LOCAL]]*$K$3+DATAPREMIOLOCAL2024[[#This Row],[BRONCE LOCAL]]*$L$3</f>
        <v>7</v>
      </c>
    </row>
    <row r="435" spans="1:14" s="1" customFormat="1" x14ac:dyDescent="0.3">
      <c r="A435" s="1" t="s">
        <v>1428</v>
      </c>
      <c r="B435" s="1" t="s">
        <v>696</v>
      </c>
      <c r="D435" s="1" t="s">
        <v>699</v>
      </c>
      <c r="E435" s="1" t="s">
        <v>700</v>
      </c>
      <c r="G435" s="1" t="s">
        <v>127</v>
      </c>
      <c r="H435" s="1" t="s">
        <v>127</v>
      </c>
      <c r="L435" s="1">
        <v>2</v>
      </c>
      <c r="M435" s="1">
        <f>SUM(DATAPREMIOLOCAL2024[[#This Row],[GRAND PRIX]:[BRONCE LOCAL]])</f>
        <v>2</v>
      </c>
      <c r="N435" s="27">
        <f>+DATAPREMIOLOCAL2024[[#This Row],[GRAND PRIX]]*$I$3+DATAPREMIOLOCAL2024[[#This Row],[ORO LOCAL]]*$J$3+DATAPREMIOLOCAL2024[[#This Row],[PLATA LOCAL]]*$K$3+DATAPREMIOLOCAL2024[[#This Row],[BRONCE LOCAL]]*$L$3</f>
        <v>6</v>
      </c>
    </row>
    <row r="436" spans="1:14" s="1" customFormat="1" x14ac:dyDescent="0.3">
      <c r="A436" s="1" t="s">
        <v>1428</v>
      </c>
      <c r="B436" s="1" t="s">
        <v>696</v>
      </c>
      <c r="D436" s="1" t="s">
        <v>705</v>
      </c>
      <c r="E436" s="1" t="s">
        <v>706</v>
      </c>
      <c r="G436" s="1" t="s">
        <v>127</v>
      </c>
      <c r="H436" s="1" t="s">
        <v>127</v>
      </c>
      <c r="L436" s="1">
        <v>1</v>
      </c>
      <c r="M436" s="1">
        <f>SUM(DATAPREMIOLOCAL2024[[#This Row],[GRAND PRIX]:[BRONCE LOCAL]])</f>
        <v>1</v>
      </c>
      <c r="N436" s="27">
        <f>+DATAPREMIOLOCAL2024[[#This Row],[GRAND PRIX]]*$I$3+DATAPREMIOLOCAL2024[[#This Row],[ORO LOCAL]]*$J$3+DATAPREMIOLOCAL2024[[#This Row],[PLATA LOCAL]]*$K$3+DATAPREMIOLOCAL2024[[#This Row],[BRONCE LOCAL]]*$L$3</f>
        <v>3</v>
      </c>
    </row>
    <row r="437" spans="1:14" s="1" customFormat="1" x14ac:dyDescent="0.3">
      <c r="A437" s="1" t="s">
        <v>1428</v>
      </c>
      <c r="B437" s="1" t="s">
        <v>696</v>
      </c>
      <c r="D437" s="1" t="s">
        <v>701</v>
      </c>
      <c r="E437" s="1" t="s">
        <v>702</v>
      </c>
      <c r="G437" s="1" t="s">
        <v>127</v>
      </c>
      <c r="H437" s="1" t="s">
        <v>127</v>
      </c>
      <c r="K437" s="1">
        <v>3</v>
      </c>
      <c r="L437" s="1">
        <v>1</v>
      </c>
      <c r="M437" s="1">
        <f>SUM(DATAPREMIOLOCAL2024[[#This Row],[GRAND PRIX]:[BRONCE LOCAL]])</f>
        <v>4</v>
      </c>
      <c r="N437" s="27">
        <f>+DATAPREMIOLOCAL2024[[#This Row],[GRAND PRIX]]*$I$3+DATAPREMIOLOCAL2024[[#This Row],[ORO LOCAL]]*$J$3+DATAPREMIOLOCAL2024[[#This Row],[PLATA LOCAL]]*$K$3+DATAPREMIOLOCAL2024[[#This Row],[BRONCE LOCAL]]*$L$3</f>
        <v>24</v>
      </c>
    </row>
    <row r="438" spans="1:14" s="1" customFormat="1" x14ac:dyDescent="0.3">
      <c r="A438" s="1" t="s">
        <v>1428</v>
      </c>
      <c r="B438" s="1" t="s">
        <v>696</v>
      </c>
      <c r="D438" s="1" t="s">
        <v>703</v>
      </c>
      <c r="E438" s="1" t="s">
        <v>698</v>
      </c>
      <c r="G438" s="1" t="s">
        <v>127</v>
      </c>
      <c r="H438" s="1" t="s">
        <v>127</v>
      </c>
      <c r="K438" s="1">
        <v>1</v>
      </c>
      <c r="M438" s="1">
        <f>SUM(DATAPREMIOLOCAL2024[[#This Row],[GRAND PRIX]:[BRONCE LOCAL]])</f>
        <v>1</v>
      </c>
      <c r="N438" s="27">
        <f>+DATAPREMIOLOCAL2024[[#This Row],[GRAND PRIX]]*$I$3+DATAPREMIOLOCAL2024[[#This Row],[ORO LOCAL]]*$J$3+DATAPREMIOLOCAL2024[[#This Row],[PLATA LOCAL]]*$K$3+DATAPREMIOLOCAL2024[[#This Row],[BRONCE LOCAL]]*$L$3</f>
        <v>7</v>
      </c>
    </row>
    <row r="439" spans="1:14" s="1" customFormat="1" x14ac:dyDescent="0.3">
      <c r="A439" s="1" t="s">
        <v>1428</v>
      </c>
      <c r="B439" s="1" t="s">
        <v>696</v>
      </c>
      <c r="D439" s="1" t="s">
        <v>707</v>
      </c>
      <c r="E439" s="1" t="s">
        <v>698</v>
      </c>
      <c r="G439" s="1" t="s">
        <v>127</v>
      </c>
      <c r="H439" s="1" t="s">
        <v>127</v>
      </c>
      <c r="L439" s="1">
        <v>1</v>
      </c>
      <c r="M439" s="1">
        <f>SUM(DATAPREMIOLOCAL2024[[#This Row],[GRAND PRIX]:[BRONCE LOCAL]])</f>
        <v>1</v>
      </c>
      <c r="N439" s="27">
        <f>+DATAPREMIOLOCAL2024[[#This Row],[GRAND PRIX]]*$I$3+DATAPREMIOLOCAL2024[[#This Row],[ORO LOCAL]]*$J$3+DATAPREMIOLOCAL2024[[#This Row],[PLATA LOCAL]]*$K$3+DATAPREMIOLOCAL2024[[#This Row],[BRONCE LOCAL]]*$L$3</f>
        <v>3</v>
      </c>
    </row>
    <row r="440" spans="1:14" s="1" customFormat="1" x14ac:dyDescent="0.3">
      <c r="A440" s="1" t="s">
        <v>1428</v>
      </c>
      <c r="B440" s="1" t="s">
        <v>696</v>
      </c>
      <c r="D440" s="1" t="s">
        <v>704</v>
      </c>
      <c r="E440" s="1" t="s">
        <v>698</v>
      </c>
      <c r="G440" s="1" t="s">
        <v>127</v>
      </c>
      <c r="H440" s="1" t="s">
        <v>127</v>
      </c>
      <c r="K440" s="1">
        <v>1</v>
      </c>
      <c r="M440" s="1">
        <f>SUM(DATAPREMIOLOCAL2024[[#This Row],[GRAND PRIX]:[BRONCE LOCAL]])</f>
        <v>1</v>
      </c>
      <c r="N440" s="27">
        <f>+DATAPREMIOLOCAL2024[[#This Row],[GRAND PRIX]]*$I$3+DATAPREMIOLOCAL2024[[#This Row],[ORO LOCAL]]*$J$3+DATAPREMIOLOCAL2024[[#This Row],[PLATA LOCAL]]*$K$3+DATAPREMIOLOCAL2024[[#This Row],[BRONCE LOCAL]]*$L$3</f>
        <v>7</v>
      </c>
    </row>
    <row r="441" spans="1:14" s="1" customFormat="1" x14ac:dyDescent="0.3">
      <c r="A441" s="1" t="s">
        <v>1428</v>
      </c>
      <c r="B441" s="1" t="s">
        <v>696</v>
      </c>
      <c r="D441" s="1" t="s">
        <v>1445</v>
      </c>
      <c r="E441" s="1" t="s">
        <v>1256</v>
      </c>
      <c r="G441" s="1" t="s">
        <v>127</v>
      </c>
      <c r="H441" s="1" t="s">
        <v>127</v>
      </c>
      <c r="I441" s="1">
        <v>1</v>
      </c>
      <c r="M441" s="1">
        <f>SUM(DATAPREMIOLOCAL2024[[#This Row],[GRAND PRIX]:[BRONCE LOCAL]])</f>
        <v>1</v>
      </c>
      <c r="N441" s="27">
        <f>+DATAPREMIOLOCAL2024[[#This Row],[GRAND PRIX]]*$I$3+DATAPREMIOLOCAL2024[[#This Row],[ORO LOCAL]]*$J$3+DATAPREMIOLOCAL2024[[#This Row],[PLATA LOCAL]]*$K$3+DATAPREMIOLOCAL2024[[#This Row],[BRONCE LOCAL]]*$L$3</f>
        <v>30</v>
      </c>
    </row>
    <row r="442" spans="1:14" s="1" customFormat="1" x14ac:dyDescent="0.3">
      <c r="A442" s="1" t="s">
        <v>1428</v>
      </c>
      <c r="B442" s="1" t="s">
        <v>708</v>
      </c>
      <c r="D442" s="1" t="s">
        <v>709</v>
      </c>
      <c r="E442" s="1" t="s">
        <v>710</v>
      </c>
      <c r="G442" s="1" t="s">
        <v>127</v>
      </c>
      <c r="H442" s="1" t="s">
        <v>127</v>
      </c>
      <c r="L442" s="1">
        <v>2</v>
      </c>
      <c r="M442" s="1">
        <f>SUM(DATAPREMIOLOCAL2024[[#This Row],[GRAND PRIX]:[BRONCE LOCAL]])</f>
        <v>2</v>
      </c>
      <c r="N442" s="27">
        <f>+DATAPREMIOLOCAL2024[[#This Row],[GRAND PRIX]]*$I$3+DATAPREMIOLOCAL2024[[#This Row],[ORO LOCAL]]*$J$3+DATAPREMIOLOCAL2024[[#This Row],[PLATA LOCAL]]*$K$3+DATAPREMIOLOCAL2024[[#This Row],[BRONCE LOCAL]]*$L$3</f>
        <v>6</v>
      </c>
    </row>
    <row r="443" spans="1:14" s="1" customFormat="1" x14ac:dyDescent="0.3">
      <c r="A443" s="1" t="s">
        <v>1428</v>
      </c>
      <c r="B443" s="1" t="s">
        <v>711</v>
      </c>
      <c r="D443" s="1" t="s">
        <v>712</v>
      </c>
      <c r="E443" s="1" t="s">
        <v>713</v>
      </c>
      <c r="G443" s="1" t="s">
        <v>127</v>
      </c>
      <c r="H443" s="1" t="s">
        <v>127</v>
      </c>
      <c r="L443" s="1">
        <v>1</v>
      </c>
      <c r="M443" s="1">
        <f>SUM(DATAPREMIOLOCAL2024[[#This Row],[GRAND PRIX]:[BRONCE LOCAL]])</f>
        <v>1</v>
      </c>
      <c r="N443" s="27">
        <f>+DATAPREMIOLOCAL2024[[#This Row],[GRAND PRIX]]*$I$3+DATAPREMIOLOCAL2024[[#This Row],[ORO LOCAL]]*$J$3+DATAPREMIOLOCAL2024[[#This Row],[PLATA LOCAL]]*$K$3+DATAPREMIOLOCAL2024[[#This Row],[BRONCE LOCAL]]*$L$3</f>
        <v>3</v>
      </c>
    </row>
    <row r="444" spans="1:14" s="1" customFormat="1" x14ac:dyDescent="0.3">
      <c r="A444" s="1" t="s">
        <v>1428</v>
      </c>
      <c r="B444" s="1" t="s">
        <v>714</v>
      </c>
      <c r="D444" s="1" t="s">
        <v>715</v>
      </c>
      <c r="E444" s="1" t="s">
        <v>601</v>
      </c>
      <c r="G444" s="1" t="s">
        <v>127</v>
      </c>
      <c r="H444" s="1" t="s">
        <v>127</v>
      </c>
      <c r="K444" s="1">
        <v>1</v>
      </c>
      <c r="M444" s="1">
        <f>SUM(DATAPREMIOLOCAL2024[[#This Row],[GRAND PRIX]:[BRONCE LOCAL]])</f>
        <v>1</v>
      </c>
      <c r="N444" s="27">
        <f>+DATAPREMIOLOCAL2024[[#This Row],[GRAND PRIX]]*$I$3+DATAPREMIOLOCAL2024[[#This Row],[ORO LOCAL]]*$J$3+DATAPREMIOLOCAL2024[[#This Row],[PLATA LOCAL]]*$K$3+DATAPREMIOLOCAL2024[[#This Row],[BRONCE LOCAL]]*$L$3</f>
        <v>7</v>
      </c>
    </row>
    <row r="445" spans="1:14" s="1" customFormat="1" x14ac:dyDescent="0.3">
      <c r="A445" s="1" t="s">
        <v>1428</v>
      </c>
      <c r="B445" s="1" t="s">
        <v>714</v>
      </c>
      <c r="D445" s="1" t="s">
        <v>716</v>
      </c>
      <c r="E445" s="1" t="s">
        <v>601</v>
      </c>
      <c r="G445" s="1" t="s">
        <v>127</v>
      </c>
      <c r="H445" s="1" t="s">
        <v>127</v>
      </c>
      <c r="K445" s="1">
        <v>1</v>
      </c>
      <c r="M445" s="1">
        <f>SUM(DATAPREMIOLOCAL2024[[#This Row],[GRAND PRIX]:[BRONCE LOCAL]])</f>
        <v>1</v>
      </c>
      <c r="N445" s="27">
        <f>+DATAPREMIOLOCAL2024[[#This Row],[GRAND PRIX]]*$I$3+DATAPREMIOLOCAL2024[[#This Row],[ORO LOCAL]]*$J$3+DATAPREMIOLOCAL2024[[#This Row],[PLATA LOCAL]]*$K$3+DATAPREMIOLOCAL2024[[#This Row],[BRONCE LOCAL]]*$L$3</f>
        <v>7</v>
      </c>
    </row>
    <row r="446" spans="1:14" s="1" customFormat="1" x14ac:dyDescent="0.3">
      <c r="A446" s="1" t="s">
        <v>1428</v>
      </c>
      <c r="B446" s="1" t="s">
        <v>714</v>
      </c>
      <c r="D446" s="1" t="s">
        <v>717</v>
      </c>
      <c r="E446" s="1" t="s">
        <v>601</v>
      </c>
      <c r="G446" s="1" t="s">
        <v>127</v>
      </c>
      <c r="H446" s="1" t="s">
        <v>127</v>
      </c>
      <c r="K446" s="1">
        <v>1</v>
      </c>
      <c r="M446" s="1">
        <f>SUM(DATAPREMIOLOCAL2024[[#This Row],[GRAND PRIX]:[BRONCE LOCAL]])</f>
        <v>1</v>
      </c>
      <c r="N446" s="27">
        <f>+DATAPREMIOLOCAL2024[[#This Row],[GRAND PRIX]]*$I$3+DATAPREMIOLOCAL2024[[#This Row],[ORO LOCAL]]*$J$3+DATAPREMIOLOCAL2024[[#This Row],[PLATA LOCAL]]*$K$3+DATAPREMIOLOCAL2024[[#This Row],[BRONCE LOCAL]]*$L$3</f>
        <v>7</v>
      </c>
    </row>
    <row r="447" spans="1:14" s="1" customFormat="1" x14ac:dyDescent="0.3">
      <c r="A447" s="1" t="s">
        <v>1428</v>
      </c>
      <c r="B447" s="1" t="s">
        <v>720</v>
      </c>
      <c r="D447" s="1" t="s">
        <v>724</v>
      </c>
      <c r="E447" s="1" t="s">
        <v>725</v>
      </c>
      <c r="G447" s="1" t="s">
        <v>127</v>
      </c>
      <c r="H447" s="1" t="s">
        <v>127</v>
      </c>
      <c r="K447" s="1">
        <v>2</v>
      </c>
      <c r="M447" s="1">
        <f>SUM(DATAPREMIOLOCAL2024[[#This Row],[GRAND PRIX]:[BRONCE LOCAL]])</f>
        <v>2</v>
      </c>
      <c r="N447" s="27">
        <f>+DATAPREMIOLOCAL2024[[#This Row],[GRAND PRIX]]*$I$3+DATAPREMIOLOCAL2024[[#This Row],[ORO LOCAL]]*$J$3+DATAPREMIOLOCAL2024[[#This Row],[PLATA LOCAL]]*$K$3+DATAPREMIOLOCAL2024[[#This Row],[BRONCE LOCAL]]*$L$3</f>
        <v>14</v>
      </c>
    </row>
    <row r="448" spans="1:14" s="1" customFormat="1" x14ac:dyDescent="0.3">
      <c r="A448" s="1" t="s">
        <v>1428</v>
      </c>
      <c r="B448" s="1" t="s">
        <v>720</v>
      </c>
      <c r="D448" s="1" t="s">
        <v>726</v>
      </c>
      <c r="E448" s="1" t="s">
        <v>722</v>
      </c>
      <c r="G448" s="1" t="s">
        <v>127</v>
      </c>
      <c r="H448" s="1" t="s">
        <v>127</v>
      </c>
      <c r="K448" s="1">
        <v>1</v>
      </c>
      <c r="L448" s="1">
        <v>1</v>
      </c>
      <c r="M448" s="1">
        <f>SUM(DATAPREMIOLOCAL2024[[#This Row],[GRAND PRIX]:[BRONCE LOCAL]])</f>
        <v>2</v>
      </c>
      <c r="N448" s="27">
        <f>+DATAPREMIOLOCAL2024[[#This Row],[GRAND PRIX]]*$I$3+DATAPREMIOLOCAL2024[[#This Row],[ORO LOCAL]]*$J$3+DATAPREMIOLOCAL2024[[#This Row],[PLATA LOCAL]]*$K$3+DATAPREMIOLOCAL2024[[#This Row],[BRONCE LOCAL]]*$L$3</f>
        <v>10</v>
      </c>
    </row>
    <row r="449" spans="1:14" s="1" customFormat="1" x14ac:dyDescent="0.3">
      <c r="A449" s="1" t="s">
        <v>1428</v>
      </c>
      <c r="B449" s="1" t="s">
        <v>720</v>
      </c>
      <c r="D449" s="1" t="s">
        <v>721</v>
      </c>
      <c r="E449" s="1" t="s">
        <v>722</v>
      </c>
      <c r="G449" s="1" t="s">
        <v>127</v>
      </c>
      <c r="H449" s="1" t="s">
        <v>127</v>
      </c>
      <c r="K449" s="1">
        <v>2</v>
      </c>
      <c r="L449" s="1">
        <v>1</v>
      </c>
      <c r="M449" s="1">
        <f>SUM(DATAPREMIOLOCAL2024[[#This Row],[GRAND PRIX]:[BRONCE LOCAL]])</f>
        <v>3</v>
      </c>
      <c r="N449" s="27">
        <f>+DATAPREMIOLOCAL2024[[#This Row],[GRAND PRIX]]*$I$3+DATAPREMIOLOCAL2024[[#This Row],[ORO LOCAL]]*$J$3+DATAPREMIOLOCAL2024[[#This Row],[PLATA LOCAL]]*$K$3+DATAPREMIOLOCAL2024[[#This Row],[BRONCE LOCAL]]*$L$3</f>
        <v>17</v>
      </c>
    </row>
    <row r="450" spans="1:14" s="1" customFormat="1" x14ac:dyDescent="0.3">
      <c r="A450" s="1" t="s">
        <v>1428</v>
      </c>
      <c r="B450" s="1" t="s">
        <v>720</v>
      </c>
      <c r="D450" s="1" t="s">
        <v>723</v>
      </c>
      <c r="E450" s="1" t="s">
        <v>722</v>
      </c>
      <c r="G450" s="1" t="s">
        <v>127</v>
      </c>
      <c r="H450" s="1" t="s">
        <v>127</v>
      </c>
      <c r="J450" s="1">
        <v>2</v>
      </c>
      <c r="K450" s="1">
        <v>3</v>
      </c>
      <c r="M450" s="1">
        <f>SUM(DATAPREMIOLOCAL2024[[#This Row],[GRAND PRIX]:[BRONCE LOCAL]])</f>
        <v>5</v>
      </c>
      <c r="N450" s="27">
        <f>+DATAPREMIOLOCAL2024[[#This Row],[GRAND PRIX]]*$I$3+DATAPREMIOLOCAL2024[[#This Row],[ORO LOCAL]]*$J$3+DATAPREMIOLOCAL2024[[#This Row],[PLATA LOCAL]]*$K$3+DATAPREMIOLOCAL2024[[#This Row],[BRONCE LOCAL]]*$L$3</f>
        <v>51</v>
      </c>
    </row>
    <row r="451" spans="1:14" s="1" customFormat="1" x14ac:dyDescent="0.3">
      <c r="A451" s="1" t="s">
        <v>1428</v>
      </c>
      <c r="B451" s="1" t="s">
        <v>731</v>
      </c>
      <c r="D451" s="1" t="s">
        <v>732</v>
      </c>
      <c r="E451" s="1" t="s">
        <v>733</v>
      </c>
      <c r="G451" s="1" t="s">
        <v>127</v>
      </c>
      <c r="H451" s="1" t="s">
        <v>127</v>
      </c>
      <c r="K451" s="1">
        <v>1</v>
      </c>
      <c r="M451" s="1">
        <f>SUM(DATAPREMIOLOCAL2024[[#This Row],[GRAND PRIX]:[BRONCE LOCAL]])</f>
        <v>1</v>
      </c>
      <c r="N451" s="27">
        <f>+DATAPREMIOLOCAL2024[[#This Row],[GRAND PRIX]]*$I$3+DATAPREMIOLOCAL2024[[#This Row],[ORO LOCAL]]*$J$3+DATAPREMIOLOCAL2024[[#This Row],[PLATA LOCAL]]*$K$3+DATAPREMIOLOCAL2024[[#This Row],[BRONCE LOCAL]]*$L$3</f>
        <v>7</v>
      </c>
    </row>
    <row r="452" spans="1:14" s="1" customFormat="1" x14ac:dyDescent="0.3">
      <c r="A452" s="1" t="s">
        <v>1428</v>
      </c>
      <c r="B452" s="1" t="s">
        <v>731</v>
      </c>
      <c r="D452" s="1" t="s">
        <v>734</v>
      </c>
      <c r="E452" s="1" t="s">
        <v>733</v>
      </c>
      <c r="G452" s="1" t="s">
        <v>127</v>
      </c>
      <c r="H452" s="1" t="s">
        <v>127</v>
      </c>
      <c r="J452" s="1">
        <v>1</v>
      </c>
      <c r="L452" s="1">
        <v>1</v>
      </c>
      <c r="M452" s="1">
        <f>SUM(DATAPREMIOLOCAL2024[[#This Row],[GRAND PRIX]:[BRONCE LOCAL]])</f>
        <v>2</v>
      </c>
      <c r="N452" s="27">
        <f>+DATAPREMIOLOCAL2024[[#This Row],[GRAND PRIX]]*$I$3+DATAPREMIOLOCAL2024[[#This Row],[ORO LOCAL]]*$J$3+DATAPREMIOLOCAL2024[[#This Row],[PLATA LOCAL]]*$K$3+DATAPREMIOLOCAL2024[[#This Row],[BRONCE LOCAL]]*$L$3</f>
        <v>18</v>
      </c>
    </row>
    <row r="453" spans="1:14" s="1" customFormat="1" x14ac:dyDescent="0.3">
      <c r="A453" s="1" t="s">
        <v>1428</v>
      </c>
      <c r="B453" s="1" t="s">
        <v>731</v>
      </c>
      <c r="D453" s="1" t="s">
        <v>735</v>
      </c>
      <c r="E453" s="1" t="s">
        <v>736</v>
      </c>
      <c r="G453" s="1" t="s">
        <v>127</v>
      </c>
      <c r="H453" s="1" t="s">
        <v>127</v>
      </c>
      <c r="L453" s="1">
        <v>1</v>
      </c>
      <c r="M453" s="1">
        <f>SUM(DATAPREMIOLOCAL2024[[#This Row],[GRAND PRIX]:[BRONCE LOCAL]])</f>
        <v>1</v>
      </c>
      <c r="N453" s="27">
        <f>+DATAPREMIOLOCAL2024[[#This Row],[GRAND PRIX]]*$I$3+DATAPREMIOLOCAL2024[[#This Row],[ORO LOCAL]]*$J$3+DATAPREMIOLOCAL2024[[#This Row],[PLATA LOCAL]]*$K$3+DATAPREMIOLOCAL2024[[#This Row],[BRONCE LOCAL]]*$L$3</f>
        <v>3</v>
      </c>
    </row>
    <row r="454" spans="1:14" s="1" customFormat="1" x14ac:dyDescent="0.3">
      <c r="A454" s="1" t="s">
        <v>1428</v>
      </c>
      <c r="B454" s="1" t="s">
        <v>2211</v>
      </c>
      <c r="C454" s="1" t="s">
        <v>737</v>
      </c>
      <c r="D454" s="1" t="s">
        <v>738</v>
      </c>
      <c r="E454" s="1" t="s">
        <v>739</v>
      </c>
      <c r="G454" s="1" t="s">
        <v>127</v>
      </c>
      <c r="H454" s="1" t="s">
        <v>127</v>
      </c>
      <c r="L454" s="1">
        <v>2</v>
      </c>
      <c r="M454" s="1">
        <f>SUM(DATAPREMIOLOCAL2024[[#This Row],[GRAND PRIX]:[BRONCE LOCAL]])</f>
        <v>2</v>
      </c>
      <c r="N454" s="27">
        <f>+DATAPREMIOLOCAL2024[[#This Row],[GRAND PRIX]]*$I$3+DATAPREMIOLOCAL2024[[#This Row],[ORO LOCAL]]*$J$3+DATAPREMIOLOCAL2024[[#This Row],[PLATA LOCAL]]*$K$3+DATAPREMIOLOCAL2024[[#This Row],[BRONCE LOCAL]]*$L$3</f>
        <v>6</v>
      </c>
    </row>
    <row r="455" spans="1:14" s="1" customFormat="1" x14ac:dyDescent="0.3">
      <c r="A455" s="1" t="s">
        <v>1428</v>
      </c>
      <c r="B455" s="1" t="s">
        <v>1443</v>
      </c>
      <c r="C455" s="1" t="s">
        <v>2141</v>
      </c>
      <c r="D455" s="1" t="s">
        <v>740</v>
      </c>
      <c r="E455" s="1" t="s">
        <v>741</v>
      </c>
      <c r="G455" s="1" t="s">
        <v>127</v>
      </c>
      <c r="H455" s="1" t="s">
        <v>127</v>
      </c>
      <c r="L455" s="1">
        <v>1</v>
      </c>
      <c r="M455" s="1">
        <f>SUM(DATAPREMIOLOCAL2024[[#This Row],[GRAND PRIX]:[BRONCE LOCAL]])</f>
        <v>1</v>
      </c>
      <c r="N455" s="27">
        <f>+DATAPREMIOLOCAL2024[[#This Row],[GRAND PRIX]]*$I$3+DATAPREMIOLOCAL2024[[#This Row],[ORO LOCAL]]*$J$3+DATAPREMIOLOCAL2024[[#This Row],[PLATA LOCAL]]*$K$3+DATAPREMIOLOCAL2024[[#This Row],[BRONCE LOCAL]]*$L$3</f>
        <v>3</v>
      </c>
    </row>
    <row r="456" spans="1:14" s="1" customFormat="1" x14ac:dyDescent="0.3">
      <c r="A456" s="1" t="s">
        <v>1428</v>
      </c>
      <c r="B456" s="1" t="s">
        <v>1443</v>
      </c>
      <c r="C456" s="1" t="s">
        <v>2141</v>
      </c>
      <c r="D456" s="1" t="s">
        <v>742</v>
      </c>
      <c r="E456" s="1" t="s">
        <v>741</v>
      </c>
      <c r="G456" s="1" t="s">
        <v>127</v>
      </c>
      <c r="H456" s="1" t="s">
        <v>127</v>
      </c>
      <c r="K456" s="1">
        <v>1</v>
      </c>
      <c r="M456" s="1">
        <f>SUM(DATAPREMIOLOCAL2024[[#This Row],[GRAND PRIX]:[BRONCE LOCAL]])</f>
        <v>1</v>
      </c>
      <c r="N456" s="27">
        <f>+DATAPREMIOLOCAL2024[[#This Row],[GRAND PRIX]]*$I$3+DATAPREMIOLOCAL2024[[#This Row],[ORO LOCAL]]*$J$3+DATAPREMIOLOCAL2024[[#This Row],[PLATA LOCAL]]*$K$3+DATAPREMIOLOCAL2024[[#This Row],[BRONCE LOCAL]]*$L$3</f>
        <v>7</v>
      </c>
    </row>
    <row r="457" spans="1:14" s="1" customFormat="1" x14ac:dyDescent="0.3">
      <c r="A457" s="1" t="s">
        <v>1428</v>
      </c>
      <c r="B457" s="1" t="s">
        <v>1441</v>
      </c>
      <c r="D457" s="1" t="s">
        <v>727</v>
      </c>
      <c r="E457" s="1" t="s">
        <v>728</v>
      </c>
      <c r="G457" s="1" t="s">
        <v>127</v>
      </c>
      <c r="H457" s="1" t="s">
        <v>127</v>
      </c>
      <c r="J457" s="1">
        <v>2</v>
      </c>
      <c r="K457" s="1">
        <v>2</v>
      </c>
      <c r="M457" s="1">
        <f>SUM(DATAPREMIOLOCAL2024[[#This Row],[GRAND PRIX]:[BRONCE LOCAL]])</f>
        <v>4</v>
      </c>
      <c r="N457" s="27">
        <f>+DATAPREMIOLOCAL2024[[#This Row],[GRAND PRIX]]*$I$3+DATAPREMIOLOCAL2024[[#This Row],[ORO LOCAL]]*$J$3+DATAPREMIOLOCAL2024[[#This Row],[PLATA LOCAL]]*$K$3+DATAPREMIOLOCAL2024[[#This Row],[BRONCE LOCAL]]*$L$3</f>
        <v>44</v>
      </c>
    </row>
    <row r="458" spans="1:14" s="1" customFormat="1" x14ac:dyDescent="0.3">
      <c r="A458" s="1" t="s">
        <v>1428</v>
      </c>
      <c r="B458" s="1" t="s">
        <v>1069</v>
      </c>
      <c r="D458" s="1" t="s">
        <v>625</v>
      </c>
      <c r="E458" s="1" t="s">
        <v>626</v>
      </c>
      <c r="G458" s="1" t="s">
        <v>127</v>
      </c>
      <c r="H458" s="1" t="s">
        <v>127</v>
      </c>
      <c r="J458" s="1">
        <v>2</v>
      </c>
      <c r="M458" s="1">
        <f>SUM(DATAPREMIOLOCAL2024[[#This Row],[GRAND PRIX]:[BRONCE LOCAL]])</f>
        <v>2</v>
      </c>
      <c r="N458" s="27">
        <f>+DATAPREMIOLOCAL2024[[#This Row],[GRAND PRIX]]*$I$3+DATAPREMIOLOCAL2024[[#This Row],[ORO LOCAL]]*$J$3+DATAPREMIOLOCAL2024[[#This Row],[PLATA LOCAL]]*$K$3+DATAPREMIOLOCAL2024[[#This Row],[BRONCE LOCAL]]*$L$3</f>
        <v>30</v>
      </c>
    </row>
    <row r="459" spans="1:14" s="1" customFormat="1" x14ac:dyDescent="0.3">
      <c r="A459" s="1" t="s">
        <v>1428</v>
      </c>
      <c r="B459" s="1" t="s">
        <v>1437</v>
      </c>
      <c r="D459" s="1" t="s">
        <v>651</v>
      </c>
      <c r="E459" s="1" t="s">
        <v>652</v>
      </c>
      <c r="G459" s="1" t="s">
        <v>127</v>
      </c>
      <c r="H459" s="1" t="s">
        <v>127</v>
      </c>
      <c r="L459" s="1">
        <v>2</v>
      </c>
      <c r="M459" s="1">
        <f>SUM(DATAPREMIOLOCAL2024[[#This Row],[GRAND PRIX]:[BRONCE LOCAL]])</f>
        <v>2</v>
      </c>
      <c r="N459" s="27">
        <f>+DATAPREMIOLOCAL2024[[#This Row],[GRAND PRIX]]*$I$3+DATAPREMIOLOCAL2024[[#This Row],[ORO LOCAL]]*$J$3+DATAPREMIOLOCAL2024[[#This Row],[PLATA LOCAL]]*$K$3+DATAPREMIOLOCAL2024[[#This Row],[BRONCE LOCAL]]*$L$3</f>
        <v>6</v>
      </c>
    </row>
    <row r="460" spans="1:14" s="1" customFormat="1" x14ac:dyDescent="0.3">
      <c r="A460" s="1" t="s">
        <v>1428</v>
      </c>
      <c r="B460" s="1" t="s">
        <v>1442</v>
      </c>
      <c r="D460" s="1" t="s">
        <v>729</v>
      </c>
      <c r="E460" s="1" t="s">
        <v>730</v>
      </c>
      <c r="G460" s="1" t="s">
        <v>127</v>
      </c>
      <c r="H460" s="1" t="s">
        <v>127</v>
      </c>
      <c r="J460" s="1">
        <v>1</v>
      </c>
      <c r="M460" s="1">
        <f>SUM(DATAPREMIOLOCAL2024[[#This Row],[GRAND PRIX]:[BRONCE LOCAL]])</f>
        <v>1</v>
      </c>
      <c r="N460" s="27">
        <f>+DATAPREMIOLOCAL2024[[#This Row],[GRAND PRIX]]*$I$3+DATAPREMIOLOCAL2024[[#This Row],[ORO LOCAL]]*$J$3+DATAPREMIOLOCAL2024[[#This Row],[PLATA LOCAL]]*$K$3+DATAPREMIOLOCAL2024[[#This Row],[BRONCE LOCAL]]*$L$3</f>
        <v>15</v>
      </c>
    </row>
    <row r="461" spans="1:14" s="1" customFormat="1" x14ac:dyDescent="0.3">
      <c r="A461" s="1" t="s">
        <v>1428</v>
      </c>
      <c r="B461" s="1" t="s">
        <v>1444</v>
      </c>
      <c r="C461" s="1" t="s">
        <v>2141</v>
      </c>
      <c r="D461" s="1" t="s">
        <v>743</v>
      </c>
      <c r="E461" s="1" t="s">
        <v>744</v>
      </c>
      <c r="G461" s="1" t="s">
        <v>127</v>
      </c>
      <c r="H461" s="1" t="s">
        <v>127</v>
      </c>
      <c r="K461" s="1">
        <v>1</v>
      </c>
      <c r="M461" s="1">
        <f>SUM(DATAPREMIOLOCAL2024[[#This Row],[GRAND PRIX]:[BRONCE LOCAL]])</f>
        <v>1</v>
      </c>
      <c r="N461" s="27">
        <f>+DATAPREMIOLOCAL2024[[#This Row],[GRAND PRIX]]*$I$3+DATAPREMIOLOCAL2024[[#This Row],[ORO LOCAL]]*$J$3+DATAPREMIOLOCAL2024[[#This Row],[PLATA LOCAL]]*$K$3+DATAPREMIOLOCAL2024[[#This Row],[BRONCE LOCAL]]*$L$3</f>
        <v>7</v>
      </c>
    </row>
    <row r="462" spans="1:14" s="1" customFormat="1" x14ac:dyDescent="0.3">
      <c r="A462" s="1" t="s">
        <v>1428</v>
      </c>
      <c r="B462" s="1" t="s">
        <v>1440</v>
      </c>
      <c r="D462" s="1" t="s">
        <v>718</v>
      </c>
      <c r="E462" s="1" t="s">
        <v>719</v>
      </c>
      <c r="G462" s="1" t="s">
        <v>127</v>
      </c>
      <c r="H462" s="1" t="s">
        <v>127</v>
      </c>
      <c r="L462" s="1">
        <v>1</v>
      </c>
      <c r="M462" s="1">
        <f>SUM(DATAPREMIOLOCAL2024[[#This Row],[GRAND PRIX]:[BRONCE LOCAL]])</f>
        <v>1</v>
      </c>
      <c r="N462" s="27">
        <f>+DATAPREMIOLOCAL2024[[#This Row],[GRAND PRIX]]*$I$3+DATAPREMIOLOCAL2024[[#This Row],[ORO LOCAL]]*$J$3+DATAPREMIOLOCAL2024[[#This Row],[PLATA LOCAL]]*$K$3+DATAPREMIOLOCAL2024[[#This Row],[BRONCE LOCAL]]*$L$3</f>
        <v>3</v>
      </c>
    </row>
    <row r="463" spans="1:14" s="1" customFormat="1" x14ac:dyDescent="0.3">
      <c r="A463" s="1" t="s">
        <v>1428</v>
      </c>
      <c r="B463" s="1" t="s">
        <v>1436</v>
      </c>
      <c r="D463" s="1" t="s">
        <v>644</v>
      </c>
      <c r="E463" s="1" t="s">
        <v>645</v>
      </c>
      <c r="G463" s="1" t="s">
        <v>127</v>
      </c>
      <c r="H463" s="1" t="s">
        <v>127</v>
      </c>
      <c r="K463" s="1">
        <v>1</v>
      </c>
      <c r="M463" s="1">
        <f>SUM(DATAPREMIOLOCAL2024[[#This Row],[GRAND PRIX]:[BRONCE LOCAL]])</f>
        <v>1</v>
      </c>
      <c r="N463" s="27">
        <f>+DATAPREMIOLOCAL2024[[#This Row],[GRAND PRIX]]*$I$3+DATAPREMIOLOCAL2024[[#This Row],[ORO LOCAL]]*$J$3+DATAPREMIOLOCAL2024[[#This Row],[PLATA LOCAL]]*$K$3+DATAPREMIOLOCAL2024[[#This Row],[BRONCE LOCAL]]*$L$3</f>
        <v>7</v>
      </c>
    </row>
    <row r="464" spans="1:14" s="1" customFormat="1" x14ac:dyDescent="0.3">
      <c r="A464" s="1" t="s">
        <v>1428</v>
      </c>
      <c r="B464" s="1" t="s">
        <v>1438</v>
      </c>
      <c r="D464" s="1" t="s">
        <v>653</v>
      </c>
      <c r="E464" s="1" t="s">
        <v>624</v>
      </c>
      <c r="G464" s="1" t="s">
        <v>127</v>
      </c>
      <c r="H464" s="1" t="s">
        <v>127</v>
      </c>
      <c r="K464" s="1">
        <v>2</v>
      </c>
      <c r="M464" s="1">
        <f>SUM(DATAPREMIOLOCAL2024[[#This Row],[GRAND PRIX]:[BRONCE LOCAL]])</f>
        <v>2</v>
      </c>
      <c r="N464" s="27">
        <f>+DATAPREMIOLOCAL2024[[#This Row],[GRAND PRIX]]*$I$3+DATAPREMIOLOCAL2024[[#This Row],[ORO LOCAL]]*$J$3+DATAPREMIOLOCAL2024[[#This Row],[PLATA LOCAL]]*$K$3+DATAPREMIOLOCAL2024[[#This Row],[BRONCE LOCAL]]*$L$3</f>
        <v>14</v>
      </c>
    </row>
    <row r="465" spans="1:14" s="1" customFormat="1" x14ac:dyDescent="0.3">
      <c r="A465" s="1" t="s">
        <v>1428</v>
      </c>
      <c r="B465" s="1" t="s">
        <v>1435</v>
      </c>
      <c r="D465" s="1" t="s">
        <v>610</v>
      </c>
      <c r="E465" s="1" t="s">
        <v>611</v>
      </c>
      <c r="G465" s="1" t="s">
        <v>127</v>
      </c>
      <c r="H465" s="1" t="s">
        <v>127</v>
      </c>
      <c r="L465" s="1">
        <v>1</v>
      </c>
      <c r="M465" s="1">
        <f>SUM(DATAPREMIOLOCAL2024[[#This Row],[GRAND PRIX]:[BRONCE LOCAL]])</f>
        <v>1</v>
      </c>
      <c r="N465" s="27">
        <f>+DATAPREMIOLOCAL2024[[#This Row],[GRAND PRIX]]*$I$3+DATAPREMIOLOCAL2024[[#This Row],[ORO LOCAL]]*$J$3+DATAPREMIOLOCAL2024[[#This Row],[PLATA LOCAL]]*$K$3+DATAPREMIOLOCAL2024[[#This Row],[BRONCE LOCAL]]*$L$3</f>
        <v>3</v>
      </c>
    </row>
    <row r="466" spans="1:14" s="1" customFormat="1" x14ac:dyDescent="0.3">
      <c r="A466" s="1" t="s">
        <v>1429</v>
      </c>
      <c r="B466" s="1" t="s">
        <v>745</v>
      </c>
      <c r="D466" s="1" t="s">
        <v>746</v>
      </c>
      <c r="G466" s="1" t="s">
        <v>747</v>
      </c>
      <c r="H466" s="1" t="s">
        <v>747</v>
      </c>
      <c r="K466" s="1">
        <v>2</v>
      </c>
      <c r="L466" s="1">
        <v>2</v>
      </c>
      <c r="M466" s="1">
        <f>SUM(DATAPREMIOLOCAL2024[[#This Row],[GRAND PRIX]:[BRONCE LOCAL]])</f>
        <v>4</v>
      </c>
      <c r="N466" s="27">
        <f>+DATAPREMIOLOCAL2024[[#This Row],[GRAND PRIX]]*$I$3+DATAPREMIOLOCAL2024[[#This Row],[ORO LOCAL]]*$J$3+DATAPREMIOLOCAL2024[[#This Row],[PLATA LOCAL]]*$K$3+DATAPREMIOLOCAL2024[[#This Row],[BRONCE LOCAL]]*$L$3</f>
        <v>20</v>
      </c>
    </row>
    <row r="467" spans="1:14" s="1" customFormat="1" x14ac:dyDescent="0.3">
      <c r="A467" s="1" t="s">
        <v>1429</v>
      </c>
      <c r="B467" s="1" t="s">
        <v>745</v>
      </c>
      <c r="D467" s="1" t="s">
        <v>748</v>
      </c>
      <c r="G467" s="1" t="s">
        <v>747</v>
      </c>
      <c r="H467" s="1" t="s">
        <v>747</v>
      </c>
      <c r="L467" s="1">
        <v>2</v>
      </c>
      <c r="M467" s="1">
        <f>SUM(DATAPREMIOLOCAL2024[[#This Row],[GRAND PRIX]:[BRONCE LOCAL]])</f>
        <v>2</v>
      </c>
      <c r="N467" s="27">
        <f>+DATAPREMIOLOCAL2024[[#This Row],[GRAND PRIX]]*$I$3+DATAPREMIOLOCAL2024[[#This Row],[ORO LOCAL]]*$J$3+DATAPREMIOLOCAL2024[[#This Row],[PLATA LOCAL]]*$K$3+DATAPREMIOLOCAL2024[[#This Row],[BRONCE LOCAL]]*$L$3</f>
        <v>6</v>
      </c>
    </row>
    <row r="468" spans="1:14" s="1" customFormat="1" x14ac:dyDescent="0.3">
      <c r="A468" s="1" t="s">
        <v>1429</v>
      </c>
      <c r="B468" s="1" t="s">
        <v>749</v>
      </c>
      <c r="D468" s="1" t="s">
        <v>750</v>
      </c>
      <c r="G468" s="1" t="s">
        <v>747</v>
      </c>
      <c r="H468" s="1" t="s">
        <v>189</v>
      </c>
      <c r="J468" s="1">
        <v>1</v>
      </c>
      <c r="M468" s="1">
        <f>SUM(DATAPREMIOLOCAL2024[[#This Row],[GRAND PRIX]:[BRONCE LOCAL]])</f>
        <v>1</v>
      </c>
      <c r="N468" s="27">
        <f>+DATAPREMIOLOCAL2024[[#This Row],[GRAND PRIX]]*$I$3+DATAPREMIOLOCAL2024[[#This Row],[ORO LOCAL]]*$J$3+DATAPREMIOLOCAL2024[[#This Row],[PLATA LOCAL]]*$K$3+DATAPREMIOLOCAL2024[[#This Row],[BRONCE LOCAL]]*$L$3</f>
        <v>15</v>
      </c>
    </row>
    <row r="469" spans="1:14" s="1" customFormat="1" x14ac:dyDescent="0.3">
      <c r="A469" s="1" t="s">
        <v>1429</v>
      </c>
      <c r="B469" s="1" t="s">
        <v>946</v>
      </c>
      <c r="C469" s="1" t="s">
        <v>751</v>
      </c>
      <c r="D469" s="1" t="s">
        <v>752</v>
      </c>
      <c r="G469" s="1" t="s">
        <v>747</v>
      </c>
      <c r="H469" s="1" t="s">
        <v>747</v>
      </c>
      <c r="K469" s="1">
        <v>1</v>
      </c>
      <c r="M469" s="1">
        <f>SUM(DATAPREMIOLOCAL2024[[#This Row],[GRAND PRIX]:[BRONCE LOCAL]])</f>
        <v>1</v>
      </c>
      <c r="N469" s="27">
        <f>+DATAPREMIOLOCAL2024[[#This Row],[GRAND PRIX]]*$I$3+DATAPREMIOLOCAL2024[[#This Row],[ORO LOCAL]]*$J$3+DATAPREMIOLOCAL2024[[#This Row],[PLATA LOCAL]]*$K$3+DATAPREMIOLOCAL2024[[#This Row],[BRONCE LOCAL]]*$L$3</f>
        <v>7</v>
      </c>
    </row>
    <row r="470" spans="1:14" s="1" customFormat="1" x14ac:dyDescent="0.3">
      <c r="A470" s="1" t="s">
        <v>1429</v>
      </c>
      <c r="B470" s="1" t="s">
        <v>946</v>
      </c>
      <c r="C470" s="1" t="s">
        <v>751</v>
      </c>
      <c r="D470" s="1" t="s">
        <v>753</v>
      </c>
      <c r="G470" s="1" t="s">
        <v>747</v>
      </c>
      <c r="H470" s="1" t="s">
        <v>747</v>
      </c>
      <c r="J470" s="1">
        <v>1</v>
      </c>
      <c r="K470" s="1">
        <v>2</v>
      </c>
      <c r="M470" s="1">
        <f>SUM(DATAPREMIOLOCAL2024[[#This Row],[GRAND PRIX]:[BRONCE LOCAL]])</f>
        <v>3</v>
      </c>
      <c r="N470" s="27">
        <f>+DATAPREMIOLOCAL2024[[#This Row],[GRAND PRIX]]*$I$3+DATAPREMIOLOCAL2024[[#This Row],[ORO LOCAL]]*$J$3+DATAPREMIOLOCAL2024[[#This Row],[PLATA LOCAL]]*$K$3+DATAPREMIOLOCAL2024[[#This Row],[BRONCE LOCAL]]*$L$3</f>
        <v>29</v>
      </c>
    </row>
    <row r="471" spans="1:14" s="1" customFormat="1" x14ac:dyDescent="0.3">
      <c r="A471" s="1" t="s">
        <v>1429</v>
      </c>
      <c r="B471" s="1" t="s">
        <v>754</v>
      </c>
      <c r="D471" s="1" t="s">
        <v>755</v>
      </c>
      <c r="G471" s="1" t="s">
        <v>747</v>
      </c>
      <c r="H471" s="1" t="s">
        <v>747</v>
      </c>
      <c r="L471" s="1">
        <v>1</v>
      </c>
      <c r="M471" s="1">
        <f>SUM(DATAPREMIOLOCAL2024[[#This Row],[GRAND PRIX]:[BRONCE LOCAL]])</f>
        <v>1</v>
      </c>
      <c r="N471" s="27">
        <f>+DATAPREMIOLOCAL2024[[#This Row],[GRAND PRIX]]*$I$3+DATAPREMIOLOCAL2024[[#This Row],[ORO LOCAL]]*$J$3+DATAPREMIOLOCAL2024[[#This Row],[PLATA LOCAL]]*$K$3+DATAPREMIOLOCAL2024[[#This Row],[BRONCE LOCAL]]*$L$3</f>
        <v>3</v>
      </c>
    </row>
    <row r="472" spans="1:14" s="1" customFormat="1" x14ac:dyDescent="0.3">
      <c r="A472" s="1" t="s">
        <v>1429</v>
      </c>
      <c r="B472" s="1" t="s">
        <v>754</v>
      </c>
      <c r="D472" s="1" t="s">
        <v>756</v>
      </c>
      <c r="G472" s="1" t="s">
        <v>747</v>
      </c>
      <c r="H472" s="1" t="s">
        <v>747</v>
      </c>
      <c r="J472" s="1">
        <v>1</v>
      </c>
      <c r="M472" s="1">
        <f>SUM(DATAPREMIOLOCAL2024[[#This Row],[GRAND PRIX]:[BRONCE LOCAL]])</f>
        <v>1</v>
      </c>
      <c r="N472" s="27">
        <f>+DATAPREMIOLOCAL2024[[#This Row],[GRAND PRIX]]*$I$3+DATAPREMIOLOCAL2024[[#This Row],[ORO LOCAL]]*$J$3+DATAPREMIOLOCAL2024[[#This Row],[PLATA LOCAL]]*$K$3+DATAPREMIOLOCAL2024[[#This Row],[BRONCE LOCAL]]*$L$3</f>
        <v>15</v>
      </c>
    </row>
    <row r="473" spans="1:14" s="1" customFormat="1" x14ac:dyDescent="0.3">
      <c r="A473" s="1" t="s">
        <v>1429</v>
      </c>
      <c r="B473" s="1" t="s">
        <v>754</v>
      </c>
      <c r="D473" s="1" t="s">
        <v>757</v>
      </c>
      <c r="G473" s="1" t="s">
        <v>747</v>
      </c>
      <c r="H473" s="1" t="s">
        <v>747</v>
      </c>
      <c r="J473" s="1">
        <v>2</v>
      </c>
      <c r="K473" s="1">
        <v>5</v>
      </c>
      <c r="L473" s="1">
        <v>2</v>
      </c>
      <c r="M473" s="1">
        <f>SUM(DATAPREMIOLOCAL2024[[#This Row],[GRAND PRIX]:[BRONCE LOCAL]])</f>
        <v>9</v>
      </c>
      <c r="N473" s="27">
        <f>+DATAPREMIOLOCAL2024[[#This Row],[GRAND PRIX]]*$I$3+DATAPREMIOLOCAL2024[[#This Row],[ORO LOCAL]]*$J$3+DATAPREMIOLOCAL2024[[#This Row],[PLATA LOCAL]]*$K$3+DATAPREMIOLOCAL2024[[#This Row],[BRONCE LOCAL]]*$L$3</f>
        <v>71</v>
      </c>
    </row>
    <row r="474" spans="1:14" s="1" customFormat="1" x14ac:dyDescent="0.3">
      <c r="A474" s="1" t="s">
        <v>1429</v>
      </c>
      <c r="B474" s="1" t="s">
        <v>758</v>
      </c>
      <c r="D474" s="1" t="s">
        <v>759</v>
      </c>
      <c r="G474" s="1" t="s">
        <v>747</v>
      </c>
      <c r="H474" s="1" t="s">
        <v>747</v>
      </c>
      <c r="J474" s="1">
        <v>2</v>
      </c>
      <c r="L474" s="1">
        <v>1</v>
      </c>
      <c r="M474" s="1">
        <f>SUM(DATAPREMIOLOCAL2024[[#This Row],[GRAND PRIX]:[BRONCE LOCAL]])</f>
        <v>3</v>
      </c>
      <c r="N474" s="27">
        <f>+DATAPREMIOLOCAL2024[[#This Row],[GRAND PRIX]]*$I$3+DATAPREMIOLOCAL2024[[#This Row],[ORO LOCAL]]*$J$3+DATAPREMIOLOCAL2024[[#This Row],[PLATA LOCAL]]*$K$3+DATAPREMIOLOCAL2024[[#This Row],[BRONCE LOCAL]]*$L$3</f>
        <v>33</v>
      </c>
    </row>
    <row r="475" spans="1:14" s="1" customFormat="1" x14ac:dyDescent="0.3">
      <c r="A475" s="1" t="s">
        <v>1429</v>
      </c>
      <c r="B475" s="1" t="s">
        <v>758</v>
      </c>
      <c r="D475" s="1" t="s">
        <v>760</v>
      </c>
      <c r="G475" s="1" t="s">
        <v>747</v>
      </c>
      <c r="H475" s="1" t="s">
        <v>747</v>
      </c>
      <c r="J475" s="1">
        <v>1</v>
      </c>
      <c r="K475" s="1">
        <v>1</v>
      </c>
      <c r="M475" s="1">
        <f>SUM(DATAPREMIOLOCAL2024[[#This Row],[GRAND PRIX]:[BRONCE LOCAL]])</f>
        <v>2</v>
      </c>
      <c r="N475" s="27">
        <f>+DATAPREMIOLOCAL2024[[#This Row],[GRAND PRIX]]*$I$3+DATAPREMIOLOCAL2024[[#This Row],[ORO LOCAL]]*$J$3+DATAPREMIOLOCAL2024[[#This Row],[PLATA LOCAL]]*$K$3+DATAPREMIOLOCAL2024[[#This Row],[BRONCE LOCAL]]*$L$3</f>
        <v>22</v>
      </c>
    </row>
    <row r="476" spans="1:14" s="1" customFormat="1" x14ac:dyDescent="0.3">
      <c r="A476" s="1" t="s">
        <v>1429</v>
      </c>
      <c r="B476" s="1" t="s">
        <v>761</v>
      </c>
      <c r="D476" s="1" t="s">
        <v>762</v>
      </c>
      <c r="G476" s="1" t="s">
        <v>747</v>
      </c>
      <c r="H476" s="1" t="s">
        <v>747</v>
      </c>
      <c r="L476" s="1">
        <v>1</v>
      </c>
      <c r="M476" s="1">
        <f>SUM(DATAPREMIOLOCAL2024[[#This Row],[GRAND PRIX]:[BRONCE LOCAL]])</f>
        <v>1</v>
      </c>
      <c r="N476" s="27">
        <f>+DATAPREMIOLOCAL2024[[#This Row],[GRAND PRIX]]*$I$3+DATAPREMIOLOCAL2024[[#This Row],[ORO LOCAL]]*$J$3+DATAPREMIOLOCAL2024[[#This Row],[PLATA LOCAL]]*$K$3+DATAPREMIOLOCAL2024[[#This Row],[BRONCE LOCAL]]*$L$3</f>
        <v>3</v>
      </c>
    </row>
    <row r="477" spans="1:14" s="1" customFormat="1" x14ac:dyDescent="0.3">
      <c r="A477" s="1" t="s">
        <v>1429</v>
      </c>
      <c r="B477" s="1" t="s">
        <v>763</v>
      </c>
      <c r="D477" s="1" t="s">
        <v>764</v>
      </c>
      <c r="G477" s="1" t="s">
        <v>747</v>
      </c>
      <c r="H477" s="1" t="s">
        <v>765</v>
      </c>
      <c r="J477" s="1">
        <v>1</v>
      </c>
      <c r="K477" s="1">
        <v>1</v>
      </c>
      <c r="M477" s="1">
        <f>SUM(DATAPREMIOLOCAL2024[[#This Row],[GRAND PRIX]:[BRONCE LOCAL]])</f>
        <v>2</v>
      </c>
      <c r="N477" s="27">
        <f>+DATAPREMIOLOCAL2024[[#This Row],[GRAND PRIX]]*$I$3+DATAPREMIOLOCAL2024[[#This Row],[ORO LOCAL]]*$J$3+DATAPREMIOLOCAL2024[[#This Row],[PLATA LOCAL]]*$K$3+DATAPREMIOLOCAL2024[[#This Row],[BRONCE LOCAL]]*$L$3</f>
        <v>22</v>
      </c>
    </row>
    <row r="478" spans="1:14" s="1" customFormat="1" x14ac:dyDescent="0.3">
      <c r="A478" s="1" t="s">
        <v>1429</v>
      </c>
      <c r="B478" s="1" t="s">
        <v>763</v>
      </c>
      <c r="D478" s="1" t="s">
        <v>766</v>
      </c>
      <c r="G478" s="1" t="s">
        <v>747</v>
      </c>
      <c r="H478" s="1" t="s">
        <v>765</v>
      </c>
      <c r="K478" s="1">
        <v>1</v>
      </c>
      <c r="M478" s="1">
        <f>SUM(DATAPREMIOLOCAL2024[[#This Row],[GRAND PRIX]:[BRONCE LOCAL]])</f>
        <v>1</v>
      </c>
      <c r="N478" s="27">
        <f>+DATAPREMIOLOCAL2024[[#This Row],[GRAND PRIX]]*$I$3+DATAPREMIOLOCAL2024[[#This Row],[ORO LOCAL]]*$J$3+DATAPREMIOLOCAL2024[[#This Row],[PLATA LOCAL]]*$K$3+DATAPREMIOLOCAL2024[[#This Row],[BRONCE LOCAL]]*$L$3</f>
        <v>7</v>
      </c>
    </row>
    <row r="479" spans="1:14" s="1" customFormat="1" x14ac:dyDescent="0.3">
      <c r="A479" s="1" t="s">
        <v>1429</v>
      </c>
      <c r="B479" s="1" t="s">
        <v>767</v>
      </c>
      <c r="D479" s="1" t="s">
        <v>768</v>
      </c>
      <c r="G479" s="1" t="s">
        <v>747</v>
      </c>
      <c r="H479" s="1" t="s">
        <v>285</v>
      </c>
      <c r="K479" s="1">
        <v>1</v>
      </c>
      <c r="M479" s="1">
        <f>SUM(DATAPREMIOLOCAL2024[[#This Row],[GRAND PRIX]:[BRONCE LOCAL]])</f>
        <v>1</v>
      </c>
      <c r="N479" s="27">
        <f>+DATAPREMIOLOCAL2024[[#This Row],[GRAND PRIX]]*$I$3+DATAPREMIOLOCAL2024[[#This Row],[ORO LOCAL]]*$J$3+DATAPREMIOLOCAL2024[[#This Row],[PLATA LOCAL]]*$K$3+DATAPREMIOLOCAL2024[[#This Row],[BRONCE LOCAL]]*$L$3</f>
        <v>7</v>
      </c>
    </row>
    <row r="480" spans="1:14" s="1" customFormat="1" x14ac:dyDescent="0.3">
      <c r="A480" s="1" t="s">
        <v>1429</v>
      </c>
      <c r="B480" s="1" t="s">
        <v>767</v>
      </c>
      <c r="D480" s="1" t="s">
        <v>769</v>
      </c>
      <c r="G480" s="1" t="s">
        <v>747</v>
      </c>
      <c r="H480" s="1" t="s">
        <v>285</v>
      </c>
      <c r="K480" s="1">
        <v>1</v>
      </c>
      <c r="M480" s="1">
        <f>SUM(DATAPREMIOLOCAL2024[[#This Row],[GRAND PRIX]:[BRONCE LOCAL]])</f>
        <v>1</v>
      </c>
      <c r="N480" s="27">
        <f>+DATAPREMIOLOCAL2024[[#This Row],[GRAND PRIX]]*$I$3+DATAPREMIOLOCAL2024[[#This Row],[ORO LOCAL]]*$J$3+DATAPREMIOLOCAL2024[[#This Row],[PLATA LOCAL]]*$K$3+DATAPREMIOLOCAL2024[[#This Row],[BRONCE LOCAL]]*$L$3</f>
        <v>7</v>
      </c>
    </row>
    <row r="481" spans="1:14" s="1" customFormat="1" x14ac:dyDescent="0.3">
      <c r="A481" s="1" t="s">
        <v>1429</v>
      </c>
      <c r="B481" s="1" t="s">
        <v>288</v>
      </c>
      <c r="D481" s="1" t="s">
        <v>770</v>
      </c>
      <c r="G481" s="1" t="s">
        <v>747</v>
      </c>
      <c r="H481" s="1" t="s">
        <v>189</v>
      </c>
      <c r="L481" s="1">
        <v>2</v>
      </c>
      <c r="M481" s="1">
        <f>SUM(DATAPREMIOLOCAL2024[[#This Row],[GRAND PRIX]:[BRONCE LOCAL]])</f>
        <v>2</v>
      </c>
      <c r="N481" s="27">
        <f>+DATAPREMIOLOCAL2024[[#This Row],[GRAND PRIX]]*$I$3+DATAPREMIOLOCAL2024[[#This Row],[ORO LOCAL]]*$J$3+DATAPREMIOLOCAL2024[[#This Row],[PLATA LOCAL]]*$K$3+DATAPREMIOLOCAL2024[[#This Row],[BRONCE LOCAL]]*$L$3</f>
        <v>6</v>
      </c>
    </row>
    <row r="482" spans="1:14" s="1" customFormat="1" x14ac:dyDescent="0.3">
      <c r="A482" s="1" t="s">
        <v>1429</v>
      </c>
      <c r="B482" s="1" t="s">
        <v>288</v>
      </c>
      <c r="D482" s="1" t="s">
        <v>771</v>
      </c>
      <c r="G482" s="1" t="s">
        <v>747</v>
      </c>
      <c r="H482" s="1" t="s">
        <v>189</v>
      </c>
      <c r="J482" s="1">
        <v>2</v>
      </c>
      <c r="K482" s="1">
        <v>3</v>
      </c>
      <c r="M482" s="1">
        <f>SUM(DATAPREMIOLOCAL2024[[#This Row],[GRAND PRIX]:[BRONCE LOCAL]])</f>
        <v>5</v>
      </c>
      <c r="N482" s="27">
        <f>+DATAPREMIOLOCAL2024[[#This Row],[GRAND PRIX]]*$I$3+DATAPREMIOLOCAL2024[[#This Row],[ORO LOCAL]]*$J$3+DATAPREMIOLOCAL2024[[#This Row],[PLATA LOCAL]]*$K$3+DATAPREMIOLOCAL2024[[#This Row],[BRONCE LOCAL]]*$L$3</f>
        <v>51</v>
      </c>
    </row>
    <row r="483" spans="1:14" s="1" customFormat="1" x14ac:dyDescent="0.3">
      <c r="A483" s="1" t="s">
        <v>1429</v>
      </c>
      <c r="B483" s="1" t="s">
        <v>772</v>
      </c>
      <c r="D483" s="1" t="s">
        <v>773</v>
      </c>
      <c r="G483" s="1" t="s">
        <v>747</v>
      </c>
      <c r="H483" s="1" t="s">
        <v>285</v>
      </c>
      <c r="K483" s="1">
        <v>2</v>
      </c>
      <c r="L483" s="1">
        <v>2</v>
      </c>
      <c r="M483" s="1">
        <f>SUM(DATAPREMIOLOCAL2024[[#This Row],[GRAND PRIX]:[BRONCE LOCAL]])</f>
        <v>4</v>
      </c>
      <c r="N483" s="27">
        <f>+DATAPREMIOLOCAL2024[[#This Row],[GRAND PRIX]]*$I$3+DATAPREMIOLOCAL2024[[#This Row],[ORO LOCAL]]*$J$3+DATAPREMIOLOCAL2024[[#This Row],[PLATA LOCAL]]*$K$3+DATAPREMIOLOCAL2024[[#This Row],[BRONCE LOCAL]]*$L$3</f>
        <v>20</v>
      </c>
    </row>
    <row r="484" spans="1:14" s="1" customFormat="1" x14ac:dyDescent="0.3">
      <c r="A484" s="1" t="s">
        <v>1429</v>
      </c>
      <c r="B484" s="1" t="s">
        <v>416</v>
      </c>
      <c r="D484" s="1" t="s">
        <v>417</v>
      </c>
      <c r="G484" s="1" t="s">
        <v>747</v>
      </c>
      <c r="H484" s="1" t="s">
        <v>189</v>
      </c>
      <c r="K484" s="1">
        <v>2</v>
      </c>
      <c r="L484" s="1">
        <v>1</v>
      </c>
      <c r="M484" s="1">
        <f>SUM(DATAPREMIOLOCAL2024[[#This Row],[GRAND PRIX]:[BRONCE LOCAL]])</f>
        <v>3</v>
      </c>
      <c r="N484" s="27">
        <f>+DATAPREMIOLOCAL2024[[#This Row],[GRAND PRIX]]*$I$3+DATAPREMIOLOCAL2024[[#This Row],[ORO LOCAL]]*$J$3+DATAPREMIOLOCAL2024[[#This Row],[PLATA LOCAL]]*$K$3+DATAPREMIOLOCAL2024[[#This Row],[BRONCE LOCAL]]*$L$3</f>
        <v>17</v>
      </c>
    </row>
    <row r="485" spans="1:14" s="1" customFormat="1" x14ac:dyDescent="0.3">
      <c r="A485" s="1" t="s">
        <v>1429</v>
      </c>
      <c r="B485" s="1" t="s">
        <v>774</v>
      </c>
      <c r="D485" s="1" t="s">
        <v>775</v>
      </c>
      <c r="G485" s="1" t="s">
        <v>747</v>
      </c>
      <c r="H485" s="1" t="s">
        <v>747</v>
      </c>
      <c r="J485" s="1">
        <v>1</v>
      </c>
      <c r="K485" s="1">
        <v>1</v>
      </c>
      <c r="M485" s="1">
        <f>SUM(DATAPREMIOLOCAL2024[[#This Row],[GRAND PRIX]:[BRONCE LOCAL]])</f>
        <v>2</v>
      </c>
      <c r="N485" s="27">
        <f>+DATAPREMIOLOCAL2024[[#This Row],[GRAND PRIX]]*$I$3+DATAPREMIOLOCAL2024[[#This Row],[ORO LOCAL]]*$J$3+DATAPREMIOLOCAL2024[[#This Row],[PLATA LOCAL]]*$K$3+DATAPREMIOLOCAL2024[[#This Row],[BRONCE LOCAL]]*$L$3</f>
        <v>22</v>
      </c>
    </row>
    <row r="486" spans="1:14" s="1" customFormat="1" x14ac:dyDescent="0.3">
      <c r="A486" s="1" t="s">
        <v>1429</v>
      </c>
      <c r="B486" s="1" t="s">
        <v>776</v>
      </c>
      <c r="D486" s="1" t="s">
        <v>777</v>
      </c>
      <c r="G486" s="1" t="s">
        <v>747</v>
      </c>
      <c r="H486" s="1" t="s">
        <v>778</v>
      </c>
      <c r="I486" s="1">
        <v>1</v>
      </c>
      <c r="J486" s="1">
        <v>1</v>
      </c>
      <c r="M486" s="1">
        <f>SUM(DATAPREMIOLOCAL2024[[#This Row],[GRAND PRIX]:[BRONCE LOCAL]])</f>
        <v>2</v>
      </c>
      <c r="N486" s="27">
        <f>+DATAPREMIOLOCAL2024[[#This Row],[GRAND PRIX]]*$I$3+DATAPREMIOLOCAL2024[[#This Row],[ORO LOCAL]]*$J$3+DATAPREMIOLOCAL2024[[#This Row],[PLATA LOCAL]]*$K$3+DATAPREMIOLOCAL2024[[#This Row],[BRONCE LOCAL]]*$L$3</f>
        <v>45</v>
      </c>
    </row>
    <row r="487" spans="1:14" s="1" customFormat="1" x14ac:dyDescent="0.3">
      <c r="A487" s="1" t="s">
        <v>1429</v>
      </c>
      <c r="B487" s="1" t="s">
        <v>779</v>
      </c>
      <c r="D487" s="1" t="s">
        <v>780</v>
      </c>
      <c r="G487" s="1" t="s">
        <v>747</v>
      </c>
      <c r="H487" s="1" t="s">
        <v>747</v>
      </c>
      <c r="J487" s="1">
        <v>1</v>
      </c>
      <c r="M487" s="1">
        <f>SUM(DATAPREMIOLOCAL2024[[#This Row],[GRAND PRIX]:[BRONCE LOCAL]])</f>
        <v>1</v>
      </c>
      <c r="N487" s="27">
        <f>+DATAPREMIOLOCAL2024[[#This Row],[GRAND PRIX]]*$I$3+DATAPREMIOLOCAL2024[[#This Row],[ORO LOCAL]]*$J$3+DATAPREMIOLOCAL2024[[#This Row],[PLATA LOCAL]]*$K$3+DATAPREMIOLOCAL2024[[#This Row],[BRONCE LOCAL]]*$L$3</f>
        <v>15</v>
      </c>
    </row>
    <row r="488" spans="1:14" s="1" customFormat="1" x14ac:dyDescent="0.3">
      <c r="A488" s="1" t="s">
        <v>1429</v>
      </c>
      <c r="B488" s="1" t="s">
        <v>779</v>
      </c>
      <c r="D488" s="1" t="s">
        <v>781</v>
      </c>
      <c r="G488" s="1" t="s">
        <v>747</v>
      </c>
      <c r="H488" s="1" t="s">
        <v>747</v>
      </c>
      <c r="K488" s="1">
        <v>1</v>
      </c>
      <c r="M488" s="1">
        <f>SUM(DATAPREMIOLOCAL2024[[#This Row],[GRAND PRIX]:[BRONCE LOCAL]])</f>
        <v>1</v>
      </c>
      <c r="N488" s="27">
        <f>+DATAPREMIOLOCAL2024[[#This Row],[GRAND PRIX]]*$I$3+DATAPREMIOLOCAL2024[[#This Row],[ORO LOCAL]]*$J$3+DATAPREMIOLOCAL2024[[#This Row],[PLATA LOCAL]]*$K$3+DATAPREMIOLOCAL2024[[#This Row],[BRONCE LOCAL]]*$L$3</f>
        <v>7</v>
      </c>
    </row>
    <row r="489" spans="1:14" s="1" customFormat="1" x14ac:dyDescent="0.3">
      <c r="A489" s="1" t="s">
        <v>1429</v>
      </c>
      <c r="B489" s="1" t="s">
        <v>779</v>
      </c>
      <c r="D489" s="1" t="s">
        <v>782</v>
      </c>
      <c r="G489" s="1" t="s">
        <v>747</v>
      </c>
      <c r="H489" s="1" t="s">
        <v>747</v>
      </c>
      <c r="L489" s="1">
        <v>1</v>
      </c>
      <c r="M489" s="1">
        <f>SUM(DATAPREMIOLOCAL2024[[#This Row],[GRAND PRIX]:[BRONCE LOCAL]])</f>
        <v>1</v>
      </c>
      <c r="N489" s="27">
        <f>+DATAPREMIOLOCAL2024[[#This Row],[GRAND PRIX]]*$I$3+DATAPREMIOLOCAL2024[[#This Row],[ORO LOCAL]]*$J$3+DATAPREMIOLOCAL2024[[#This Row],[PLATA LOCAL]]*$K$3+DATAPREMIOLOCAL2024[[#This Row],[BRONCE LOCAL]]*$L$3</f>
        <v>3</v>
      </c>
    </row>
    <row r="490" spans="1:14" s="1" customFormat="1" x14ac:dyDescent="0.3">
      <c r="A490" s="1" t="s">
        <v>1429</v>
      </c>
      <c r="B490" s="1" t="s">
        <v>779</v>
      </c>
      <c r="D490" s="1" t="s">
        <v>783</v>
      </c>
      <c r="G490" s="1" t="s">
        <v>747</v>
      </c>
      <c r="H490" s="1" t="s">
        <v>747</v>
      </c>
      <c r="K490" s="1">
        <v>1</v>
      </c>
      <c r="M490" s="1">
        <f>SUM(DATAPREMIOLOCAL2024[[#This Row],[GRAND PRIX]:[BRONCE LOCAL]])</f>
        <v>1</v>
      </c>
      <c r="N490" s="27">
        <f>+DATAPREMIOLOCAL2024[[#This Row],[GRAND PRIX]]*$I$3+DATAPREMIOLOCAL2024[[#This Row],[ORO LOCAL]]*$J$3+DATAPREMIOLOCAL2024[[#This Row],[PLATA LOCAL]]*$K$3+DATAPREMIOLOCAL2024[[#This Row],[BRONCE LOCAL]]*$L$3</f>
        <v>7</v>
      </c>
    </row>
    <row r="491" spans="1:14" s="1" customFormat="1" x14ac:dyDescent="0.3">
      <c r="A491" s="1" t="s">
        <v>1429</v>
      </c>
      <c r="B491" s="1" t="s">
        <v>779</v>
      </c>
      <c r="D491" s="1" t="s">
        <v>784</v>
      </c>
      <c r="G491" s="1" t="s">
        <v>747</v>
      </c>
      <c r="H491" s="1" t="s">
        <v>747</v>
      </c>
      <c r="K491" s="1">
        <v>1</v>
      </c>
      <c r="L491" s="1">
        <v>2</v>
      </c>
      <c r="M491" s="1">
        <f>SUM(DATAPREMIOLOCAL2024[[#This Row],[GRAND PRIX]:[BRONCE LOCAL]])</f>
        <v>3</v>
      </c>
      <c r="N491" s="27">
        <f>+DATAPREMIOLOCAL2024[[#This Row],[GRAND PRIX]]*$I$3+DATAPREMIOLOCAL2024[[#This Row],[ORO LOCAL]]*$J$3+DATAPREMIOLOCAL2024[[#This Row],[PLATA LOCAL]]*$K$3+DATAPREMIOLOCAL2024[[#This Row],[BRONCE LOCAL]]*$L$3</f>
        <v>13</v>
      </c>
    </row>
    <row r="492" spans="1:14" s="1" customFormat="1" x14ac:dyDescent="0.3">
      <c r="A492" s="1" t="s">
        <v>1429</v>
      </c>
      <c r="B492" s="1" t="s">
        <v>1233</v>
      </c>
      <c r="C492" s="1" t="s">
        <v>2702</v>
      </c>
      <c r="D492" s="1" t="s">
        <v>785</v>
      </c>
      <c r="G492" s="1" t="s">
        <v>747</v>
      </c>
      <c r="H492" s="1" t="s">
        <v>778</v>
      </c>
      <c r="J492" s="1">
        <v>6</v>
      </c>
      <c r="K492" s="1">
        <v>1</v>
      </c>
      <c r="L492" s="1">
        <v>1</v>
      </c>
      <c r="M492" s="1">
        <f>SUM(DATAPREMIOLOCAL2024[[#This Row],[GRAND PRIX]:[BRONCE LOCAL]])</f>
        <v>8</v>
      </c>
      <c r="N492" s="27">
        <f>+DATAPREMIOLOCAL2024[[#This Row],[GRAND PRIX]]*$I$3+DATAPREMIOLOCAL2024[[#This Row],[ORO LOCAL]]*$J$3+DATAPREMIOLOCAL2024[[#This Row],[PLATA LOCAL]]*$K$3+DATAPREMIOLOCAL2024[[#This Row],[BRONCE LOCAL]]*$L$3</f>
        <v>100</v>
      </c>
    </row>
    <row r="493" spans="1:14" s="1" customFormat="1" x14ac:dyDescent="0.3">
      <c r="A493" s="1" t="s">
        <v>1429</v>
      </c>
      <c r="B493" s="1" t="s">
        <v>1233</v>
      </c>
      <c r="C493" s="1" t="s">
        <v>786</v>
      </c>
      <c r="D493" s="1" t="s">
        <v>787</v>
      </c>
      <c r="G493" s="1" t="s">
        <v>747</v>
      </c>
      <c r="H493" s="1" t="s">
        <v>747</v>
      </c>
      <c r="J493" s="1">
        <v>2</v>
      </c>
      <c r="L493" s="1">
        <v>1</v>
      </c>
      <c r="M493" s="1">
        <f>SUM(DATAPREMIOLOCAL2024[[#This Row],[GRAND PRIX]:[BRONCE LOCAL]])</f>
        <v>3</v>
      </c>
      <c r="N493" s="27">
        <f>+DATAPREMIOLOCAL2024[[#This Row],[GRAND PRIX]]*$I$3+DATAPREMIOLOCAL2024[[#This Row],[ORO LOCAL]]*$J$3+DATAPREMIOLOCAL2024[[#This Row],[PLATA LOCAL]]*$K$3+DATAPREMIOLOCAL2024[[#This Row],[BRONCE LOCAL]]*$L$3</f>
        <v>33</v>
      </c>
    </row>
    <row r="494" spans="1:14" s="1" customFormat="1" x14ac:dyDescent="0.3">
      <c r="A494" s="1" t="s">
        <v>1429</v>
      </c>
      <c r="B494" s="1" t="s">
        <v>1233</v>
      </c>
      <c r="C494" s="1" t="s">
        <v>788</v>
      </c>
      <c r="D494" s="1" t="s">
        <v>789</v>
      </c>
      <c r="G494" s="1" t="s">
        <v>747</v>
      </c>
      <c r="H494" s="1" t="s">
        <v>189</v>
      </c>
      <c r="J494" s="1">
        <v>1</v>
      </c>
      <c r="L494" s="1">
        <v>1</v>
      </c>
      <c r="M494" s="1">
        <f>SUM(DATAPREMIOLOCAL2024[[#This Row],[GRAND PRIX]:[BRONCE LOCAL]])</f>
        <v>2</v>
      </c>
      <c r="N494" s="27">
        <f>+DATAPREMIOLOCAL2024[[#This Row],[GRAND PRIX]]*$I$3+DATAPREMIOLOCAL2024[[#This Row],[ORO LOCAL]]*$J$3+DATAPREMIOLOCAL2024[[#This Row],[PLATA LOCAL]]*$K$3+DATAPREMIOLOCAL2024[[#This Row],[BRONCE LOCAL]]*$L$3</f>
        <v>18</v>
      </c>
    </row>
    <row r="495" spans="1:14" s="1" customFormat="1" x14ac:dyDescent="0.3">
      <c r="A495" s="1" t="s">
        <v>1429</v>
      </c>
      <c r="B495" s="1" t="s">
        <v>1233</v>
      </c>
      <c r="C495" s="1" t="s">
        <v>788</v>
      </c>
      <c r="D495" s="1" t="s">
        <v>790</v>
      </c>
      <c r="G495" s="1" t="s">
        <v>747</v>
      </c>
      <c r="H495" s="1" t="s">
        <v>189</v>
      </c>
      <c r="J495" s="1">
        <v>1</v>
      </c>
      <c r="M495" s="1">
        <f>SUM(DATAPREMIOLOCAL2024[[#This Row],[GRAND PRIX]:[BRONCE LOCAL]])</f>
        <v>1</v>
      </c>
      <c r="N495" s="27">
        <f>+DATAPREMIOLOCAL2024[[#This Row],[GRAND PRIX]]*$I$3+DATAPREMIOLOCAL2024[[#This Row],[ORO LOCAL]]*$J$3+DATAPREMIOLOCAL2024[[#This Row],[PLATA LOCAL]]*$K$3+DATAPREMIOLOCAL2024[[#This Row],[BRONCE LOCAL]]*$L$3</f>
        <v>15</v>
      </c>
    </row>
    <row r="496" spans="1:14" s="1" customFormat="1" x14ac:dyDescent="0.3">
      <c r="A496" s="1" t="s">
        <v>1429</v>
      </c>
      <c r="B496" s="1" t="s">
        <v>1233</v>
      </c>
      <c r="C496" s="1" t="s">
        <v>788</v>
      </c>
      <c r="D496" s="1" t="s">
        <v>791</v>
      </c>
      <c r="G496" s="1" t="s">
        <v>747</v>
      </c>
      <c r="H496" s="1" t="s">
        <v>189</v>
      </c>
      <c r="J496" s="1">
        <v>1</v>
      </c>
      <c r="K496" s="1">
        <v>1</v>
      </c>
      <c r="L496" s="1">
        <v>2</v>
      </c>
      <c r="M496" s="1">
        <f>SUM(DATAPREMIOLOCAL2024[[#This Row],[GRAND PRIX]:[BRONCE LOCAL]])</f>
        <v>4</v>
      </c>
      <c r="N496" s="27">
        <f>+DATAPREMIOLOCAL2024[[#This Row],[GRAND PRIX]]*$I$3+DATAPREMIOLOCAL2024[[#This Row],[ORO LOCAL]]*$J$3+DATAPREMIOLOCAL2024[[#This Row],[PLATA LOCAL]]*$K$3+DATAPREMIOLOCAL2024[[#This Row],[BRONCE LOCAL]]*$L$3</f>
        <v>28</v>
      </c>
    </row>
    <row r="497" spans="1:14" s="1" customFormat="1" x14ac:dyDescent="0.3">
      <c r="A497" s="1" t="s">
        <v>1429</v>
      </c>
      <c r="B497" s="1" t="s">
        <v>2211</v>
      </c>
      <c r="C497" s="1" t="s">
        <v>792</v>
      </c>
      <c r="D497" s="1" t="s">
        <v>793</v>
      </c>
      <c r="G497" s="1" t="s">
        <v>747</v>
      </c>
      <c r="H497" s="1" t="s">
        <v>747</v>
      </c>
      <c r="J497" s="1">
        <v>1</v>
      </c>
      <c r="M497" s="1">
        <f>SUM(DATAPREMIOLOCAL2024[[#This Row],[GRAND PRIX]:[BRONCE LOCAL]])</f>
        <v>1</v>
      </c>
      <c r="N497" s="27">
        <f>+DATAPREMIOLOCAL2024[[#This Row],[GRAND PRIX]]*$I$3+DATAPREMIOLOCAL2024[[#This Row],[ORO LOCAL]]*$J$3+DATAPREMIOLOCAL2024[[#This Row],[PLATA LOCAL]]*$K$3+DATAPREMIOLOCAL2024[[#This Row],[BRONCE LOCAL]]*$L$3</f>
        <v>15</v>
      </c>
    </row>
    <row r="498" spans="1:14" s="1" customFormat="1" x14ac:dyDescent="0.3">
      <c r="A498" s="1" t="s">
        <v>1429</v>
      </c>
      <c r="B498" s="1" t="s">
        <v>794</v>
      </c>
      <c r="D498" s="1" t="s">
        <v>795</v>
      </c>
      <c r="G498" s="1" t="s">
        <v>747</v>
      </c>
      <c r="H498" s="1" t="s">
        <v>796</v>
      </c>
      <c r="J498" s="1">
        <v>4</v>
      </c>
      <c r="M498" s="1">
        <f>SUM(DATAPREMIOLOCAL2024[[#This Row],[GRAND PRIX]:[BRONCE LOCAL]])</f>
        <v>4</v>
      </c>
      <c r="N498" s="27">
        <f>+DATAPREMIOLOCAL2024[[#This Row],[GRAND PRIX]]*$I$3+DATAPREMIOLOCAL2024[[#This Row],[ORO LOCAL]]*$J$3+DATAPREMIOLOCAL2024[[#This Row],[PLATA LOCAL]]*$K$3+DATAPREMIOLOCAL2024[[#This Row],[BRONCE LOCAL]]*$L$3</f>
        <v>60</v>
      </c>
    </row>
    <row r="499" spans="1:14" s="1" customFormat="1" x14ac:dyDescent="0.3">
      <c r="A499" s="1" t="s">
        <v>1429</v>
      </c>
      <c r="B499" s="1" t="s">
        <v>1443</v>
      </c>
      <c r="C499" s="1" t="s">
        <v>842</v>
      </c>
      <c r="D499" s="1" t="s">
        <v>797</v>
      </c>
      <c r="G499" s="1" t="s">
        <v>747</v>
      </c>
      <c r="H499" s="1" t="s">
        <v>153</v>
      </c>
      <c r="K499" s="1">
        <v>1</v>
      </c>
      <c r="M499" s="1">
        <f>SUM(DATAPREMIOLOCAL2024[[#This Row],[GRAND PRIX]:[BRONCE LOCAL]])</f>
        <v>1</v>
      </c>
      <c r="N499" s="27">
        <f>+DATAPREMIOLOCAL2024[[#This Row],[GRAND PRIX]]*$I$3+DATAPREMIOLOCAL2024[[#This Row],[ORO LOCAL]]*$J$3+DATAPREMIOLOCAL2024[[#This Row],[PLATA LOCAL]]*$K$3+DATAPREMIOLOCAL2024[[#This Row],[BRONCE LOCAL]]*$L$3</f>
        <v>7</v>
      </c>
    </row>
    <row r="500" spans="1:14" s="1" customFormat="1" x14ac:dyDescent="0.3">
      <c r="A500" s="1" t="s">
        <v>1430</v>
      </c>
      <c r="B500" s="1" t="s">
        <v>798</v>
      </c>
      <c r="D500" s="1" t="s">
        <v>799</v>
      </c>
      <c r="F500" s="1" t="s">
        <v>800</v>
      </c>
      <c r="G500" s="1" t="s">
        <v>153</v>
      </c>
      <c r="H500" s="1" t="s">
        <v>153</v>
      </c>
      <c r="J500" s="1">
        <v>1</v>
      </c>
      <c r="M500" s="1">
        <f>SUM(DATAPREMIOLOCAL2024[[#This Row],[GRAND PRIX]:[BRONCE LOCAL]])</f>
        <v>1</v>
      </c>
      <c r="N500" s="27">
        <f>+DATAPREMIOLOCAL2024[[#This Row],[GRAND PRIX]]*$I$3+DATAPREMIOLOCAL2024[[#This Row],[ORO LOCAL]]*$J$3+DATAPREMIOLOCAL2024[[#This Row],[PLATA LOCAL]]*$K$3+DATAPREMIOLOCAL2024[[#This Row],[BRONCE LOCAL]]*$L$3</f>
        <v>15</v>
      </c>
    </row>
    <row r="501" spans="1:14" s="1" customFormat="1" x14ac:dyDescent="0.3">
      <c r="A501" s="1" t="s">
        <v>1430</v>
      </c>
      <c r="B501" s="1" t="s">
        <v>798</v>
      </c>
      <c r="D501" s="1" t="s">
        <v>801</v>
      </c>
      <c r="F501" s="1" t="s">
        <v>802</v>
      </c>
      <c r="G501" s="1" t="s">
        <v>153</v>
      </c>
      <c r="H501" s="1" t="s">
        <v>153</v>
      </c>
      <c r="K501" s="1">
        <v>1</v>
      </c>
      <c r="L501" s="1">
        <v>1</v>
      </c>
      <c r="M501" s="1">
        <f>SUM(DATAPREMIOLOCAL2024[[#This Row],[GRAND PRIX]:[BRONCE LOCAL]])</f>
        <v>2</v>
      </c>
      <c r="N501" s="27">
        <f>+DATAPREMIOLOCAL2024[[#This Row],[GRAND PRIX]]*$I$3+DATAPREMIOLOCAL2024[[#This Row],[ORO LOCAL]]*$J$3+DATAPREMIOLOCAL2024[[#This Row],[PLATA LOCAL]]*$K$3+DATAPREMIOLOCAL2024[[#This Row],[BRONCE LOCAL]]*$L$3</f>
        <v>10</v>
      </c>
    </row>
    <row r="502" spans="1:14" s="1" customFormat="1" x14ac:dyDescent="0.3">
      <c r="A502" s="1" t="s">
        <v>1430</v>
      </c>
      <c r="B502" s="1" t="s">
        <v>803</v>
      </c>
      <c r="D502" s="1" t="s">
        <v>804</v>
      </c>
      <c r="F502" s="1" t="s">
        <v>805</v>
      </c>
      <c r="G502" s="1" t="s">
        <v>153</v>
      </c>
      <c r="H502" s="1" t="s">
        <v>153</v>
      </c>
      <c r="L502" s="1">
        <v>1</v>
      </c>
      <c r="M502" s="1">
        <f>SUM(DATAPREMIOLOCAL2024[[#This Row],[GRAND PRIX]:[BRONCE LOCAL]])</f>
        <v>1</v>
      </c>
      <c r="N502" s="27">
        <f>+DATAPREMIOLOCAL2024[[#This Row],[GRAND PRIX]]*$I$3+DATAPREMIOLOCAL2024[[#This Row],[ORO LOCAL]]*$J$3+DATAPREMIOLOCAL2024[[#This Row],[PLATA LOCAL]]*$K$3+DATAPREMIOLOCAL2024[[#This Row],[BRONCE LOCAL]]*$L$3</f>
        <v>3</v>
      </c>
    </row>
    <row r="503" spans="1:14" s="1" customFormat="1" x14ac:dyDescent="0.3">
      <c r="A503" s="1" t="s">
        <v>1430</v>
      </c>
      <c r="B503" s="1" t="s">
        <v>803</v>
      </c>
      <c r="D503" s="1" t="s">
        <v>806</v>
      </c>
      <c r="F503" s="1" t="s">
        <v>805</v>
      </c>
      <c r="G503" s="1" t="s">
        <v>153</v>
      </c>
      <c r="H503" s="1" t="s">
        <v>153</v>
      </c>
      <c r="L503" s="1">
        <v>4</v>
      </c>
      <c r="M503" s="1">
        <f>SUM(DATAPREMIOLOCAL2024[[#This Row],[GRAND PRIX]:[BRONCE LOCAL]])</f>
        <v>4</v>
      </c>
      <c r="N503" s="27">
        <f>+DATAPREMIOLOCAL2024[[#This Row],[GRAND PRIX]]*$I$3+DATAPREMIOLOCAL2024[[#This Row],[ORO LOCAL]]*$J$3+DATAPREMIOLOCAL2024[[#This Row],[PLATA LOCAL]]*$K$3+DATAPREMIOLOCAL2024[[#This Row],[BRONCE LOCAL]]*$L$3</f>
        <v>12</v>
      </c>
    </row>
    <row r="504" spans="1:14" s="1" customFormat="1" x14ac:dyDescent="0.3">
      <c r="A504" s="1" t="s">
        <v>1430</v>
      </c>
      <c r="B504" s="1" t="s">
        <v>803</v>
      </c>
      <c r="D504" s="1" t="s">
        <v>807</v>
      </c>
      <c r="F504" s="1" t="s">
        <v>808</v>
      </c>
      <c r="G504" s="1" t="s">
        <v>153</v>
      </c>
      <c r="H504" s="1" t="s">
        <v>153</v>
      </c>
      <c r="L504" s="1">
        <v>2</v>
      </c>
      <c r="M504" s="1">
        <f>SUM(DATAPREMIOLOCAL2024[[#This Row],[GRAND PRIX]:[BRONCE LOCAL]])</f>
        <v>2</v>
      </c>
      <c r="N504" s="27">
        <f>+DATAPREMIOLOCAL2024[[#This Row],[GRAND PRIX]]*$I$3+DATAPREMIOLOCAL2024[[#This Row],[ORO LOCAL]]*$J$3+DATAPREMIOLOCAL2024[[#This Row],[PLATA LOCAL]]*$K$3+DATAPREMIOLOCAL2024[[#This Row],[BRONCE LOCAL]]*$L$3</f>
        <v>6</v>
      </c>
    </row>
    <row r="505" spans="1:14" s="1" customFormat="1" x14ac:dyDescent="0.3">
      <c r="A505" s="1" t="s">
        <v>1430</v>
      </c>
      <c r="B505" s="1" t="s">
        <v>803</v>
      </c>
      <c r="D505" s="1" t="s">
        <v>809</v>
      </c>
      <c r="F505" s="1" t="s">
        <v>810</v>
      </c>
      <c r="G505" s="1" t="s">
        <v>153</v>
      </c>
      <c r="H505" s="1" t="s">
        <v>153</v>
      </c>
      <c r="J505" s="1">
        <v>2</v>
      </c>
      <c r="M505" s="1">
        <f>SUM(DATAPREMIOLOCAL2024[[#This Row],[GRAND PRIX]:[BRONCE LOCAL]])</f>
        <v>2</v>
      </c>
      <c r="N505" s="27">
        <f>+DATAPREMIOLOCAL2024[[#This Row],[GRAND PRIX]]*$I$3+DATAPREMIOLOCAL2024[[#This Row],[ORO LOCAL]]*$J$3+DATAPREMIOLOCAL2024[[#This Row],[PLATA LOCAL]]*$K$3+DATAPREMIOLOCAL2024[[#This Row],[BRONCE LOCAL]]*$L$3</f>
        <v>30</v>
      </c>
    </row>
    <row r="506" spans="1:14" s="1" customFormat="1" x14ac:dyDescent="0.3">
      <c r="A506" s="1" t="s">
        <v>1430</v>
      </c>
      <c r="B506" s="1" t="s">
        <v>803</v>
      </c>
      <c r="D506" s="1" t="s">
        <v>811</v>
      </c>
      <c r="F506" s="1" t="s">
        <v>812</v>
      </c>
      <c r="G506" s="1" t="s">
        <v>153</v>
      </c>
      <c r="H506" s="1" t="s">
        <v>153</v>
      </c>
      <c r="L506" s="1">
        <v>1</v>
      </c>
      <c r="M506" s="1">
        <f>SUM(DATAPREMIOLOCAL2024[[#This Row],[GRAND PRIX]:[BRONCE LOCAL]])</f>
        <v>1</v>
      </c>
      <c r="N506" s="27">
        <f>+DATAPREMIOLOCAL2024[[#This Row],[GRAND PRIX]]*$I$3+DATAPREMIOLOCAL2024[[#This Row],[ORO LOCAL]]*$J$3+DATAPREMIOLOCAL2024[[#This Row],[PLATA LOCAL]]*$K$3+DATAPREMIOLOCAL2024[[#This Row],[BRONCE LOCAL]]*$L$3</f>
        <v>3</v>
      </c>
    </row>
    <row r="507" spans="1:14" s="1" customFormat="1" x14ac:dyDescent="0.3">
      <c r="A507" s="1" t="s">
        <v>1430</v>
      </c>
      <c r="B507" s="1" t="s">
        <v>803</v>
      </c>
      <c r="D507" s="1" t="s">
        <v>813</v>
      </c>
      <c r="F507" s="1" t="s">
        <v>812</v>
      </c>
      <c r="G507" s="1" t="s">
        <v>153</v>
      </c>
      <c r="H507" s="1" t="s">
        <v>153</v>
      </c>
      <c r="L507" s="1">
        <v>1</v>
      </c>
      <c r="M507" s="1">
        <f>SUM(DATAPREMIOLOCAL2024[[#This Row],[GRAND PRIX]:[BRONCE LOCAL]])</f>
        <v>1</v>
      </c>
      <c r="N507" s="27">
        <f>+DATAPREMIOLOCAL2024[[#This Row],[GRAND PRIX]]*$I$3+DATAPREMIOLOCAL2024[[#This Row],[ORO LOCAL]]*$J$3+DATAPREMIOLOCAL2024[[#This Row],[PLATA LOCAL]]*$K$3+DATAPREMIOLOCAL2024[[#This Row],[BRONCE LOCAL]]*$L$3</f>
        <v>3</v>
      </c>
    </row>
    <row r="508" spans="1:14" s="1" customFormat="1" x14ac:dyDescent="0.3">
      <c r="A508" s="1" t="s">
        <v>1430</v>
      </c>
      <c r="B508" s="1" t="s">
        <v>803</v>
      </c>
      <c r="D508" s="1" t="s">
        <v>814</v>
      </c>
      <c r="F508" s="1" t="s">
        <v>812</v>
      </c>
      <c r="G508" s="1" t="s">
        <v>153</v>
      </c>
      <c r="H508" s="1" t="s">
        <v>153</v>
      </c>
      <c r="K508" s="1">
        <v>1</v>
      </c>
      <c r="M508" s="1">
        <f>SUM(DATAPREMIOLOCAL2024[[#This Row],[GRAND PRIX]:[BRONCE LOCAL]])</f>
        <v>1</v>
      </c>
      <c r="N508" s="27">
        <f>+DATAPREMIOLOCAL2024[[#This Row],[GRAND PRIX]]*$I$3+DATAPREMIOLOCAL2024[[#This Row],[ORO LOCAL]]*$J$3+DATAPREMIOLOCAL2024[[#This Row],[PLATA LOCAL]]*$K$3+DATAPREMIOLOCAL2024[[#This Row],[BRONCE LOCAL]]*$L$3</f>
        <v>7</v>
      </c>
    </row>
    <row r="509" spans="1:14" s="1" customFormat="1" x14ac:dyDescent="0.3">
      <c r="A509" s="1" t="s">
        <v>1430</v>
      </c>
      <c r="B509" s="1" t="s">
        <v>803</v>
      </c>
      <c r="D509" s="1" t="s">
        <v>815</v>
      </c>
      <c r="F509" s="1" t="s">
        <v>812</v>
      </c>
      <c r="G509" s="1" t="s">
        <v>153</v>
      </c>
      <c r="H509" s="1" t="s">
        <v>153</v>
      </c>
      <c r="L509" s="1">
        <v>1</v>
      </c>
      <c r="M509" s="1">
        <f>SUM(DATAPREMIOLOCAL2024[[#This Row],[GRAND PRIX]:[BRONCE LOCAL]])</f>
        <v>1</v>
      </c>
      <c r="N509" s="27">
        <f>+DATAPREMIOLOCAL2024[[#This Row],[GRAND PRIX]]*$I$3+DATAPREMIOLOCAL2024[[#This Row],[ORO LOCAL]]*$J$3+DATAPREMIOLOCAL2024[[#This Row],[PLATA LOCAL]]*$K$3+DATAPREMIOLOCAL2024[[#This Row],[BRONCE LOCAL]]*$L$3</f>
        <v>3</v>
      </c>
    </row>
    <row r="510" spans="1:14" s="1" customFormat="1" x14ac:dyDescent="0.3">
      <c r="A510" s="1" t="s">
        <v>1430</v>
      </c>
      <c r="B510" s="1" t="s">
        <v>803</v>
      </c>
      <c r="D510" s="1" t="s">
        <v>816</v>
      </c>
      <c r="F510" s="1" t="s">
        <v>810</v>
      </c>
      <c r="G510" s="1" t="s">
        <v>153</v>
      </c>
      <c r="H510" s="1" t="s">
        <v>153</v>
      </c>
      <c r="K510" s="1">
        <v>1</v>
      </c>
      <c r="M510" s="1">
        <f>SUM(DATAPREMIOLOCAL2024[[#This Row],[GRAND PRIX]:[BRONCE LOCAL]])</f>
        <v>1</v>
      </c>
      <c r="N510" s="27">
        <f>+DATAPREMIOLOCAL2024[[#This Row],[GRAND PRIX]]*$I$3+DATAPREMIOLOCAL2024[[#This Row],[ORO LOCAL]]*$J$3+DATAPREMIOLOCAL2024[[#This Row],[PLATA LOCAL]]*$K$3+DATAPREMIOLOCAL2024[[#This Row],[BRONCE LOCAL]]*$L$3</f>
        <v>7</v>
      </c>
    </row>
    <row r="511" spans="1:14" s="1" customFormat="1" x14ac:dyDescent="0.3">
      <c r="A511" s="1" t="s">
        <v>1430</v>
      </c>
      <c r="B511" s="1" t="s">
        <v>803</v>
      </c>
      <c r="D511" s="1" t="s">
        <v>817</v>
      </c>
      <c r="F511" s="1" t="s">
        <v>808</v>
      </c>
      <c r="G511" s="1" t="s">
        <v>153</v>
      </c>
      <c r="H511" s="1" t="s">
        <v>153</v>
      </c>
      <c r="K511" s="1">
        <v>1</v>
      </c>
      <c r="M511" s="1">
        <f>SUM(DATAPREMIOLOCAL2024[[#This Row],[GRAND PRIX]:[BRONCE LOCAL]])</f>
        <v>1</v>
      </c>
      <c r="N511" s="27">
        <f>+DATAPREMIOLOCAL2024[[#This Row],[GRAND PRIX]]*$I$3+DATAPREMIOLOCAL2024[[#This Row],[ORO LOCAL]]*$J$3+DATAPREMIOLOCAL2024[[#This Row],[PLATA LOCAL]]*$K$3+DATAPREMIOLOCAL2024[[#This Row],[BRONCE LOCAL]]*$L$3</f>
        <v>7</v>
      </c>
    </row>
    <row r="512" spans="1:14" s="1" customFormat="1" x14ac:dyDescent="0.3">
      <c r="A512" s="1" t="s">
        <v>1430</v>
      </c>
      <c r="B512" s="1" t="s">
        <v>818</v>
      </c>
      <c r="D512" s="1" t="s">
        <v>611</v>
      </c>
      <c r="F512" s="1" t="s">
        <v>805</v>
      </c>
      <c r="G512" s="1" t="s">
        <v>153</v>
      </c>
      <c r="H512" s="1" t="s">
        <v>153</v>
      </c>
      <c r="L512" s="1">
        <v>1</v>
      </c>
      <c r="M512" s="1">
        <f>SUM(DATAPREMIOLOCAL2024[[#This Row],[GRAND PRIX]:[BRONCE LOCAL]])</f>
        <v>1</v>
      </c>
      <c r="N512" s="27">
        <f>+DATAPREMIOLOCAL2024[[#This Row],[GRAND PRIX]]*$I$3+DATAPREMIOLOCAL2024[[#This Row],[ORO LOCAL]]*$J$3+DATAPREMIOLOCAL2024[[#This Row],[PLATA LOCAL]]*$K$3+DATAPREMIOLOCAL2024[[#This Row],[BRONCE LOCAL]]*$L$3</f>
        <v>3</v>
      </c>
    </row>
    <row r="513" spans="1:14" s="1" customFormat="1" x14ac:dyDescent="0.3">
      <c r="A513" s="1" t="s">
        <v>1430</v>
      </c>
      <c r="B513" s="1" t="s">
        <v>818</v>
      </c>
      <c r="D513" s="1" t="s">
        <v>819</v>
      </c>
      <c r="F513" s="1" t="s">
        <v>805</v>
      </c>
      <c r="G513" s="1" t="s">
        <v>153</v>
      </c>
      <c r="H513" s="1" t="s">
        <v>153</v>
      </c>
      <c r="L513" s="1">
        <v>1</v>
      </c>
      <c r="M513" s="1">
        <f>SUM(DATAPREMIOLOCAL2024[[#This Row],[GRAND PRIX]:[BRONCE LOCAL]])</f>
        <v>1</v>
      </c>
      <c r="N513" s="27">
        <f>+DATAPREMIOLOCAL2024[[#This Row],[GRAND PRIX]]*$I$3+DATAPREMIOLOCAL2024[[#This Row],[ORO LOCAL]]*$J$3+DATAPREMIOLOCAL2024[[#This Row],[PLATA LOCAL]]*$K$3+DATAPREMIOLOCAL2024[[#This Row],[BRONCE LOCAL]]*$L$3</f>
        <v>3</v>
      </c>
    </row>
    <row r="514" spans="1:14" s="1" customFormat="1" x14ac:dyDescent="0.3">
      <c r="A514" s="1" t="s">
        <v>1430</v>
      </c>
      <c r="B514" s="1" t="s">
        <v>818</v>
      </c>
      <c r="D514" s="1" t="s">
        <v>820</v>
      </c>
      <c r="F514" s="1" t="s">
        <v>805</v>
      </c>
      <c r="G514" s="1" t="s">
        <v>153</v>
      </c>
      <c r="H514" s="1" t="s">
        <v>153</v>
      </c>
      <c r="K514" s="1">
        <v>1</v>
      </c>
      <c r="M514" s="1">
        <f>SUM(DATAPREMIOLOCAL2024[[#This Row],[GRAND PRIX]:[BRONCE LOCAL]])</f>
        <v>1</v>
      </c>
      <c r="N514" s="27">
        <f>+DATAPREMIOLOCAL2024[[#This Row],[GRAND PRIX]]*$I$3+DATAPREMIOLOCAL2024[[#This Row],[ORO LOCAL]]*$J$3+DATAPREMIOLOCAL2024[[#This Row],[PLATA LOCAL]]*$K$3+DATAPREMIOLOCAL2024[[#This Row],[BRONCE LOCAL]]*$L$3</f>
        <v>7</v>
      </c>
    </row>
    <row r="515" spans="1:14" s="1" customFormat="1" x14ac:dyDescent="0.3">
      <c r="A515" s="1" t="s">
        <v>1430</v>
      </c>
      <c r="B515" s="1" t="s">
        <v>818</v>
      </c>
      <c r="D515" s="1" t="s">
        <v>821</v>
      </c>
      <c r="F515" s="1" t="s">
        <v>805</v>
      </c>
      <c r="G515" s="1" t="s">
        <v>153</v>
      </c>
      <c r="H515" s="1" t="s">
        <v>153</v>
      </c>
      <c r="K515" s="1">
        <v>1</v>
      </c>
      <c r="M515" s="1">
        <f>SUM(DATAPREMIOLOCAL2024[[#This Row],[GRAND PRIX]:[BRONCE LOCAL]])</f>
        <v>1</v>
      </c>
      <c r="N515" s="27">
        <f>+DATAPREMIOLOCAL2024[[#This Row],[GRAND PRIX]]*$I$3+DATAPREMIOLOCAL2024[[#This Row],[ORO LOCAL]]*$J$3+DATAPREMIOLOCAL2024[[#This Row],[PLATA LOCAL]]*$K$3+DATAPREMIOLOCAL2024[[#This Row],[BRONCE LOCAL]]*$L$3</f>
        <v>7</v>
      </c>
    </row>
    <row r="516" spans="1:14" s="1" customFormat="1" x14ac:dyDescent="0.3">
      <c r="A516" s="1" t="s">
        <v>1430</v>
      </c>
      <c r="B516" s="1" t="s">
        <v>818</v>
      </c>
      <c r="D516" s="1" t="s">
        <v>822</v>
      </c>
      <c r="F516" s="1" t="s">
        <v>805</v>
      </c>
      <c r="G516" s="1" t="s">
        <v>153</v>
      </c>
      <c r="H516" s="1" t="s">
        <v>153</v>
      </c>
      <c r="L516" s="1">
        <v>2</v>
      </c>
      <c r="M516" s="1">
        <f>SUM(DATAPREMIOLOCAL2024[[#This Row],[GRAND PRIX]:[BRONCE LOCAL]])</f>
        <v>2</v>
      </c>
      <c r="N516" s="27">
        <f>+DATAPREMIOLOCAL2024[[#This Row],[GRAND PRIX]]*$I$3+DATAPREMIOLOCAL2024[[#This Row],[ORO LOCAL]]*$J$3+DATAPREMIOLOCAL2024[[#This Row],[PLATA LOCAL]]*$K$3+DATAPREMIOLOCAL2024[[#This Row],[BRONCE LOCAL]]*$L$3</f>
        <v>6</v>
      </c>
    </row>
    <row r="517" spans="1:14" s="1" customFormat="1" x14ac:dyDescent="0.3">
      <c r="A517" s="1" t="s">
        <v>1430</v>
      </c>
      <c r="B517" s="1" t="s">
        <v>823</v>
      </c>
      <c r="D517" s="1" t="s">
        <v>824</v>
      </c>
      <c r="F517" s="1" t="s">
        <v>825</v>
      </c>
      <c r="G517" s="1" t="s">
        <v>153</v>
      </c>
      <c r="H517" s="1" t="s">
        <v>153</v>
      </c>
      <c r="L517" s="1">
        <v>1</v>
      </c>
      <c r="M517" s="1">
        <f>SUM(DATAPREMIOLOCAL2024[[#This Row],[GRAND PRIX]:[BRONCE LOCAL]])</f>
        <v>1</v>
      </c>
      <c r="N517" s="27">
        <f>+DATAPREMIOLOCAL2024[[#This Row],[GRAND PRIX]]*$I$3+DATAPREMIOLOCAL2024[[#This Row],[ORO LOCAL]]*$J$3+DATAPREMIOLOCAL2024[[#This Row],[PLATA LOCAL]]*$K$3+DATAPREMIOLOCAL2024[[#This Row],[BRONCE LOCAL]]*$L$3</f>
        <v>3</v>
      </c>
    </row>
    <row r="518" spans="1:14" s="1" customFormat="1" x14ac:dyDescent="0.3">
      <c r="A518" s="1" t="s">
        <v>1430</v>
      </c>
      <c r="B518" s="1" t="s">
        <v>823</v>
      </c>
      <c r="D518" s="1" t="s">
        <v>826</v>
      </c>
      <c r="F518" s="1" t="s">
        <v>827</v>
      </c>
      <c r="G518" s="1" t="s">
        <v>153</v>
      </c>
      <c r="H518" s="1" t="s">
        <v>153</v>
      </c>
      <c r="L518" s="1">
        <v>1</v>
      </c>
      <c r="M518" s="1">
        <f>SUM(DATAPREMIOLOCAL2024[[#This Row],[GRAND PRIX]:[BRONCE LOCAL]])</f>
        <v>1</v>
      </c>
      <c r="N518" s="27">
        <f>+DATAPREMIOLOCAL2024[[#This Row],[GRAND PRIX]]*$I$3+DATAPREMIOLOCAL2024[[#This Row],[ORO LOCAL]]*$J$3+DATAPREMIOLOCAL2024[[#This Row],[PLATA LOCAL]]*$K$3+DATAPREMIOLOCAL2024[[#This Row],[BRONCE LOCAL]]*$L$3</f>
        <v>3</v>
      </c>
    </row>
    <row r="519" spans="1:14" s="1" customFormat="1" x14ac:dyDescent="0.3">
      <c r="A519" s="1" t="s">
        <v>1430</v>
      </c>
      <c r="B519" s="1" t="s">
        <v>828</v>
      </c>
      <c r="D519" s="1" t="s">
        <v>829</v>
      </c>
      <c r="F519" s="1" t="s">
        <v>805</v>
      </c>
      <c r="G519" s="1" t="s">
        <v>153</v>
      </c>
      <c r="H519" s="1" t="s">
        <v>153</v>
      </c>
      <c r="L519" s="1">
        <v>1</v>
      </c>
      <c r="M519" s="1">
        <f>SUM(DATAPREMIOLOCAL2024[[#This Row],[GRAND PRIX]:[BRONCE LOCAL]])</f>
        <v>1</v>
      </c>
      <c r="N519" s="27">
        <f>+DATAPREMIOLOCAL2024[[#This Row],[GRAND PRIX]]*$I$3+DATAPREMIOLOCAL2024[[#This Row],[ORO LOCAL]]*$J$3+DATAPREMIOLOCAL2024[[#This Row],[PLATA LOCAL]]*$K$3+DATAPREMIOLOCAL2024[[#This Row],[BRONCE LOCAL]]*$L$3</f>
        <v>3</v>
      </c>
    </row>
    <row r="520" spans="1:14" s="1" customFormat="1" x14ac:dyDescent="0.3">
      <c r="A520" s="1" t="s">
        <v>1430</v>
      </c>
      <c r="B520" s="1" t="s">
        <v>830</v>
      </c>
      <c r="D520" s="1" t="s">
        <v>831</v>
      </c>
      <c r="F520" s="1" t="s">
        <v>832</v>
      </c>
      <c r="G520" s="1" t="s">
        <v>153</v>
      </c>
      <c r="H520" s="1" t="s">
        <v>153</v>
      </c>
      <c r="J520" s="1">
        <v>1</v>
      </c>
      <c r="M520" s="1">
        <f>SUM(DATAPREMIOLOCAL2024[[#This Row],[GRAND PRIX]:[BRONCE LOCAL]])</f>
        <v>1</v>
      </c>
      <c r="N520" s="27">
        <f>+DATAPREMIOLOCAL2024[[#This Row],[GRAND PRIX]]*$I$3+DATAPREMIOLOCAL2024[[#This Row],[ORO LOCAL]]*$J$3+DATAPREMIOLOCAL2024[[#This Row],[PLATA LOCAL]]*$K$3+DATAPREMIOLOCAL2024[[#This Row],[BRONCE LOCAL]]*$L$3</f>
        <v>15</v>
      </c>
    </row>
    <row r="521" spans="1:14" s="1" customFormat="1" x14ac:dyDescent="0.3">
      <c r="A521" s="1" t="s">
        <v>1430</v>
      </c>
      <c r="B521" s="1" t="s">
        <v>830</v>
      </c>
      <c r="D521" s="1" t="s">
        <v>833</v>
      </c>
      <c r="F521" s="1" t="s">
        <v>834</v>
      </c>
      <c r="G521" s="1" t="s">
        <v>153</v>
      </c>
      <c r="H521" s="1" t="s">
        <v>153</v>
      </c>
      <c r="J521" s="1">
        <v>1</v>
      </c>
      <c r="M521" s="1">
        <f>SUM(DATAPREMIOLOCAL2024[[#This Row],[GRAND PRIX]:[BRONCE LOCAL]])</f>
        <v>1</v>
      </c>
      <c r="N521" s="27">
        <f>+DATAPREMIOLOCAL2024[[#This Row],[GRAND PRIX]]*$I$3+DATAPREMIOLOCAL2024[[#This Row],[ORO LOCAL]]*$J$3+DATAPREMIOLOCAL2024[[#This Row],[PLATA LOCAL]]*$K$3+DATAPREMIOLOCAL2024[[#This Row],[BRONCE LOCAL]]*$L$3</f>
        <v>15</v>
      </c>
    </row>
    <row r="522" spans="1:14" s="1" customFormat="1" x14ac:dyDescent="0.3">
      <c r="A522" s="1" t="s">
        <v>1430</v>
      </c>
      <c r="B522" s="1" t="s">
        <v>835</v>
      </c>
      <c r="D522" s="1" t="s">
        <v>836</v>
      </c>
      <c r="F522" s="1" t="s">
        <v>837</v>
      </c>
      <c r="G522" s="1" t="s">
        <v>153</v>
      </c>
      <c r="H522" s="1" t="s">
        <v>153</v>
      </c>
      <c r="J522" s="1">
        <v>1</v>
      </c>
      <c r="M522" s="1">
        <f>SUM(DATAPREMIOLOCAL2024[[#This Row],[GRAND PRIX]:[BRONCE LOCAL]])</f>
        <v>1</v>
      </c>
      <c r="N522" s="27">
        <f>+DATAPREMIOLOCAL2024[[#This Row],[GRAND PRIX]]*$I$3+DATAPREMIOLOCAL2024[[#This Row],[ORO LOCAL]]*$J$3+DATAPREMIOLOCAL2024[[#This Row],[PLATA LOCAL]]*$K$3+DATAPREMIOLOCAL2024[[#This Row],[BRONCE LOCAL]]*$L$3</f>
        <v>15</v>
      </c>
    </row>
    <row r="523" spans="1:14" s="1" customFormat="1" x14ac:dyDescent="0.3">
      <c r="A523" s="1" t="s">
        <v>1430</v>
      </c>
      <c r="B523" s="1" t="s">
        <v>2778</v>
      </c>
      <c r="C523" s="1" t="s">
        <v>3438</v>
      </c>
      <c r="D523" s="1" t="s">
        <v>838</v>
      </c>
      <c r="F523" s="1" t="s">
        <v>839</v>
      </c>
      <c r="G523" s="1" t="s">
        <v>153</v>
      </c>
      <c r="H523" s="1" t="s">
        <v>153</v>
      </c>
      <c r="L523" s="1">
        <v>1</v>
      </c>
      <c r="M523" s="1">
        <f>SUM(DATAPREMIOLOCAL2024[[#This Row],[GRAND PRIX]:[BRONCE LOCAL]])</f>
        <v>1</v>
      </c>
      <c r="N523" s="27">
        <f>+DATAPREMIOLOCAL2024[[#This Row],[GRAND PRIX]]*$I$3+DATAPREMIOLOCAL2024[[#This Row],[ORO LOCAL]]*$J$3+DATAPREMIOLOCAL2024[[#This Row],[PLATA LOCAL]]*$K$3+DATAPREMIOLOCAL2024[[#This Row],[BRONCE LOCAL]]*$L$3</f>
        <v>3</v>
      </c>
    </row>
    <row r="524" spans="1:14" s="1" customFormat="1" x14ac:dyDescent="0.3">
      <c r="A524" s="1" t="s">
        <v>1430</v>
      </c>
      <c r="B524" s="1" t="s">
        <v>2778</v>
      </c>
      <c r="C524" s="1" t="s">
        <v>3438</v>
      </c>
      <c r="D524" s="1" t="s">
        <v>840</v>
      </c>
      <c r="F524" s="1" t="s">
        <v>839</v>
      </c>
      <c r="G524" s="1" t="s">
        <v>153</v>
      </c>
      <c r="H524" s="1" t="s">
        <v>153</v>
      </c>
      <c r="L524" s="1">
        <v>1</v>
      </c>
      <c r="M524" s="1">
        <f>SUM(DATAPREMIOLOCAL2024[[#This Row],[GRAND PRIX]:[BRONCE LOCAL]])</f>
        <v>1</v>
      </c>
      <c r="N524" s="27">
        <f>+DATAPREMIOLOCAL2024[[#This Row],[GRAND PRIX]]*$I$3+DATAPREMIOLOCAL2024[[#This Row],[ORO LOCAL]]*$J$3+DATAPREMIOLOCAL2024[[#This Row],[PLATA LOCAL]]*$K$3+DATAPREMIOLOCAL2024[[#This Row],[BRONCE LOCAL]]*$L$3</f>
        <v>3</v>
      </c>
    </row>
    <row r="525" spans="1:14" s="1" customFormat="1" x14ac:dyDescent="0.3">
      <c r="A525" s="1" t="s">
        <v>1430</v>
      </c>
      <c r="B525" s="1" t="s">
        <v>2778</v>
      </c>
      <c r="C525" s="1" t="s">
        <v>3438</v>
      </c>
      <c r="D525" s="1" t="s">
        <v>841</v>
      </c>
      <c r="F525" s="1" t="s">
        <v>839</v>
      </c>
      <c r="G525" s="1" t="s">
        <v>153</v>
      </c>
      <c r="H525" s="1" t="s">
        <v>153</v>
      </c>
      <c r="L525" s="1">
        <v>1</v>
      </c>
      <c r="M525" s="1">
        <f>SUM(DATAPREMIOLOCAL2024[[#This Row],[GRAND PRIX]:[BRONCE LOCAL]])</f>
        <v>1</v>
      </c>
      <c r="N525" s="27">
        <f>+DATAPREMIOLOCAL2024[[#This Row],[GRAND PRIX]]*$I$3+DATAPREMIOLOCAL2024[[#This Row],[ORO LOCAL]]*$J$3+DATAPREMIOLOCAL2024[[#This Row],[PLATA LOCAL]]*$K$3+DATAPREMIOLOCAL2024[[#This Row],[BRONCE LOCAL]]*$L$3</f>
        <v>3</v>
      </c>
    </row>
    <row r="526" spans="1:14" s="1" customFormat="1" x14ac:dyDescent="0.3">
      <c r="A526" s="1" t="s">
        <v>1430</v>
      </c>
      <c r="B526" s="1" t="s">
        <v>1443</v>
      </c>
      <c r="C526" s="1" t="s">
        <v>842</v>
      </c>
      <c r="D526" s="1" t="s">
        <v>843</v>
      </c>
      <c r="F526" s="1" t="s">
        <v>844</v>
      </c>
      <c r="G526" s="1" t="s">
        <v>153</v>
      </c>
      <c r="H526" s="1" t="s">
        <v>153</v>
      </c>
      <c r="L526" s="1">
        <v>1</v>
      </c>
      <c r="M526" s="1">
        <f>SUM(DATAPREMIOLOCAL2024[[#This Row],[GRAND PRIX]:[BRONCE LOCAL]])</f>
        <v>1</v>
      </c>
      <c r="N526" s="27">
        <f>+DATAPREMIOLOCAL2024[[#This Row],[GRAND PRIX]]*$I$3+DATAPREMIOLOCAL2024[[#This Row],[ORO LOCAL]]*$J$3+DATAPREMIOLOCAL2024[[#This Row],[PLATA LOCAL]]*$K$3+DATAPREMIOLOCAL2024[[#This Row],[BRONCE LOCAL]]*$L$3</f>
        <v>3</v>
      </c>
    </row>
    <row r="527" spans="1:14" s="1" customFormat="1" x14ac:dyDescent="0.3">
      <c r="A527" s="1" t="s">
        <v>1430</v>
      </c>
      <c r="B527" s="1" t="s">
        <v>1443</v>
      </c>
      <c r="C527" s="1" t="s">
        <v>842</v>
      </c>
      <c r="D527" s="1" t="s">
        <v>845</v>
      </c>
      <c r="F527" s="1" t="s">
        <v>846</v>
      </c>
      <c r="G527" s="1" t="s">
        <v>153</v>
      </c>
      <c r="H527" s="1" t="s">
        <v>153</v>
      </c>
      <c r="K527" s="1">
        <v>1</v>
      </c>
      <c r="L527" s="1">
        <v>3</v>
      </c>
      <c r="M527" s="1">
        <f>SUM(DATAPREMIOLOCAL2024[[#This Row],[GRAND PRIX]:[BRONCE LOCAL]])</f>
        <v>4</v>
      </c>
      <c r="N527" s="27">
        <f>+DATAPREMIOLOCAL2024[[#This Row],[GRAND PRIX]]*$I$3+DATAPREMIOLOCAL2024[[#This Row],[ORO LOCAL]]*$J$3+DATAPREMIOLOCAL2024[[#This Row],[PLATA LOCAL]]*$K$3+DATAPREMIOLOCAL2024[[#This Row],[BRONCE LOCAL]]*$L$3</f>
        <v>16</v>
      </c>
    </row>
    <row r="528" spans="1:14" s="1" customFormat="1" x14ac:dyDescent="0.3">
      <c r="A528" s="1" t="s">
        <v>1430</v>
      </c>
      <c r="B528" s="1" t="s">
        <v>1443</v>
      </c>
      <c r="C528" s="1" t="s">
        <v>842</v>
      </c>
      <c r="D528" s="1" t="s">
        <v>847</v>
      </c>
      <c r="F528" s="1" t="s">
        <v>848</v>
      </c>
      <c r="G528" s="1" t="s">
        <v>153</v>
      </c>
      <c r="H528" s="1" t="s">
        <v>153</v>
      </c>
      <c r="L528" s="1">
        <v>1</v>
      </c>
      <c r="M528" s="1">
        <f>SUM(DATAPREMIOLOCAL2024[[#This Row],[GRAND PRIX]:[BRONCE LOCAL]])</f>
        <v>1</v>
      </c>
      <c r="N528" s="27">
        <f>+DATAPREMIOLOCAL2024[[#This Row],[GRAND PRIX]]*$I$3+DATAPREMIOLOCAL2024[[#This Row],[ORO LOCAL]]*$J$3+DATAPREMIOLOCAL2024[[#This Row],[PLATA LOCAL]]*$K$3+DATAPREMIOLOCAL2024[[#This Row],[BRONCE LOCAL]]*$L$3</f>
        <v>3</v>
      </c>
    </row>
    <row r="529" spans="1:14" s="1" customFormat="1" x14ac:dyDescent="0.3">
      <c r="A529" s="1" t="s">
        <v>1431</v>
      </c>
      <c r="B529" s="1" t="s">
        <v>849</v>
      </c>
      <c r="D529" s="1" t="s">
        <v>850</v>
      </c>
      <c r="E529" s="1" t="s">
        <v>851</v>
      </c>
      <c r="G529" s="1" t="s">
        <v>10</v>
      </c>
      <c r="H529" s="1" t="s">
        <v>11</v>
      </c>
      <c r="J529" s="1">
        <v>1</v>
      </c>
      <c r="K529" s="1">
        <v>3</v>
      </c>
      <c r="L529" s="1">
        <v>1</v>
      </c>
      <c r="M529" s="1">
        <f>SUM(DATAPREMIOLOCAL2024[[#This Row],[GRAND PRIX]:[BRONCE LOCAL]])</f>
        <v>5</v>
      </c>
      <c r="N529" s="27">
        <f>+DATAPREMIOLOCAL2024[[#This Row],[GRAND PRIX]]*$I$3+DATAPREMIOLOCAL2024[[#This Row],[ORO LOCAL]]*$J$3+DATAPREMIOLOCAL2024[[#This Row],[PLATA LOCAL]]*$K$3+DATAPREMIOLOCAL2024[[#This Row],[BRONCE LOCAL]]*$L$3</f>
        <v>39</v>
      </c>
    </row>
    <row r="530" spans="1:14" s="1" customFormat="1" x14ac:dyDescent="0.3">
      <c r="A530" s="1" t="s">
        <v>1431</v>
      </c>
      <c r="B530" s="1" t="s">
        <v>849</v>
      </c>
      <c r="D530" s="1" t="s">
        <v>852</v>
      </c>
      <c r="E530" s="1" t="s">
        <v>853</v>
      </c>
      <c r="G530" s="1" t="s">
        <v>10</v>
      </c>
      <c r="H530" s="1" t="s">
        <v>11</v>
      </c>
      <c r="K530" s="1">
        <v>1</v>
      </c>
      <c r="L530" s="1">
        <v>1</v>
      </c>
      <c r="M530" s="1">
        <f>SUM(DATAPREMIOLOCAL2024[[#This Row],[GRAND PRIX]:[BRONCE LOCAL]])</f>
        <v>2</v>
      </c>
      <c r="N530" s="27">
        <f>+DATAPREMIOLOCAL2024[[#This Row],[GRAND PRIX]]*$I$3+DATAPREMIOLOCAL2024[[#This Row],[ORO LOCAL]]*$J$3+DATAPREMIOLOCAL2024[[#This Row],[PLATA LOCAL]]*$K$3+DATAPREMIOLOCAL2024[[#This Row],[BRONCE LOCAL]]*$L$3</f>
        <v>10</v>
      </c>
    </row>
    <row r="531" spans="1:14" s="1" customFormat="1" x14ac:dyDescent="0.3">
      <c r="A531" s="1" t="s">
        <v>1431</v>
      </c>
      <c r="B531" s="1" t="s">
        <v>854</v>
      </c>
      <c r="D531" s="1" t="s">
        <v>15</v>
      </c>
      <c r="E531" s="1" t="s">
        <v>855</v>
      </c>
      <c r="G531" s="1" t="s">
        <v>10</v>
      </c>
      <c r="H531" s="1" t="s">
        <v>11</v>
      </c>
      <c r="L531" s="1">
        <v>1</v>
      </c>
      <c r="M531" s="1">
        <f>SUM(DATAPREMIOLOCAL2024[[#This Row],[GRAND PRIX]:[BRONCE LOCAL]])</f>
        <v>1</v>
      </c>
      <c r="N531" s="27">
        <f>+DATAPREMIOLOCAL2024[[#This Row],[GRAND PRIX]]*$I$3+DATAPREMIOLOCAL2024[[#This Row],[ORO LOCAL]]*$J$3+DATAPREMIOLOCAL2024[[#This Row],[PLATA LOCAL]]*$K$3+DATAPREMIOLOCAL2024[[#This Row],[BRONCE LOCAL]]*$L$3</f>
        <v>3</v>
      </c>
    </row>
    <row r="532" spans="1:14" s="1" customFormat="1" x14ac:dyDescent="0.3">
      <c r="A532" s="1" t="s">
        <v>1431</v>
      </c>
      <c r="B532" s="1" t="s">
        <v>854</v>
      </c>
      <c r="D532" s="1" t="s">
        <v>856</v>
      </c>
      <c r="E532" s="1" t="s">
        <v>857</v>
      </c>
      <c r="G532" s="1" t="s">
        <v>10</v>
      </c>
      <c r="H532" s="1" t="s">
        <v>11</v>
      </c>
      <c r="K532" s="1">
        <v>1</v>
      </c>
      <c r="M532" s="1">
        <f>SUM(DATAPREMIOLOCAL2024[[#This Row],[GRAND PRIX]:[BRONCE LOCAL]])</f>
        <v>1</v>
      </c>
      <c r="N532" s="27">
        <f>+DATAPREMIOLOCAL2024[[#This Row],[GRAND PRIX]]*$I$3+DATAPREMIOLOCAL2024[[#This Row],[ORO LOCAL]]*$J$3+DATAPREMIOLOCAL2024[[#This Row],[PLATA LOCAL]]*$K$3+DATAPREMIOLOCAL2024[[#This Row],[BRONCE LOCAL]]*$L$3</f>
        <v>7</v>
      </c>
    </row>
    <row r="533" spans="1:14" s="1" customFormat="1" x14ac:dyDescent="0.3">
      <c r="A533" s="1" t="s">
        <v>1431</v>
      </c>
      <c r="B533" s="1" t="s">
        <v>2389</v>
      </c>
      <c r="C533" s="1" t="s">
        <v>22</v>
      </c>
      <c r="D533" s="1" t="s">
        <v>25</v>
      </c>
      <c r="E533" s="1" t="s">
        <v>26</v>
      </c>
      <c r="G533" s="1" t="s">
        <v>10</v>
      </c>
      <c r="H533" s="1" t="s">
        <v>11</v>
      </c>
      <c r="K533" s="1">
        <v>1</v>
      </c>
      <c r="M533" s="1">
        <f>SUM(DATAPREMIOLOCAL2024[[#This Row],[GRAND PRIX]:[BRONCE LOCAL]])</f>
        <v>1</v>
      </c>
      <c r="N533" s="27">
        <f>+DATAPREMIOLOCAL2024[[#This Row],[GRAND PRIX]]*$I$3+DATAPREMIOLOCAL2024[[#This Row],[ORO LOCAL]]*$J$3+DATAPREMIOLOCAL2024[[#This Row],[PLATA LOCAL]]*$K$3+DATAPREMIOLOCAL2024[[#This Row],[BRONCE LOCAL]]*$L$3</f>
        <v>7</v>
      </c>
    </row>
    <row r="534" spans="1:14" s="1" customFormat="1" x14ac:dyDescent="0.3">
      <c r="A534" s="1" t="s">
        <v>1431</v>
      </c>
      <c r="B534" s="1" t="s">
        <v>858</v>
      </c>
      <c r="D534" s="1" t="s">
        <v>32</v>
      </c>
      <c r="E534" s="1" t="s">
        <v>859</v>
      </c>
      <c r="G534" s="1" t="s">
        <v>10</v>
      </c>
      <c r="H534" s="1" t="s">
        <v>11</v>
      </c>
      <c r="K534" s="1">
        <v>1</v>
      </c>
      <c r="M534" s="1">
        <f>SUM(DATAPREMIOLOCAL2024[[#This Row],[GRAND PRIX]:[BRONCE LOCAL]])</f>
        <v>1</v>
      </c>
      <c r="N534" s="27">
        <f>+DATAPREMIOLOCAL2024[[#This Row],[GRAND PRIX]]*$I$3+DATAPREMIOLOCAL2024[[#This Row],[ORO LOCAL]]*$J$3+DATAPREMIOLOCAL2024[[#This Row],[PLATA LOCAL]]*$K$3+DATAPREMIOLOCAL2024[[#This Row],[BRONCE LOCAL]]*$L$3</f>
        <v>7</v>
      </c>
    </row>
    <row r="535" spans="1:14" s="1" customFormat="1" x14ac:dyDescent="0.3">
      <c r="A535" s="1" t="s">
        <v>1431</v>
      </c>
      <c r="B535" s="1" t="s">
        <v>858</v>
      </c>
      <c r="D535" s="1" t="s">
        <v>860</v>
      </c>
      <c r="E535" s="1" t="s">
        <v>861</v>
      </c>
      <c r="G535" s="1" t="s">
        <v>10</v>
      </c>
      <c r="H535" s="1" t="s">
        <v>11</v>
      </c>
      <c r="J535" s="1">
        <v>1</v>
      </c>
      <c r="M535" s="1">
        <f>SUM(DATAPREMIOLOCAL2024[[#This Row],[GRAND PRIX]:[BRONCE LOCAL]])</f>
        <v>1</v>
      </c>
      <c r="N535" s="27">
        <f>+DATAPREMIOLOCAL2024[[#This Row],[GRAND PRIX]]*$I$3+DATAPREMIOLOCAL2024[[#This Row],[ORO LOCAL]]*$J$3+DATAPREMIOLOCAL2024[[#This Row],[PLATA LOCAL]]*$K$3+DATAPREMIOLOCAL2024[[#This Row],[BRONCE LOCAL]]*$L$3</f>
        <v>15</v>
      </c>
    </row>
    <row r="536" spans="1:14" s="1" customFormat="1" x14ac:dyDescent="0.3">
      <c r="A536" s="1" t="s">
        <v>1431</v>
      </c>
      <c r="B536" s="1" t="s">
        <v>45</v>
      </c>
      <c r="D536" s="1" t="s">
        <v>862</v>
      </c>
      <c r="E536" s="1" t="s">
        <v>41</v>
      </c>
      <c r="G536" s="1" t="s">
        <v>10</v>
      </c>
      <c r="H536" s="1" t="s">
        <v>11</v>
      </c>
      <c r="K536" s="1">
        <v>1</v>
      </c>
      <c r="M536" s="1">
        <f>SUM(DATAPREMIOLOCAL2024[[#This Row],[GRAND PRIX]:[BRONCE LOCAL]])</f>
        <v>1</v>
      </c>
      <c r="N536" s="27">
        <f>+DATAPREMIOLOCAL2024[[#This Row],[GRAND PRIX]]*$I$3+DATAPREMIOLOCAL2024[[#This Row],[ORO LOCAL]]*$J$3+DATAPREMIOLOCAL2024[[#This Row],[PLATA LOCAL]]*$K$3+DATAPREMIOLOCAL2024[[#This Row],[BRONCE LOCAL]]*$L$3</f>
        <v>7</v>
      </c>
    </row>
    <row r="537" spans="1:14" s="1" customFormat="1" x14ac:dyDescent="0.3">
      <c r="A537" s="1" t="s">
        <v>1431</v>
      </c>
      <c r="B537" s="1" t="s">
        <v>45</v>
      </c>
      <c r="D537" s="1" t="s">
        <v>42</v>
      </c>
      <c r="E537" s="1" t="s">
        <v>863</v>
      </c>
      <c r="G537" s="1" t="s">
        <v>10</v>
      </c>
      <c r="H537" s="1" t="s">
        <v>11</v>
      </c>
      <c r="J537" s="1">
        <v>1</v>
      </c>
      <c r="K537" s="1">
        <v>1</v>
      </c>
      <c r="M537" s="1">
        <f>SUM(DATAPREMIOLOCAL2024[[#This Row],[GRAND PRIX]:[BRONCE LOCAL]])</f>
        <v>2</v>
      </c>
      <c r="N537" s="27">
        <f>+DATAPREMIOLOCAL2024[[#This Row],[GRAND PRIX]]*$I$3+DATAPREMIOLOCAL2024[[#This Row],[ORO LOCAL]]*$J$3+DATAPREMIOLOCAL2024[[#This Row],[PLATA LOCAL]]*$K$3+DATAPREMIOLOCAL2024[[#This Row],[BRONCE LOCAL]]*$L$3</f>
        <v>22</v>
      </c>
    </row>
    <row r="538" spans="1:14" s="1" customFormat="1" x14ac:dyDescent="0.3">
      <c r="A538" s="1" t="s">
        <v>1431</v>
      </c>
      <c r="B538" s="1" t="s">
        <v>864</v>
      </c>
      <c r="D538" s="1" t="s">
        <v>865</v>
      </c>
      <c r="E538" s="1" t="s">
        <v>866</v>
      </c>
      <c r="G538" s="1" t="s">
        <v>10</v>
      </c>
      <c r="H538" s="1" t="s">
        <v>11</v>
      </c>
      <c r="L538" s="1">
        <v>1</v>
      </c>
      <c r="M538" s="1">
        <f>SUM(DATAPREMIOLOCAL2024[[#This Row],[GRAND PRIX]:[BRONCE LOCAL]])</f>
        <v>1</v>
      </c>
      <c r="N538" s="27">
        <f>+DATAPREMIOLOCAL2024[[#This Row],[GRAND PRIX]]*$I$3+DATAPREMIOLOCAL2024[[#This Row],[ORO LOCAL]]*$J$3+DATAPREMIOLOCAL2024[[#This Row],[PLATA LOCAL]]*$K$3+DATAPREMIOLOCAL2024[[#This Row],[BRONCE LOCAL]]*$L$3</f>
        <v>3</v>
      </c>
    </row>
    <row r="539" spans="1:14" s="1" customFormat="1" x14ac:dyDescent="0.3">
      <c r="A539" s="1" t="s">
        <v>1431</v>
      </c>
      <c r="B539" s="1" t="s">
        <v>867</v>
      </c>
      <c r="C539" s="1" t="s">
        <v>2118</v>
      </c>
      <c r="D539" s="1" t="s">
        <v>868</v>
      </c>
      <c r="E539" s="1" t="s">
        <v>869</v>
      </c>
      <c r="G539" s="1" t="s">
        <v>10</v>
      </c>
      <c r="H539" s="1" t="s">
        <v>11</v>
      </c>
      <c r="K539" s="1">
        <v>1</v>
      </c>
      <c r="M539" s="1">
        <f>SUM(DATAPREMIOLOCAL2024[[#This Row],[GRAND PRIX]:[BRONCE LOCAL]])</f>
        <v>1</v>
      </c>
      <c r="N539" s="27">
        <f>+DATAPREMIOLOCAL2024[[#This Row],[GRAND PRIX]]*$I$3+DATAPREMIOLOCAL2024[[#This Row],[ORO LOCAL]]*$J$3+DATAPREMIOLOCAL2024[[#This Row],[PLATA LOCAL]]*$K$3+DATAPREMIOLOCAL2024[[#This Row],[BRONCE LOCAL]]*$L$3</f>
        <v>7</v>
      </c>
    </row>
    <row r="540" spans="1:14" s="1" customFormat="1" x14ac:dyDescent="0.3">
      <c r="A540" s="1" t="s">
        <v>1431</v>
      </c>
      <c r="B540" s="1" t="s">
        <v>2706</v>
      </c>
      <c r="C540" s="1" t="s">
        <v>2708</v>
      </c>
      <c r="D540" s="1" t="s">
        <v>870</v>
      </c>
      <c r="E540" s="1" t="s">
        <v>871</v>
      </c>
      <c r="G540" s="1" t="s">
        <v>10</v>
      </c>
      <c r="H540" s="1" t="s">
        <v>11</v>
      </c>
      <c r="L540" s="1">
        <v>2</v>
      </c>
      <c r="M540" s="1">
        <f>SUM(DATAPREMIOLOCAL2024[[#This Row],[GRAND PRIX]:[BRONCE LOCAL]])</f>
        <v>2</v>
      </c>
      <c r="N540" s="27">
        <f>+DATAPREMIOLOCAL2024[[#This Row],[GRAND PRIX]]*$I$3+DATAPREMIOLOCAL2024[[#This Row],[ORO LOCAL]]*$J$3+DATAPREMIOLOCAL2024[[#This Row],[PLATA LOCAL]]*$K$3+DATAPREMIOLOCAL2024[[#This Row],[BRONCE LOCAL]]*$L$3</f>
        <v>6</v>
      </c>
    </row>
    <row r="541" spans="1:14" s="1" customFormat="1" x14ac:dyDescent="0.3">
      <c r="A541" s="1" t="s">
        <v>1431</v>
      </c>
      <c r="B541" s="1" t="s">
        <v>2710</v>
      </c>
      <c r="C541" s="1" t="s">
        <v>2711</v>
      </c>
      <c r="D541" s="1" t="s">
        <v>872</v>
      </c>
      <c r="E541" s="1" t="s">
        <v>873</v>
      </c>
      <c r="G541" s="1" t="s">
        <v>10</v>
      </c>
      <c r="H541" s="1" t="s">
        <v>11</v>
      </c>
      <c r="K541" s="1">
        <v>1</v>
      </c>
      <c r="M541" s="1">
        <f>SUM(DATAPREMIOLOCAL2024[[#This Row],[GRAND PRIX]:[BRONCE LOCAL]])</f>
        <v>1</v>
      </c>
      <c r="N541" s="27">
        <f>+DATAPREMIOLOCAL2024[[#This Row],[GRAND PRIX]]*$I$3+DATAPREMIOLOCAL2024[[#This Row],[ORO LOCAL]]*$J$3+DATAPREMIOLOCAL2024[[#This Row],[PLATA LOCAL]]*$K$3+DATAPREMIOLOCAL2024[[#This Row],[BRONCE LOCAL]]*$L$3</f>
        <v>7</v>
      </c>
    </row>
    <row r="542" spans="1:14" s="1" customFormat="1" x14ac:dyDescent="0.3">
      <c r="A542" s="1" t="s">
        <v>1431</v>
      </c>
      <c r="B542" s="1" t="s">
        <v>2706</v>
      </c>
      <c r="C542" s="1" t="s">
        <v>2708</v>
      </c>
      <c r="D542" s="1" t="s">
        <v>874</v>
      </c>
      <c r="E542" s="1" t="s">
        <v>875</v>
      </c>
      <c r="G542" s="1" t="s">
        <v>10</v>
      </c>
      <c r="H542" s="1" t="s">
        <v>11</v>
      </c>
      <c r="L542" s="1">
        <v>2</v>
      </c>
      <c r="M542" s="1">
        <f>SUM(DATAPREMIOLOCAL2024[[#This Row],[GRAND PRIX]:[BRONCE LOCAL]])</f>
        <v>2</v>
      </c>
      <c r="N542" s="27">
        <f>+DATAPREMIOLOCAL2024[[#This Row],[GRAND PRIX]]*$I$3+DATAPREMIOLOCAL2024[[#This Row],[ORO LOCAL]]*$J$3+DATAPREMIOLOCAL2024[[#This Row],[PLATA LOCAL]]*$K$3+DATAPREMIOLOCAL2024[[#This Row],[BRONCE LOCAL]]*$L$3</f>
        <v>6</v>
      </c>
    </row>
    <row r="543" spans="1:14" s="1" customFormat="1" x14ac:dyDescent="0.3">
      <c r="A543" s="1" t="s">
        <v>1431</v>
      </c>
      <c r="B543" s="1" t="s">
        <v>2491</v>
      </c>
      <c r="C543" s="1" t="s">
        <v>2707</v>
      </c>
      <c r="D543" s="1" t="s">
        <v>870</v>
      </c>
      <c r="E543" s="1" t="s">
        <v>871</v>
      </c>
      <c r="G543" s="1" t="s">
        <v>10</v>
      </c>
      <c r="H543" s="1" t="s">
        <v>11</v>
      </c>
      <c r="L543" s="1">
        <v>2</v>
      </c>
      <c r="M543" s="1">
        <f>SUM(DATAPREMIOLOCAL2024[[#This Row],[GRAND PRIX]:[BRONCE LOCAL]])</f>
        <v>2</v>
      </c>
      <c r="N543" s="27">
        <f>+DATAPREMIOLOCAL2024[[#This Row],[GRAND PRIX]]*$I$3+DATAPREMIOLOCAL2024[[#This Row],[ORO LOCAL]]*$J$3+DATAPREMIOLOCAL2024[[#This Row],[PLATA LOCAL]]*$K$3+DATAPREMIOLOCAL2024[[#This Row],[BRONCE LOCAL]]*$L$3</f>
        <v>6</v>
      </c>
    </row>
    <row r="544" spans="1:14" s="1" customFormat="1" x14ac:dyDescent="0.3">
      <c r="A544" s="1" t="s">
        <v>1431</v>
      </c>
      <c r="B544" s="1" t="s">
        <v>2491</v>
      </c>
      <c r="C544" s="1" t="s">
        <v>2707</v>
      </c>
      <c r="D544" s="1" t="s">
        <v>872</v>
      </c>
      <c r="E544" s="1" t="s">
        <v>873</v>
      </c>
      <c r="G544" s="1" t="s">
        <v>10</v>
      </c>
      <c r="H544" s="1" t="s">
        <v>11</v>
      </c>
      <c r="K544" s="1">
        <v>1</v>
      </c>
      <c r="M544" s="1">
        <f>SUM(DATAPREMIOLOCAL2024[[#This Row],[GRAND PRIX]:[BRONCE LOCAL]])</f>
        <v>1</v>
      </c>
      <c r="N544" s="27">
        <f>+DATAPREMIOLOCAL2024[[#This Row],[GRAND PRIX]]*$I$3+DATAPREMIOLOCAL2024[[#This Row],[ORO LOCAL]]*$J$3+DATAPREMIOLOCAL2024[[#This Row],[PLATA LOCAL]]*$K$3+DATAPREMIOLOCAL2024[[#This Row],[BRONCE LOCAL]]*$L$3</f>
        <v>7</v>
      </c>
    </row>
    <row r="545" spans="1:14" s="1" customFormat="1" x14ac:dyDescent="0.3">
      <c r="A545" s="1" t="s">
        <v>1431</v>
      </c>
      <c r="B545" s="1" t="s">
        <v>2491</v>
      </c>
      <c r="C545" s="1" t="s">
        <v>2707</v>
      </c>
      <c r="D545" s="1" t="s">
        <v>874</v>
      </c>
      <c r="E545" s="1" t="s">
        <v>875</v>
      </c>
      <c r="G545" s="1" t="s">
        <v>10</v>
      </c>
      <c r="H545" s="1" t="s">
        <v>11</v>
      </c>
      <c r="L545" s="1">
        <v>2</v>
      </c>
      <c r="M545" s="1">
        <f>SUM(DATAPREMIOLOCAL2024[[#This Row],[GRAND PRIX]:[BRONCE LOCAL]])</f>
        <v>2</v>
      </c>
      <c r="N545" s="27">
        <f>+DATAPREMIOLOCAL2024[[#This Row],[GRAND PRIX]]*$I$3+DATAPREMIOLOCAL2024[[#This Row],[ORO LOCAL]]*$J$3+DATAPREMIOLOCAL2024[[#This Row],[PLATA LOCAL]]*$K$3+DATAPREMIOLOCAL2024[[#This Row],[BRONCE LOCAL]]*$L$3</f>
        <v>6</v>
      </c>
    </row>
    <row r="546" spans="1:14" s="1" customFormat="1" x14ac:dyDescent="0.3">
      <c r="A546" s="1" t="s">
        <v>1431</v>
      </c>
      <c r="B546" s="1" t="s">
        <v>876</v>
      </c>
      <c r="D546" s="1" t="s">
        <v>877</v>
      </c>
      <c r="E546" s="1" t="s">
        <v>878</v>
      </c>
      <c r="G546" s="1" t="s">
        <v>10</v>
      </c>
      <c r="H546" s="1" t="s">
        <v>11</v>
      </c>
      <c r="L546" s="1">
        <v>1</v>
      </c>
      <c r="M546" s="1">
        <f>SUM(DATAPREMIOLOCAL2024[[#This Row],[GRAND PRIX]:[BRONCE LOCAL]])</f>
        <v>1</v>
      </c>
      <c r="N546" s="27">
        <f>+DATAPREMIOLOCAL2024[[#This Row],[GRAND PRIX]]*$I$3+DATAPREMIOLOCAL2024[[#This Row],[ORO LOCAL]]*$J$3+DATAPREMIOLOCAL2024[[#This Row],[PLATA LOCAL]]*$K$3+DATAPREMIOLOCAL2024[[#This Row],[BRONCE LOCAL]]*$L$3</f>
        <v>3</v>
      </c>
    </row>
    <row r="547" spans="1:14" s="1" customFormat="1" x14ac:dyDescent="0.3">
      <c r="A547" s="1" t="s">
        <v>1431</v>
      </c>
      <c r="B547" s="1" t="s">
        <v>876</v>
      </c>
      <c r="D547" s="1" t="s">
        <v>879</v>
      </c>
      <c r="E547" s="1" t="s">
        <v>880</v>
      </c>
      <c r="G547" s="1" t="s">
        <v>10</v>
      </c>
      <c r="H547" s="1" t="s">
        <v>11</v>
      </c>
      <c r="L547" s="1">
        <v>1</v>
      </c>
      <c r="M547" s="1">
        <f>SUM(DATAPREMIOLOCAL2024[[#This Row],[GRAND PRIX]:[BRONCE LOCAL]])</f>
        <v>1</v>
      </c>
      <c r="N547" s="27">
        <f>+DATAPREMIOLOCAL2024[[#This Row],[GRAND PRIX]]*$I$3+DATAPREMIOLOCAL2024[[#This Row],[ORO LOCAL]]*$J$3+DATAPREMIOLOCAL2024[[#This Row],[PLATA LOCAL]]*$K$3+DATAPREMIOLOCAL2024[[#This Row],[BRONCE LOCAL]]*$L$3</f>
        <v>3</v>
      </c>
    </row>
    <row r="548" spans="1:14" s="1" customFormat="1" x14ac:dyDescent="0.3">
      <c r="A548" s="1" t="s">
        <v>1431</v>
      </c>
      <c r="B548" s="1" t="s">
        <v>88</v>
      </c>
      <c r="D548" s="1" t="s">
        <v>881</v>
      </c>
      <c r="E548" s="1" t="s">
        <v>91</v>
      </c>
      <c r="G548" s="1" t="s">
        <v>10</v>
      </c>
      <c r="H548" s="1" t="s">
        <v>11</v>
      </c>
      <c r="L548" s="1">
        <v>1</v>
      </c>
      <c r="M548" s="1">
        <f>SUM(DATAPREMIOLOCAL2024[[#This Row],[GRAND PRIX]:[BRONCE LOCAL]])</f>
        <v>1</v>
      </c>
      <c r="N548" s="27">
        <f>+DATAPREMIOLOCAL2024[[#This Row],[GRAND PRIX]]*$I$3+DATAPREMIOLOCAL2024[[#This Row],[ORO LOCAL]]*$J$3+DATAPREMIOLOCAL2024[[#This Row],[PLATA LOCAL]]*$K$3+DATAPREMIOLOCAL2024[[#This Row],[BRONCE LOCAL]]*$L$3</f>
        <v>3</v>
      </c>
    </row>
    <row r="549" spans="1:14" s="1" customFormat="1" x14ac:dyDescent="0.3">
      <c r="A549" s="1" t="s">
        <v>1431</v>
      </c>
      <c r="B549" s="1" t="s">
        <v>882</v>
      </c>
      <c r="D549" s="1" t="s">
        <v>883</v>
      </c>
      <c r="E549" s="1" t="s">
        <v>884</v>
      </c>
      <c r="G549" s="1" t="s">
        <v>10</v>
      </c>
      <c r="H549" s="1" t="s">
        <v>11</v>
      </c>
      <c r="L549" s="1">
        <v>1</v>
      </c>
      <c r="M549" s="1">
        <f>SUM(DATAPREMIOLOCAL2024[[#This Row],[GRAND PRIX]:[BRONCE LOCAL]])</f>
        <v>1</v>
      </c>
      <c r="N549" s="27">
        <f>+DATAPREMIOLOCAL2024[[#This Row],[GRAND PRIX]]*$I$3+DATAPREMIOLOCAL2024[[#This Row],[ORO LOCAL]]*$J$3+DATAPREMIOLOCAL2024[[#This Row],[PLATA LOCAL]]*$K$3+DATAPREMIOLOCAL2024[[#This Row],[BRONCE LOCAL]]*$L$3</f>
        <v>3</v>
      </c>
    </row>
    <row r="550" spans="1:14" s="1" customFormat="1" x14ac:dyDescent="0.3">
      <c r="A550" s="1" t="s">
        <v>1431</v>
      </c>
      <c r="B550" s="1" t="s">
        <v>882</v>
      </c>
      <c r="D550" s="1" t="s">
        <v>883</v>
      </c>
      <c r="E550" s="1" t="s">
        <v>883</v>
      </c>
      <c r="G550" s="1" t="s">
        <v>10</v>
      </c>
      <c r="H550" s="1" t="s">
        <v>11</v>
      </c>
      <c r="L550" s="1">
        <v>1</v>
      </c>
      <c r="M550" s="1">
        <f>SUM(DATAPREMIOLOCAL2024[[#This Row],[GRAND PRIX]:[BRONCE LOCAL]])</f>
        <v>1</v>
      </c>
      <c r="N550" s="27">
        <f>+DATAPREMIOLOCAL2024[[#This Row],[GRAND PRIX]]*$I$3+DATAPREMIOLOCAL2024[[#This Row],[ORO LOCAL]]*$J$3+DATAPREMIOLOCAL2024[[#This Row],[PLATA LOCAL]]*$K$3+DATAPREMIOLOCAL2024[[#This Row],[BRONCE LOCAL]]*$L$3</f>
        <v>3</v>
      </c>
    </row>
    <row r="551" spans="1:14" s="1" customFormat="1" x14ac:dyDescent="0.3">
      <c r="A551" s="1" t="s">
        <v>1431</v>
      </c>
      <c r="B551" s="1" t="s">
        <v>885</v>
      </c>
      <c r="D551" s="1" t="s">
        <v>886</v>
      </c>
      <c r="E551" s="1" t="s">
        <v>74</v>
      </c>
      <c r="G551" s="1" t="s">
        <v>10</v>
      </c>
      <c r="H551" s="1" t="s">
        <v>11</v>
      </c>
      <c r="L551" s="1">
        <v>1</v>
      </c>
      <c r="M551" s="1">
        <f>SUM(DATAPREMIOLOCAL2024[[#This Row],[GRAND PRIX]:[BRONCE LOCAL]])</f>
        <v>1</v>
      </c>
      <c r="N551" s="27">
        <f>+DATAPREMIOLOCAL2024[[#This Row],[GRAND PRIX]]*$I$3+DATAPREMIOLOCAL2024[[#This Row],[ORO LOCAL]]*$J$3+DATAPREMIOLOCAL2024[[#This Row],[PLATA LOCAL]]*$K$3+DATAPREMIOLOCAL2024[[#This Row],[BRONCE LOCAL]]*$L$3</f>
        <v>3</v>
      </c>
    </row>
    <row r="552" spans="1:14" s="1" customFormat="1" x14ac:dyDescent="0.3">
      <c r="A552" s="1" t="s">
        <v>1431</v>
      </c>
      <c r="B552" s="1" t="s">
        <v>887</v>
      </c>
      <c r="D552" s="1" t="s">
        <v>888</v>
      </c>
      <c r="E552" s="1" t="s">
        <v>889</v>
      </c>
      <c r="G552" s="1" t="s">
        <v>10</v>
      </c>
      <c r="H552" s="1" t="s">
        <v>11</v>
      </c>
      <c r="L552" s="1">
        <v>1</v>
      </c>
      <c r="M552" s="1">
        <f>SUM(DATAPREMIOLOCAL2024[[#This Row],[GRAND PRIX]:[BRONCE LOCAL]])</f>
        <v>1</v>
      </c>
      <c r="N552" s="27">
        <f>+DATAPREMIOLOCAL2024[[#This Row],[GRAND PRIX]]*$I$3+DATAPREMIOLOCAL2024[[#This Row],[ORO LOCAL]]*$J$3+DATAPREMIOLOCAL2024[[#This Row],[PLATA LOCAL]]*$K$3+DATAPREMIOLOCAL2024[[#This Row],[BRONCE LOCAL]]*$L$3</f>
        <v>3</v>
      </c>
    </row>
    <row r="553" spans="1:14" s="1" customFormat="1" x14ac:dyDescent="0.3">
      <c r="A553" s="1" t="s">
        <v>1431</v>
      </c>
      <c r="B553" s="1" t="s">
        <v>890</v>
      </c>
      <c r="D553" s="1" t="s">
        <v>891</v>
      </c>
      <c r="E553" s="1" t="s">
        <v>892</v>
      </c>
      <c r="G553" s="1" t="s">
        <v>10</v>
      </c>
      <c r="H553" s="1" t="s">
        <v>11</v>
      </c>
      <c r="L553" s="1">
        <v>1</v>
      </c>
      <c r="M553" s="1">
        <f>SUM(DATAPREMIOLOCAL2024[[#This Row],[GRAND PRIX]:[BRONCE LOCAL]])</f>
        <v>1</v>
      </c>
      <c r="N553" s="27">
        <f>+DATAPREMIOLOCAL2024[[#This Row],[GRAND PRIX]]*$I$3+DATAPREMIOLOCAL2024[[#This Row],[ORO LOCAL]]*$J$3+DATAPREMIOLOCAL2024[[#This Row],[PLATA LOCAL]]*$K$3+DATAPREMIOLOCAL2024[[#This Row],[BRONCE LOCAL]]*$L$3</f>
        <v>3</v>
      </c>
    </row>
    <row r="554" spans="1:14" s="1" customFormat="1" x14ac:dyDescent="0.3">
      <c r="A554" s="1" t="s">
        <v>1431</v>
      </c>
      <c r="B554" s="1" t="s">
        <v>2211</v>
      </c>
      <c r="C554" s="1" t="s">
        <v>97</v>
      </c>
      <c r="D554" s="1" t="s">
        <v>893</v>
      </c>
      <c r="E554" s="1" t="s">
        <v>601</v>
      </c>
      <c r="G554" s="1" t="s">
        <v>10</v>
      </c>
      <c r="H554" s="1" t="s">
        <v>11</v>
      </c>
      <c r="K554" s="1">
        <v>1</v>
      </c>
      <c r="M554" s="1">
        <f>SUM(DATAPREMIOLOCAL2024[[#This Row],[GRAND PRIX]:[BRONCE LOCAL]])</f>
        <v>1</v>
      </c>
      <c r="N554" s="27">
        <f>+DATAPREMIOLOCAL2024[[#This Row],[GRAND PRIX]]*$I$3+DATAPREMIOLOCAL2024[[#This Row],[ORO LOCAL]]*$J$3+DATAPREMIOLOCAL2024[[#This Row],[PLATA LOCAL]]*$K$3+DATAPREMIOLOCAL2024[[#This Row],[BRONCE LOCAL]]*$L$3</f>
        <v>7</v>
      </c>
    </row>
    <row r="555" spans="1:14" s="1" customFormat="1" x14ac:dyDescent="0.3">
      <c r="A555" s="1" t="s">
        <v>1431</v>
      </c>
      <c r="B555" s="1" t="s">
        <v>2211</v>
      </c>
      <c r="C555" s="1" t="s">
        <v>97</v>
      </c>
      <c r="D555" s="1" t="s">
        <v>893</v>
      </c>
      <c r="E555" s="1" t="s">
        <v>601</v>
      </c>
      <c r="G555" s="1" t="s">
        <v>10</v>
      </c>
      <c r="H555" s="1" t="s">
        <v>11</v>
      </c>
      <c r="L555" s="1">
        <v>1</v>
      </c>
      <c r="M555" s="1">
        <f>SUM(DATAPREMIOLOCAL2024[[#This Row],[GRAND PRIX]:[BRONCE LOCAL]])</f>
        <v>1</v>
      </c>
      <c r="N555" s="27">
        <f>+DATAPREMIOLOCAL2024[[#This Row],[GRAND PRIX]]*$I$3+DATAPREMIOLOCAL2024[[#This Row],[ORO LOCAL]]*$J$3+DATAPREMIOLOCAL2024[[#This Row],[PLATA LOCAL]]*$K$3+DATAPREMIOLOCAL2024[[#This Row],[BRONCE LOCAL]]*$L$3</f>
        <v>3</v>
      </c>
    </row>
    <row r="556" spans="1:14" s="1" customFormat="1" x14ac:dyDescent="0.3">
      <c r="A556" s="1" t="s">
        <v>2393</v>
      </c>
      <c r="B556" s="1" t="s">
        <v>867</v>
      </c>
      <c r="C556" s="1" t="s">
        <v>2118</v>
      </c>
      <c r="D556" s="1" t="s">
        <v>868</v>
      </c>
      <c r="G556" s="1" t="s">
        <v>126</v>
      </c>
      <c r="H556" s="1" t="s">
        <v>11</v>
      </c>
      <c r="K556" s="1">
        <v>1</v>
      </c>
      <c r="M556" s="1">
        <f>SUM(DATAPREMIOLOCAL2024[[#This Row],[GRAND PRIX]:[BRONCE LOCAL]])</f>
        <v>1</v>
      </c>
      <c r="N556" s="27">
        <f>+DATAPREMIOLOCAL2024[[#This Row],[GRAND PRIX]]*$I$3+DATAPREMIOLOCAL2024[[#This Row],[ORO LOCAL]]*$J$3+DATAPREMIOLOCAL2024[[#This Row],[PLATA LOCAL]]*$K$3+DATAPREMIOLOCAL2024[[#This Row],[BRONCE LOCAL]]*$L$3</f>
        <v>7</v>
      </c>
    </row>
    <row r="557" spans="1:14" s="1" customFormat="1" x14ac:dyDescent="0.3">
      <c r="A557" s="1" t="s">
        <v>1432</v>
      </c>
      <c r="B557" s="1" t="s">
        <v>894</v>
      </c>
      <c r="D557" s="1" t="s">
        <v>895</v>
      </c>
      <c r="E557" s="1" t="s">
        <v>896</v>
      </c>
      <c r="G557" s="1" t="s">
        <v>200</v>
      </c>
      <c r="H557" s="1" t="s">
        <v>200</v>
      </c>
      <c r="L557" s="1">
        <v>1</v>
      </c>
      <c r="M557" s="1">
        <f>SUM(DATAPREMIOLOCAL2024[[#This Row],[GRAND PRIX]:[BRONCE LOCAL]])</f>
        <v>1</v>
      </c>
      <c r="N557" s="27">
        <f>+DATAPREMIOLOCAL2024[[#This Row],[GRAND PRIX]]*$I$3+DATAPREMIOLOCAL2024[[#This Row],[ORO LOCAL]]*$J$3+DATAPREMIOLOCAL2024[[#This Row],[PLATA LOCAL]]*$K$3+DATAPREMIOLOCAL2024[[#This Row],[BRONCE LOCAL]]*$L$3</f>
        <v>3</v>
      </c>
    </row>
    <row r="558" spans="1:14" s="1" customFormat="1" x14ac:dyDescent="0.3">
      <c r="A558" s="1" t="s">
        <v>1432</v>
      </c>
      <c r="B558" s="1" t="s">
        <v>897</v>
      </c>
      <c r="D558" s="1" t="s">
        <v>898</v>
      </c>
      <c r="E558" s="1" t="s">
        <v>894</v>
      </c>
      <c r="G558" s="1" t="s">
        <v>200</v>
      </c>
      <c r="H558" s="1" t="s">
        <v>200</v>
      </c>
      <c r="J558" s="1">
        <v>1</v>
      </c>
      <c r="M558" s="1">
        <f>SUM(DATAPREMIOLOCAL2024[[#This Row],[GRAND PRIX]:[BRONCE LOCAL]])</f>
        <v>1</v>
      </c>
      <c r="N558" s="27">
        <f>+DATAPREMIOLOCAL2024[[#This Row],[GRAND PRIX]]*$I$3+DATAPREMIOLOCAL2024[[#This Row],[ORO LOCAL]]*$J$3+DATAPREMIOLOCAL2024[[#This Row],[PLATA LOCAL]]*$K$3+DATAPREMIOLOCAL2024[[#This Row],[BRONCE LOCAL]]*$L$3</f>
        <v>15</v>
      </c>
    </row>
    <row r="559" spans="1:14" s="1" customFormat="1" x14ac:dyDescent="0.3">
      <c r="A559" s="1" t="s">
        <v>1432</v>
      </c>
      <c r="B559" s="1" t="s">
        <v>899</v>
      </c>
      <c r="D559" s="1" t="s">
        <v>900</v>
      </c>
      <c r="E559" s="1" t="s">
        <v>901</v>
      </c>
      <c r="G559" s="1" t="s">
        <v>200</v>
      </c>
      <c r="H559" s="1" t="s">
        <v>200</v>
      </c>
      <c r="K559" s="1">
        <v>1</v>
      </c>
      <c r="M559" s="1">
        <f>SUM(DATAPREMIOLOCAL2024[[#This Row],[GRAND PRIX]:[BRONCE LOCAL]])</f>
        <v>1</v>
      </c>
      <c r="N559" s="27">
        <f>+DATAPREMIOLOCAL2024[[#This Row],[GRAND PRIX]]*$I$3+DATAPREMIOLOCAL2024[[#This Row],[ORO LOCAL]]*$J$3+DATAPREMIOLOCAL2024[[#This Row],[PLATA LOCAL]]*$K$3+DATAPREMIOLOCAL2024[[#This Row],[BRONCE LOCAL]]*$L$3</f>
        <v>7</v>
      </c>
    </row>
    <row r="560" spans="1:14" s="1" customFormat="1" x14ac:dyDescent="0.3">
      <c r="A560" s="1" t="s">
        <v>1432</v>
      </c>
      <c r="B560" s="1" t="s">
        <v>902</v>
      </c>
      <c r="D560" s="1" t="s">
        <v>903</v>
      </c>
      <c r="E560" s="1" t="s">
        <v>904</v>
      </c>
      <c r="G560" s="1" t="s">
        <v>200</v>
      </c>
      <c r="H560" s="1" t="s">
        <v>200</v>
      </c>
      <c r="K560" s="1">
        <v>1</v>
      </c>
      <c r="M560" s="1">
        <f>SUM(DATAPREMIOLOCAL2024[[#This Row],[GRAND PRIX]:[BRONCE LOCAL]])</f>
        <v>1</v>
      </c>
      <c r="N560" s="27">
        <f>+DATAPREMIOLOCAL2024[[#This Row],[GRAND PRIX]]*$I$3+DATAPREMIOLOCAL2024[[#This Row],[ORO LOCAL]]*$J$3+DATAPREMIOLOCAL2024[[#This Row],[PLATA LOCAL]]*$K$3+DATAPREMIOLOCAL2024[[#This Row],[BRONCE LOCAL]]*$L$3</f>
        <v>7</v>
      </c>
    </row>
    <row r="561" spans="1:14" s="1" customFormat="1" x14ac:dyDescent="0.3">
      <c r="A561" s="1" t="s">
        <v>1432</v>
      </c>
      <c r="B561" s="1" t="s">
        <v>902</v>
      </c>
      <c r="D561" s="1" t="s">
        <v>905</v>
      </c>
      <c r="E561" s="1" t="s">
        <v>906</v>
      </c>
      <c r="G561" s="1" t="s">
        <v>200</v>
      </c>
      <c r="H561" s="1" t="s">
        <v>200</v>
      </c>
      <c r="J561" s="1">
        <v>1</v>
      </c>
      <c r="M561" s="1">
        <f>SUM(DATAPREMIOLOCAL2024[[#This Row],[GRAND PRIX]:[BRONCE LOCAL]])</f>
        <v>1</v>
      </c>
      <c r="N561" s="27">
        <f>+DATAPREMIOLOCAL2024[[#This Row],[GRAND PRIX]]*$I$3+DATAPREMIOLOCAL2024[[#This Row],[ORO LOCAL]]*$J$3+DATAPREMIOLOCAL2024[[#This Row],[PLATA LOCAL]]*$K$3+DATAPREMIOLOCAL2024[[#This Row],[BRONCE LOCAL]]*$L$3</f>
        <v>15</v>
      </c>
    </row>
    <row r="562" spans="1:14" s="1" customFormat="1" x14ac:dyDescent="0.3">
      <c r="A562" s="1" t="s">
        <v>1432</v>
      </c>
      <c r="B562" s="1" t="s">
        <v>902</v>
      </c>
      <c r="D562" s="1" t="s">
        <v>907</v>
      </c>
      <c r="E562" s="1" t="s">
        <v>904</v>
      </c>
      <c r="G562" s="1" t="s">
        <v>200</v>
      </c>
      <c r="H562" s="1" t="s">
        <v>200</v>
      </c>
      <c r="K562" s="1">
        <v>1</v>
      </c>
      <c r="M562" s="1">
        <f>SUM(DATAPREMIOLOCAL2024[[#This Row],[GRAND PRIX]:[BRONCE LOCAL]])</f>
        <v>1</v>
      </c>
      <c r="N562" s="27">
        <f>+DATAPREMIOLOCAL2024[[#This Row],[GRAND PRIX]]*$I$3+DATAPREMIOLOCAL2024[[#This Row],[ORO LOCAL]]*$J$3+DATAPREMIOLOCAL2024[[#This Row],[PLATA LOCAL]]*$K$3+DATAPREMIOLOCAL2024[[#This Row],[BRONCE LOCAL]]*$L$3</f>
        <v>7</v>
      </c>
    </row>
    <row r="563" spans="1:14" s="1" customFormat="1" x14ac:dyDescent="0.3">
      <c r="A563" s="1" t="s">
        <v>1432</v>
      </c>
      <c r="B563" s="1" t="s">
        <v>902</v>
      </c>
      <c r="D563" s="1" t="s">
        <v>908</v>
      </c>
      <c r="E563" s="1" t="s">
        <v>909</v>
      </c>
      <c r="G563" s="1" t="s">
        <v>200</v>
      </c>
      <c r="H563" s="1" t="s">
        <v>200</v>
      </c>
      <c r="L563" s="1">
        <v>1</v>
      </c>
      <c r="M563" s="1">
        <f>SUM(DATAPREMIOLOCAL2024[[#This Row],[GRAND PRIX]:[BRONCE LOCAL]])</f>
        <v>1</v>
      </c>
      <c r="N563" s="27">
        <f>+DATAPREMIOLOCAL2024[[#This Row],[GRAND PRIX]]*$I$3+DATAPREMIOLOCAL2024[[#This Row],[ORO LOCAL]]*$J$3+DATAPREMIOLOCAL2024[[#This Row],[PLATA LOCAL]]*$K$3+DATAPREMIOLOCAL2024[[#This Row],[BRONCE LOCAL]]*$L$3</f>
        <v>3</v>
      </c>
    </row>
    <row r="564" spans="1:14" s="1" customFormat="1" x14ac:dyDescent="0.3">
      <c r="A564" s="1" t="s">
        <v>1432</v>
      </c>
      <c r="B564" s="1" t="s">
        <v>902</v>
      </c>
      <c r="D564" s="1" t="s">
        <v>910</v>
      </c>
      <c r="E564" s="1" t="s">
        <v>904</v>
      </c>
      <c r="G564" s="1" t="s">
        <v>200</v>
      </c>
      <c r="H564" s="1" t="s">
        <v>200</v>
      </c>
      <c r="K564" s="1">
        <v>1</v>
      </c>
      <c r="M564" s="1">
        <f>SUM(DATAPREMIOLOCAL2024[[#This Row],[GRAND PRIX]:[BRONCE LOCAL]])</f>
        <v>1</v>
      </c>
      <c r="N564" s="27">
        <f>+DATAPREMIOLOCAL2024[[#This Row],[GRAND PRIX]]*$I$3+DATAPREMIOLOCAL2024[[#This Row],[ORO LOCAL]]*$J$3+DATAPREMIOLOCAL2024[[#This Row],[PLATA LOCAL]]*$K$3+DATAPREMIOLOCAL2024[[#This Row],[BRONCE LOCAL]]*$L$3</f>
        <v>7</v>
      </c>
    </row>
    <row r="565" spans="1:14" s="1" customFormat="1" x14ac:dyDescent="0.3">
      <c r="A565" s="1" t="s">
        <v>1432</v>
      </c>
      <c r="B565" s="1" t="s">
        <v>902</v>
      </c>
      <c r="D565" s="1" t="s">
        <v>911</v>
      </c>
      <c r="E565" s="1" t="s">
        <v>909</v>
      </c>
      <c r="G565" s="1" t="s">
        <v>200</v>
      </c>
      <c r="H565" s="1" t="s">
        <v>200</v>
      </c>
      <c r="K565" s="1">
        <v>1</v>
      </c>
      <c r="M565" s="1">
        <f>SUM(DATAPREMIOLOCAL2024[[#This Row],[GRAND PRIX]:[BRONCE LOCAL]])</f>
        <v>1</v>
      </c>
      <c r="N565" s="27">
        <f>+DATAPREMIOLOCAL2024[[#This Row],[GRAND PRIX]]*$I$3+DATAPREMIOLOCAL2024[[#This Row],[ORO LOCAL]]*$J$3+DATAPREMIOLOCAL2024[[#This Row],[PLATA LOCAL]]*$K$3+DATAPREMIOLOCAL2024[[#This Row],[BRONCE LOCAL]]*$L$3</f>
        <v>7</v>
      </c>
    </row>
    <row r="566" spans="1:14" s="1" customFormat="1" x14ac:dyDescent="0.3">
      <c r="A566" s="1" t="s">
        <v>1432</v>
      </c>
      <c r="B566" s="1" t="s">
        <v>902</v>
      </c>
      <c r="D566" s="1" t="s">
        <v>912</v>
      </c>
      <c r="E566" s="1" t="s">
        <v>904</v>
      </c>
      <c r="G566" s="1" t="s">
        <v>200</v>
      </c>
      <c r="H566" s="1" t="s">
        <v>200</v>
      </c>
      <c r="K566" s="1">
        <v>1</v>
      </c>
      <c r="M566" s="1">
        <f>SUM(DATAPREMIOLOCAL2024[[#This Row],[GRAND PRIX]:[BRONCE LOCAL]])</f>
        <v>1</v>
      </c>
      <c r="N566" s="27">
        <f>+DATAPREMIOLOCAL2024[[#This Row],[GRAND PRIX]]*$I$3+DATAPREMIOLOCAL2024[[#This Row],[ORO LOCAL]]*$J$3+DATAPREMIOLOCAL2024[[#This Row],[PLATA LOCAL]]*$K$3+DATAPREMIOLOCAL2024[[#This Row],[BRONCE LOCAL]]*$L$3</f>
        <v>7</v>
      </c>
    </row>
    <row r="567" spans="1:14" s="1" customFormat="1" x14ac:dyDescent="0.3">
      <c r="A567" s="1" t="s">
        <v>1432</v>
      </c>
      <c r="B567" s="1" t="s">
        <v>913</v>
      </c>
      <c r="D567" s="1" t="s">
        <v>914</v>
      </c>
      <c r="E567" s="1" t="s">
        <v>915</v>
      </c>
      <c r="G567" s="1" t="s">
        <v>200</v>
      </c>
      <c r="H567" s="1" t="s">
        <v>200</v>
      </c>
      <c r="K567" s="1">
        <v>1</v>
      </c>
      <c r="M567" s="1">
        <f>SUM(DATAPREMIOLOCAL2024[[#This Row],[GRAND PRIX]:[BRONCE LOCAL]])</f>
        <v>1</v>
      </c>
      <c r="N567" s="27">
        <f>+DATAPREMIOLOCAL2024[[#This Row],[GRAND PRIX]]*$I$3+DATAPREMIOLOCAL2024[[#This Row],[ORO LOCAL]]*$J$3+DATAPREMIOLOCAL2024[[#This Row],[PLATA LOCAL]]*$K$3+DATAPREMIOLOCAL2024[[#This Row],[BRONCE LOCAL]]*$L$3</f>
        <v>7</v>
      </c>
    </row>
    <row r="568" spans="1:14" s="1" customFormat="1" x14ac:dyDescent="0.3">
      <c r="A568" s="1" t="s">
        <v>1432</v>
      </c>
      <c r="B568" s="1" t="s">
        <v>913</v>
      </c>
      <c r="D568" s="1" t="s">
        <v>916</v>
      </c>
      <c r="E568" s="1" t="s">
        <v>915</v>
      </c>
      <c r="G568" s="1" t="s">
        <v>200</v>
      </c>
      <c r="H568" s="1" t="s">
        <v>200</v>
      </c>
      <c r="K568" s="1">
        <v>1</v>
      </c>
      <c r="M568" s="1">
        <f>SUM(DATAPREMIOLOCAL2024[[#This Row],[GRAND PRIX]:[BRONCE LOCAL]])</f>
        <v>1</v>
      </c>
      <c r="N568" s="27">
        <f>+DATAPREMIOLOCAL2024[[#This Row],[GRAND PRIX]]*$I$3+DATAPREMIOLOCAL2024[[#This Row],[ORO LOCAL]]*$J$3+DATAPREMIOLOCAL2024[[#This Row],[PLATA LOCAL]]*$K$3+DATAPREMIOLOCAL2024[[#This Row],[BRONCE LOCAL]]*$L$3</f>
        <v>7</v>
      </c>
    </row>
    <row r="569" spans="1:14" s="1" customFormat="1" x14ac:dyDescent="0.3">
      <c r="A569" s="1" t="s">
        <v>1432</v>
      </c>
      <c r="B569" s="1" t="s">
        <v>1233</v>
      </c>
      <c r="C569" s="1" t="s">
        <v>917</v>
      </c>
      <c r="D569" s="1" t="s">
        <v>918</v>
      </c>
      <c r="E569" s="1" t="s">
        <v>919</v>
      </c>
      <c r="G569" s="1" t="s">
        <v>200</v>
      </c>
      <c r="H569" s="1" t="s">
        <v>200</v>
      </c>
      <c r="L569" s="1">
        <v>1</v>
      </c>
      <c r="M569" s="1">
        <f>SUM(DATAPREMIOLOCAL2024[[#This Row],[GRAND PRIX]:[BRONCE LOCAL]])</f>
        <v>1</v>
      </c>
      <c r="N569" s="27">
        <f>+DATAPREMIOLOCAL2024[[#This Row],[GRAND PRIX]]*$I$3+DATAPREMIOLOCAL2024[[#This Row],[ORO LOCAL]]*$J$3+DATAPREMIOLOCAL2024[[#This Row],[PLATA LOCAL]]*$K$3+DATAPREMIOLOCAL2024[[#This Row],[BRONCE LOCAL]]*$L$3</f>
        <v>3</v>
      </c>
    </row>
    <row r="570" spans="1:14" s="1" customFormat="1" x14ac:dyDescent="0.3">
      <c r="A570" s="1" t="s">
        <v>1432</v>
      </c>
      <c r="B570" s="1" t="s">
        <v>1233</v>
      </c>
      <c r="C570" s="1" t="s">
        <v>917</v>
      </c>
      <c r="D570" s="1" t="s">
        <v>920</v>
      </c>
      <c r="E570" s="1" t="s">
        <v>921</v>
      </c>
      <c r="G570" s="1" t="s">
        <v>200</v>
      </c>
      <c r="H570" s="1" t="s">
        <v>200</v>
      </c>
      <c r="L570" s="1">
        <v>1</v>
      </c>
      <c r="M570" s="1">
        <f>SUM(DATAPREMIOLOCAL2024[[#This Row],[GRAND PRIX]:[BRONCE LOCAL]])</f>
        <v>1</v>
      </c>
      <c r="N570" s="27">
        <f>+DATAPREMIOLOCAL2024[[#This Row],[GRAND PRIX]]*$I$3+DATAPREMIOLOCAL2024[[#This Row],[ORO LOCAL]]*$J$3+DATAPREMIOLOCAL2024[[#This Row],[PLATA LOCAL]]*$K$3+DATAPREMIOLOCAL2024[[#This Row],[BRONCE LOCAL]]*$L$3</f>
        <v>3</v>
      </c>
    </row>
    <row r="571" spans="1:14" s="1" customFormat="1" x14ac:dyDescent="0.3">
      <c r="A571" s="1" t="s">
        <v>1432</v>
      </c>
      <c r="B571" s="1" t="s">
        <v>1233</v>
      </c>
      <c r="C571" s="1" t="s">
        <v>917</v>
      </c>
      <c r="D571" s="1" t="s">
        <v>922</v>
      </c>
      <c r="E571" s="1" t="s">
        <v>919</v>
      </c>
      <c r="G571" s="1" t="s">
        <v>200</v>
      </c>
      <c r="H571" s="1" t="s">
        <v>200</v>
      </c>
      <c r="J571" s="1">
        <v>2</v>
      </c>
      <c r="M571" s="1">
        <f>SUM(DATAPREMIOLOCAL2024[[#This Row],[GRAND PRIX]:[BRONCE LOCAL]])</f>
        <v>2</v>
      </c>
      <c r="N571" s="27">
        <f>+DATAPREMIOLOCAL2024[[#This Row],[GRAND PRIX]]*$I$3+DATAPREMIOLOCAL2024[[#This Row],[ORO LOCAL]]*$J$3+DATAPREMIOLOCAL2024[[#This Row],[PLATA LOCAL]]*$K$3+DATAPREMIOLOCAL2024[[#This Row],[BRONCE LOCAL]]*$L$3</f>
        <v>30</v>
      </c>
    </row>
    <row r="572" spans="1:14" s="1" customFormat="1" x14ac:dyDescent="0.3">
      <c r="A572" s="1" t="s">
        <v>1432</v>
      </c>
      <c r="B572" s="1" t="s">
        <v>1233</v>
      </c>
      <c r="C572" s="1" t="s">
        <v>917</v>
      </c>
      <c r="D572" s="1" t="s">
        <v>923</v>
      </c>
      <c r="E572" s="1" t="s">
        <v>924</v>
      </c>
      <c r="G572" s="1" t="s">
        <v>200</v>
      </c>
      <c r="H572" s="1" t="s">
        <v>200</v>
      </c>
      <c r="K572" s="1">
        <v>1</v>
      </c>
      <c r="M572" s="1">
        <f>SUM(DATAPREMIOLOCAL2024[[#This Row],[GRAND PRIX]:[BRONCE LOCAL]])</f>
        <v>1</v>
      </c>
      <c r="N572" s="27">
        <f>+DATAPREMIOLOCAL2024[[#This Row],[GRAND PRIX]]*$I$3+DATAPREMIOLOCAL2024[[#This Row],[ORO LOCAL]]*$J$3+DATAPREMIOLOCAL2024[[#This Row],[PLATA LOCAL]]*$K$3+DATAPREMIOLOCAL2024[[#This Row],[BRONCE LOCAL]]*$L$3</f>
        <v>7</v>
      </c>
    </row>
    <row r="573" spans="1:14" s="1" customFormat="1" x14ac:dyDescent="0.3">
      <c r="A573" s="1" t="s">
        <v>1432</v>
      </c>
      <c r="B573" s="1" t="s">
        <v>1233</v>
      </c>
      <c r="C573" s="1" t="s">
        <v>917</v>
      </c>
      <c r="D573" s="1" t="s">
        <v>925</v>
      </c>
      <c r="E573" s="1" t="s">
        <v>921</v>
      </c>
      <c r="G573" s="1" t="s">
        <v>200</v>
      </c>
      <c r="H573" s="1" t="s">
        <v>200</v>
      </c>
      <c r="J573" s="1">
        <v>1</v>
      </c>
      <c r="K573" s="1">
        <v>1</v>
      </c>
      <c r="M573" s="1">
        <f>SUM(DATAPREMIOLOCAL2024[[#This Row],[GRAND PRIX]:[BRONCE LOCAL]])</f>
        <v>2</v>
      </c>
      <c r="N573" s="27">
        <f>+DATAPREMIOLOCAL2024[[#This Row],[GRAND PRIX]]*$I$3+DATAPREMIOLOCAL2024[[#This Row],[ORO LOCAL]]*$J$3+DATAPREMIOLOCAL2024[[#This Row],[PLATA LOCAL]]*$K$3+DATAPREMIOLOCAL2024[[#This Row],[BRONCE LOCAL]]*$L$3</f>
        <v>22</v>
      </c>
    </row>
    <row r="574" spans="1:14" s="1" customFormat="1" x14ac:dyDescent="0.3">
      <c r="A574" s="1" t="s">
        <v>1432</v>
      </c>
      <c r="B574" s="1" t="s">
        <v>1233</v>
      </c>
      <c r="C574" s="1" t="s">
        <v>917</v>
      </c>
      <c r="D574" s="1" t="s">
        <v>926</v>
      </c>
      <c r="E574" s="1" t="s">
        <v>919</v>
      </c>
      <c r="G574" s="1" t="s">
        <v>200</v>
      </c>
      <c r="H574" s="1" t="s">
        <v>200</v>
      </c>
      <c r="K574" s="1">
        <v>1</v>
      </c>
      <c r="L574" s="1">
        <v>1</v>
      </c>
      <c r="M574" s="1">
        <f>SUM(DATAPREMIOLOCAL2024[[#This Row],[GRAND PRIX]:[BRONCE LOCAL]])</f>
        <v>2</v>
      </c>
      <c r="N574" s="27">
        <f>+DATAPREMIOLOCAL2024[[#This Row],[GRAND PRIX]]*$I$3+DATAPREMIOLOCAL2024[[#This Row],[ORO LOCAL]]*$J$3+DATAPREMIOLOCAL2024[[#This Row],[PLATA LOCAL]]*$K$3+DATAPREMIOLOCAL2024[[#This Row],[BRONCE LOCAL]]*$L$3</f>
        <v>10</v>
      </c>
    </row>
    <row r="575" spans="1:14" s="1" customFormat="1" x14ac:dyDescent="0.3">
      <c r="A575" s="1" t="s">
        <v>1432</v>
      </c>
      <c r="B575" s="1" t="s">
        <v>1233</v>
      </c>
      <c r="C575" s="1" t="s">
        <v>917</v>
      </c>
      <c r="D575" s="1" t="s">
        <v>927</v>
      </c>
      <c r="E575" s="1" t="s">
        <v>921</v>
      </c>
      <c r="G575" s="1" t="s">
        <v>200</v>
      </c>
      <c r="H575" s="1" t="s">
        <v>200</v>
      </c>
      <c r="J575" s="1">
        <v>1</v>
      </c>
      <c r="M575" s="1">
        <f>SUM(DATAPREMIOLOCAL2024[[#This Row],[GRAND PRIX]:[BRONCE LOCAL]])</f>
        <v>1</v>
      </c>
      <c r="N575" s="27">
        <f>+DATAPREMIOLOCAL2024[[#This Row],[GRAND PRIX]]*$I$3+DATAPREMIOLOCAL2024[[#This Row],[ORO LOCAL]]*$J$3+DATAPREMIOLOCAL2024[[#This Row],[PLATA LOCAL]]*$K$3+DATAPREMIOLOCAL2024[[#This Row],[BRONCE LOCAL]]*$L$3</f>
        <v>15</v>
      </c>
    </row>
    <row r="576" spans="1:14" s="1" customFormat="1" x14ac:dyDescent="0.3">
      <c r="A576" s="1" t="s">
        <v>1432</v>
      </c>
      <c r="B576" s="1" t="s">
        <v>1233</v>
      </c>
      <c r="C576" s="1" t="s">
        <v>917</v>
      </c>
      <c r="D576" s="1" t="s">
        <v>928</v>
      </c>
      <c r="E576" s="1" t="s">
        <v>929</v>
      </c>
      <c r="G576" s="1" t="s">
        <v>200</v>
      </c>
      <c r="H576" s="1" t="s">
        <v>200</v>
      </c>
      <c r="L576" s="1">
        <v>1</v>
      </c>
      <c r="M576" s="1">
        <f>SUM(DATAPREMIOLOCAL2024[[#This Row],[GRAND PRIX]:[BRONCE LOCAL]])</f>
        <v>1</v>
      </c>
      <c r="N576" s="27">
        <f>+DATAPREMIOLOCAL2024[[#This Row],[GRAND PRIX]]*$I$3+DATAPREMIOLOCAL2024[[#This Row],[ORO LOCAL]]*$J$3+DATAPREMIOLOCAL2024[[#This Row],[PLATA LOCAL]]*$K$3+DATAPREMIOLOCAL2024[[#This Row],[BRONCE LOCAL]]*$L$3</f>
        <v>3</v>
      </c>
    </row>
    <row r="577" spans="1:14" s="1" customFormat="1" x14ac:dyDescent="0.3">
      <c r="A577" s="1" t="s">
        <v>1432</v>
      </c>
      <c r="B577" s="1" t="s">
        <v>1233</v>
      </c>
      <c r="C577" s="1" t="s">
        <v>917</v>
      </c>
      <c r="D577" s="1" t="s">
        <v>930</v>
      </c>
      <c r="E577" s="1" t="s">
        <v>921</v>
      </c>
      <c r="G577" s="1" t="s">
        <v>200</v>
      </c>
      <c r="H577" s="1" t="s">
        <v>200</v>
      </c>
      <c r="J577" s="1">
        <v>1</v>
      </c>
      <c r="L577" s="1">
        <v>1</v>
      </c>
      <c r="M577" s="1">
        <f>SUM(DATAPREMIOLOCAL2024[[#This Row],[GRAND PRIX]:[BRONCE LOCAL]])</f>
        <v>2</v>
      </c>
      <c r="N577" s="27">
        <f>+DATAPREMIOLOCAL2024[[#This Row],[GRAND PRIX]]*$I$3+DATAPREMIOLOCAL2024[[#This Row],[ORO LOCAL]]*$J$3+DATAPREMIOLOCAL2024[[#This Row],[PLATA LOCAL]]*$K$3+DATAPREMIOLOCAL2024[[#This Row],[BRONCE LOCAL]]*$L$3</f>
        <v>18</v>
      </c>
    </row>
    <row r="578" spans="1:14" s="1" customFormat="1" x14ac:dyDescent="0.3">
      <c r="A578" s="1" t="s">
        <v>1432</v>
      </c>
      <c r="B578" s="1" t="s">
        <v>1233</v>
      </c>
      <c r="C578" s="1" t="s">
        <v>917</v>
      </c>
      <c r="D578" s="1" t="s">
        <v>931</v>
      </c>
      <c r="E578" s="1" t="s">
        <v>924</v>
      </c>
      <c r="G578" s="1" t="s">
        <v>200</v>
      </c>
      <c r="H578" s="1" t="s">
        <v>200</v>
      </c>
      <c r="J578" s="1">
        <v>1</v>
      </c>
      <c r="M578" s="1">
        <f>SUM(DATAPREMIOLOCAL2024[[#This Row],[GRAND PRIX]:[BRONCE LOCAL]])</f>
        <v>1</v>
      </c>
      <c r="N578" s="27">
        <f>+DATAPREMIOLOCAL2024[[#This Row],[GRAND PRIX]]*$I$3+DATAPREMIOLOCAL2024[[#This Row],[ORO LOCAL]]*$J$3+DATAPREMIOLOCAL2024[[#This Row],[PLATA LOCAL]]*$K$3+DATAPREMIOLOCAL2024[[#This Row],[BRONCE LOCAL]]*$L$3</f>
        <v>15</v>
      </c>
    </row>
    <row r="579" spans="1:14" s="1" customFormat="1" x14ac:dyDescent="0.3">
      <c r="A579" s="1" t="s">
        <v>1432</v>
      </c>
      <c r="B579" s="1" t="s">
        <v>1233</v>
      </c>
      <c r="C579" s="1" t="s">
        <v>917</v>
      </c>
      <c r="D579" s="1" t="s">
        <v>932</v>
      </c>
      <c r="E579" s="1" t="s">
        <v>924</v>
      </c>
      <c r="G579" s="1" t="s">
        <v>200</v>
      </c>
      <c r="H579" s="1" t="s">
        <v>200</v>
      </c>
      <c r="J579" s="1">
        <v>1</v>
      </c>
      <c r="M579" s="1">
        <f>SUM(DATAPREMIOLOCAL2024[[#This Row],[GRAND PRIX]:[BRONCE LOCAL]])</f>
        <v>1</v>
      </c>
      <c r="N579" s="27">
        <f>+DATAPREMIOLOCAL2024[[#This Row],[GRAND PRIX]]*$I$3+DATAPREMIOLOCAL2024[[#This Row],[ORO LOCAL]]*$J$3+DATAPREMIOLOCAL2024[[#This Row],[PLATA LOCAL]]*$K$3+DATAPREMIOLOCAL2024[[#This Row],[BRONCE LOCAL]]*$L$3</f>
        <v>15</v>
      </c>
    </row>
    <row r="580" spans="1:14" s="1" customFormat="1" x14ac:dyDescent="0.3">
      <c r="A580" s="1" t="s">
        <v>1432</v>
      </c>
      <c r="B580" s="1" t="s">
        <v>933</v>
      </c>
      <c r="D580" s="1" t="s">
        <v>934</v>
      </c>
      <c r="E580" s="1" t="s">
        <v>935</v>
      </c>
      <c r="G580" s="1" t="s">
        <v>200</v>
      </c>
      <c r="H580" s="1" t="s">
        <v>200</v>
      </c>
      <c r="L580" s="1">
        <v>1</v>
      </c>
      <c r="M580" s="1">
        <f>SUM(DATAPREMIOLOCAL2024[[#This Row],[GRAND PRIX]:[BRONCE LOCAL]])</f>
        <v>1</v>
      </c>
      <c r="N580" s="27">
        <f>+DATAPREMIOLOCAL2024[[#This Row],[GRAND PRIX]]*$I$3+DATAPREMIOLOCAL2024[[#This Row],[ORO LOCAL]]*$J$3+DATAPREMIOLOCAL2024[[#This Row],[PLATA LOCAL]]*$K$3+DATAPREMIOLOCAL2024[[#This Row],[BRONCE LOCAL]]*$L$3</f>
        <v>3</v>
      </c>
    </row>
    <row r="581" spans="1:14" s="1" customFormat="1" x14ac:dyDescent="0.3">
      <c r="A581" s="1" t="s">
        <v>1432</v>
      </c>
      <c r="B581" s="1" t="s">
        <v>936</v>
      </c>
      <c r="D581" s="1" t="s">
        <v>937</v>
      </c>
      <c r="E581" s="1" t="s">
        <v>894</v>
      </c>
      <c r="G581" s="1" t="s">
        <v>200</v>
      </c>
      <c r="H581" s="1" t="s">
        <v>200</v>
      </c>
      <c r="J581" s="1">
        <v>1</v>
      </c>
      <c r="M581" s="1">
        <f>SUM(DATAPREMIOLOCAL2024[[#This Row],[GRAND PRIX]:[BRONCE LOCAL]])</f>
        <v>1</v>
      </c>
      <c r="N581" s="27">
        <f>+DATAPREMIOLOCAL2024[[#This Row],[GRAND PRIX]]*$I$3+DATAPREMIOLOCAL2024[[#This Row],[ORO LOCAL]]*$J$3+DATAPREMIOLOCAL2024[[#This Row],[PLATA LOCAL]]*$K$3+DATAPREMIOLOCAL2024[[#This Row],[BRONCE LOCAL]]*$L$3</f>
        <v>15</v>
      </c>
    </row>
    <row r="582" spans="1:14" s="1" customFormat="1" x14ac:dyDescent="0.3">
      <c r="A582" s="1" t="s">
        <v>1432</v>
      </c>
      <c r="B582" s="1" t="s">
        <v>936</v>
      </c>
      <c r="D582" s="1" t="s">
        <v>938</v>
      </c>
      <c r="E582" s="1" t="s">
        <v>894</v>
      </c>
      <c r="G582" s="1" t="s">
        <v>200</v>
      </c>
      <c r="H582" s="1" t="s">
        <v>200</v>
      </c>
      <c r="K582" s="1">
        <v>1</v>
      </c>
      <c r="M582" s="1">
        <f>SUM(DATAPREMIOLOCAL2024[[#This Row],[GRAND PRIX]:[BRONCE LOCAL]])</f>
        <v>1</v>
      </c>
      <c r="N582" s="27">
        <f>+DATAPREMIOLOCAL2024[[#This Row],[GRAND PRIX]]*$I$3+DATAPREMIOLOCAL2024[[#This Row],[ORO LOCAL]]*$J$3+DATAPREMIOLOCAL2024[[#This Row],[PLATA LOCAL]]*$K$3+DATAPREMIOLOCAL2024[[#This Row],[BRONCE LOCAL]]*$L$3</f>
        <v>7</v>
      </c>
    </row>
    <row r="583" spans="1:14" s="1" customFormat="1" x14ac:dyDescent="0.3">
      <c r="A583" s="1" t="s">
        <v>1432</v>
      </c>
      <c r="B583" s="1" t="s">
        <v>939</v>
      </c>
      <c r="D583" s="1" t="s">
        <v>940</v>
      </c>
      <c r="E583" s="1" t="s">
        <v>941</v>
      </c>
      <c r="G583" s="1" t="s">
        <v>200</v>
      </c>
      <c r="H583" s="1" t="s">
        <v>200</v>
      </c>
      <c r="K583" s="1">
        <v>1</v>
      </c>
      <c r="M583" s="1">
        <f>SUM(DATAPREMIOLOCAL2024[[#This Row],[GRAND PRIX]:[BRONCE LOCAL]])</f>
        <v>1</v>
      </c>
      <c r="N583" s="27">
        <f>+DATAPREMIOLOCAL2024[[#This Row],[GRAND PRIX]]*$I$3+DATAPREMIOLOCAL2024[[#This Row],[ORO LOCAL]]*$J$3+DATAPREMIOLOCAL2024[[#This Row],[PLATA LOCAL]]*$K$3+DATAPREMIOLOCAL2024[[#This Row],[BRONCE LOCAL]]*$L$3</f>
        <v>7</v>
      </c>
    </row>
    <row r="584" spans="1:14" s="1" customFormat="1" x14ac:dyDescent="0.3">
      <c r="A584" s="1" t="s">
        <v>1432</v>
      </c>
      <c r="B584" s="1" t="s">
        <v>1443</v>
      </c>
      <c r="C584" s="1" t="s">
        <v>2201</v>
      </c>
      <c r="D584" s="1" t="s">
        <v>942</v>
      </c>
      <c r="E584" s="1" t="s">
        <v>943</v>
      </c>
      <c r="G584" s="1" t="s">
        <v>200</v>
      </c>
      <c r="H584" s="1" t="s">
        <v>200</v>
      </c>
      <c r="K584" s="1">
        <v>2</v>
      </c>
      <c r="M584" s="1">
        <f>SUM(DATAPREMIOLOCAL2024[[#This Row],[GRAND PRIX]:[BRONCE LOCAL]])</f>
        <v>2</v>
      </c>
      <c r="N584" s="27">
        <f>+DATAPREMIOLOCAL2024[[#This Row],[GRAND PRIX]]*$I$3+DATAPREMIOLOCAL2024[[#This Row],[ORO LOCAL]]*$J$3+DATAPREMIOLOCAL2024[[#This Row],[PLATA LOCAL]]*$K$3+DATAPREMIOLOCAL2024[[#This Row],[BRONCE LOCAL]]*$L$3</f>
        <v>14</v>
      </c>
    </row>
    <row r="585" spans="1:14" s="1" customFormat="1" x14ac:dyDescent="0.3">
      <c r="A585" s="1" t="s">
        <v>1432</v>
      </c>
      <c r="B585" s="1" t="s">
        <v>2381</v>
      </c>
      <c r="C585" s="1" t="s">
        <v>3529</v>
      </c>
      <c r="D585" s="1" t="s">
        <v>944</v>
      </c>
      <c r="E585" s="1" t="s">
        <v>945</v>
      </c>
      <c r="G585" s="1" t="s">
        <v>200</v>
      </c>
      <c r="H585" s="1" t="s">
        <v>200</v>
      </c>
      <c r="J585" s="1">
        <v>1</v>
      </c>
      <c r="M585" s="1">
        <f>SUM(DATAPREMIOLOCAL2024[[#This Row],[GRAND PRIX]:[BRONCE LOCAL]])</f>
        <v>1</v>
      </c>
      <c r="N585" s="27">
        <f>+DATAPREMIOLOCAL2024[[#This Row],[GRAND PRIX]]*$I$3+DATAPREMIOLOCAL2024[[#This Row],[ORO LOCAL]]*$J$3+DATAPREMIOLOCAL2024[[#This Row],[PLATA LOCAL]]*$K$3+DATAPREMIOLOCAL2024[[#This Row],[BRONCE LOCAL]]*$L$3</f>
        <v>15</v>
      </c>
    </row>
    <row r="586" spans="1:14" s="1" customFormat="1" x14ac:dyDescent="0.3">
      <c r="A586" s="1" t="s">
        <v>1433</v>
      </c>
      <c r="B586" s="1" t="s">
        <v>946</v>
      </c>
      <c r="C586" s="1" t="s">
        <v>2715</v>
      </c>
      <c r="D586" s="1" t="s">
        <v>947</v>
      </c>
      <c r="E586" s="1" t="s">
        <v>621</v>
      </c>
      <c r="G586" s="1" t="s">
        <v>948</v>
      </c>
      <c r="H586" s="1" t="s">
        <v>948</v>
      </c>
      <c r="J586" s="1">
        <v>1</v>
      </c>
      <c r="K586" s="1">
        <v>1</v>
      </c>
      <c r="M586" s="1">
        <f>SUM(DATAPREMIOLOCAL2024[[#This Row],[GRAND PRIX]:[BRONCE LOCAL]])</f>
        <v>2</v>
      </c>
      <c r="N586" s="27">
        <f>+DATAPREMIOLOCAL2024[[#This Row],[GRAND PRIX]]*$I$3+DATAPREMIOLOCAL2024[[#This Row],[ORO LOCAL]]*$J$3+DATAPREMIOLOCAL2024[[#This Row],[PLATA LOCAL]]*$K$3+DATAPREMIOLOCAL2024[[#This Row],[BRONCE LOCAL]]*$L$3</f>
        <v>22</v>
      </c>
    </row>
    <row r="587" spans="1:14" s="1" customFormat="1" x14ac:dyDescent="0.3">
      <c r="A587" s="1" t="s">
        <v>1433</v>
      </c>
      <c r="B587" s="1" t="s">
        <v>949</v>
      </c>
      <c r="D587" s="1" t="s">
        <v>950</v>
      </c>
      <c r="E587" s="1" t="s">
        <v>951</v>
      </c>
      <c r="G587" s="1" t="s">
        <v>948</v>
      </c>
      <c r="H587" s="1" t="s">
        <v>948</v>
      </c>
      <c r="J587" s="1">
        <v>1</v>
      </c>
      <c r="M587" s="1">
        <f>SUM(DATAPREMIOLOCAL2024[[#This Row],[GRAND PRIX]:[BRONCE LOCAL]])</f>
        <v>1</v>
      </c>
      <c r="N587" s="27">
        <f>+DATAPREMIOLOCAL2024[[#This Row],[GRAND PRIX]]*$I$3+DATAPREMIOLOCAL2024[[#This Row],[ORO LOCAL]]*$J$3+DATAPREMIOLOCAL2024[[#This Row],[PLATA LOCAL]]*$K$3+DATAPREMIOLOCAL2024[[#This Row],[BRONCE LOCAL]]*$L$3</f>
        <v>15</v>
      </c>
    </row>
    <row r="588" spans="1:14" s="1" customFormat="1" x14ac:dyDescent="0.3">
      <c r="A588" s="1" t="s">
        <v>1433</v>
      </c>
      <c r="B588" s="1" t="s">
        <v>952</v>
      </c>
      <c r="D588" s="1" t="s">
        <v>953</v>
      </c>
      <c r="E588" s="1" t="s">
        <v>954</v>
      </c>
      <c r="G588" s="1" t="s">
        <v>948</v>
      </c>
      <c r="H588" s="1" t="s">
        <v>948</v>
      </c>
      <c r="J588" s="1">
        <v>1</v>
      </c>
      <c r="M588" s="1">
        <f>SUM(DATAPREMIOLOCAL2024[[#This Row],[GRAND PRIX]:[BRONCE LOCAL]])</f>
        <v>1</v>
      </c>
      <c r="N588" s="27">
        <f>+DATAPREMIOLOCAL2024[[#This Row],[GRAND PRIX]]*$I$3+DATAPREMIOLOCAL2024[[#This Row],[ORO LOCAL]]*$J$3+DATAPREMIOLOCAL2024[[#This Row],[PLATA LOCAL]]*$K$3+DATAPREMIOLOCAL2024[[#This Row],[BRONCE LOCAL]]*$L$3</f>
        <v>15</v>
      </c>
    </row>
    <row r="589" spans="1:14" s="1" customFormat="1" x14ac:dyDescent="0.3">
      <c r="A589" s="1" t="s">
        <v>1433</v>
      </c>
      <c r="B589" s="1" t="s">
        <v>952</v>
      </c>
      <c r="D589" s="1" t="s">
        <v>955</v>
      </c>
      <c r="E589" s="1" t="s">
        <v>956</v>
      </c>
      <c r="G589" s="1" t="s">
        <v>948</v>
      </c>
      <c r="H589" s="1" t="s">
        <v>948</v>
      </c>
      <c r="J589" s="1">
        <v>2</v>
      </c>
      <c r="L589" s="1">
        <v>1</v>
      </c>
      <c r="M589" s="1">
        <f>SUM(DATAPREMIOLOCAL2024[[#This Row],[GRAND PRIX]:[BRONCE LOCAL]])</f>
        <v>3</v>
      </c>
      <c r="N589" s="27">
        <f>+DATAPREMIOLOCAL2024[[#This Row],[GRAND PRIX]]*$I$3+DATAPREMIOLOCAL2024[[#This Row],[ORO LOCAL]]*$J$3+DATAPREMIOLOCAL2024[[#This Row],[PLATA LOCAL]]*$K$3+DATAPREMIOLOCAL2024[[#This Row],[BRONCE LOCAL]]*$L$3</f>
        <v>33</v>
      </c>
    </row>
    <row r="590" spans="1:14" s="1" customFormat="1" x14ac:dyDescent="0.3">
      <c r="A590" s="1" t="s">
        <v>1433</v>
      </c>
      <c r="B590" s="1" t="s">
        <v>957</v>
      </c>
      <c r="D590" s="1" t="s">
        <v>958</v>
      </c>
      <c r="E590" s="1" t="s">
        <v>959</v>
      </c>
      <c r="G590" s="1" t="s">
        <v>948</v>
      </c>
      <c r="H590" s="1" t="s">
        <v>948</v>
      </c>
      <c r="K590" s="1">
        <v>1</v>
      </c>
      <c r="M590" s="1">
        <f>SUM(DATAPREMIOLOCAL2024[[#This Row],[GRAND PRIX]:[BRONCE LOCAL]])</f>
        <v>1</v>
      </c>
      <c r="N590" s="27">
        <f>+DATAPREMIOLOCAL2024[[#This Row],[GRAND PRIX]]*$I$3+DATAPREMIOLOCAL2024[[#This Row],[ORO LOCAL]]*$J$3+DATAPREMIOLOCAL2024[[#This Row],[PLATA LOCAL]]*$K$3+DATAPREMIOLOCAL2024[[#This Row],[BRONCE LOCAL]]*$L$3</f>
        <v>7</v>
      </c>
    </row>
    <row r="591" spans="1:14" s="1" customFormat="1" x14ac:dyDescent="0.3">
      <c r="A591" s="1" t="s">
        <v>1433</v>
      </c>
      <c r="B591" s="1" t="s">
        <v>960</v>
      </c>
      <c r="D591" s="1" t="s">
        <v>961</v>
      </c>
      <c r="E591" s="1" t="s">
        <v>962</v>
      </c>
      <c r="G591" s="1" t="s">
        <v>948</v>
      </c>
      <c r="H591" s="1" t="s">
        <v>948</v>
      </c>
      <c r="L591" s="1">
        <v>1</v>
      </c>
      <c r="M591" s="1">
        <f>SUM(DATAPREMIOLOCAL2024[[#This Row],[GRAND PRIX]:[BRONCE LOCAL]])</f>
        <v>1</v>
      </c>
      <c r="N591" s="27">
        <f>+DATAPREMIOLOCAL2024[[#This Row],[GRAND PRIX]]*$I$3+DATAPREMIOLOCAL2024[[#This Row],[ORO LOCAL]]*$J$3+DATAPREMIOLOCAL2024[[#This Row],[PLATA LOCAL]]*$K$3+DATAPREMIOLOCAL2024[[#This Row],[BRONCE LOCAL]]*$L$3</f>
        <v>3</v>
      </c>
    </row>
    <row r="592" spans="1:14" s="1" customFormat="1" x14ac:dyDescent="0.3">
      <c r="A592" s="1" t="s">
        <v>1433</v>
      </c>
      <c r="B592" s="1" t="s">
        <v>960</v>
      </c>
      <c r="D592" s="1" t="s">
        <v>963</v>
      </c>
      <c r="E592" s="1" t="s">
        <v>962</v>
      </c>
      <c r="G592" s="1" t="s">
        <v>948</v>
      </c>
      <c r="H592" s="1" t="s">
        <v>948</v>
      </c>
      <c r="K592" s="1">
        <v>1</v>
      </c>
      <c r="M592" s="1">
        <f>SUM(DATAPREMIOLOCAL2024[[#This Row],[GRAND PRIX]:[BRONCE LOCAL]])</f>
        <v>1</v>
      </c>
      <c r="N592" s="27">
        <f>+DATAPREMIOLOCAL2024[[#This Row],[GRAND PRIX]]*$I$3+DATAPREMIOLOCAL2024[[#This Row],[ORO LOCAL]]*$J$3+DATAPREMIOLOCAL2024[[#This Row],[PLATA LOCAL]]*$K$3+DATAPREMIOLOCAL2024[[#This Row],[BRONCE LOCAL]]*$L$3</f>
        <v>7</v>
      </c>
    </row>
    <row r="593" spans="1:14" s="1" customFormat="1" x14ac:dyDescent="0.3">
      <c r="A593" s="1" t="s">
        <v>1433</v>
      </c>
      <c r="B593" s="1" t="s">
        <v>960</v>
      </c>
      <c r="D593" s="1" t="s">
        <v>964</v>
      </c>
      <c r="E593" s="1" t="s">
        <v>962</v>
      </c>
      <c r="G593" s="1" t="s">
        <v>948</v>
      </c>
      <c r="H593" s="1" t="s">
        <v>948</v>
      </c>
      <c r="L593" s="1">
        <v>1</v>
      </c>
      <c r="M593" s="1">
        <f>SUM(DATAPREMIOLOCAL2024[[#This Row],[GRAND PRIX]:[BRONCE LOCAL]])</f>
        <v>1</v>
      </c>
      <c r="N593" s="27">
        <f>+DATAPREMIOLOCAL2024[[#This Row],[GRAND PRIX]]*$I$3+DATAPREMIOLOCAL2024[[#This Row],[ORO LOCAL]]*$J$3+DATAPREMIOLOCAL2024[[#This Row],[PLATA LOCAL]]*$K$3+DATAPREMIOLOCAL2024[[#This Row],[BRONCE LOCAL]]*$L$3</f>
        <v>3</v>
      </c>
    </row>
    <row r="594" spans="1:14" s="1" customFormat="1" x14ac:dyDescent="0.3">
      <c r="A594" s="1" t="s">
        <v>1433</v>
      </c>
      <c r="B594" s="1" t="s">
        <v>965</v>
      </c>
      <c r="D594" s="1" t="s">
        <v>966</v>
      </c>
      <c r="E594" s="1" t="s">
        <v>967</v>
      </c>
      <c r="G594" s="1" t="s">
        <v>948</v>
      </c>
      <c r="H594" s="1" t="s">
        <v>948</v>
      </c>
      <c r="L594" s="1">
        <v>1</v>
      </c>
      <c r="M594" s="1">
        <f>SUM(DATAPREMIOLOCAL2024[[#This Row],[GRAND PRIX]:[BRONCE LOCAL]])</f>
        <v>1</v>
      </c>
      <c r="N594" s="27">
        <f>+DATAPREMIOLOCAL2024[[#This Row],[GRAND PRIX]]*$I$3+DATAPREMIOLOCAL2024[[#This Row],[ORO LOCAL]]*$J$3+DATAPREMIOLOCAL2024[[#This Row],[PLATA LOCAL]]*$K$3+DATAPREMIOLOCAL2024[[#This Row],[BRONCE LOCAL]]*$L$3</f>
        <v>3</v>
      </c>
    </row>
    <row r="595" spans="1:14" s="1" customFormat="1" x14ac:dyDescent="0.3">
      <c r="A595" s="1" t="s">
        <v>1433</v>
      </c>
      <c r="B595" s="1" t="s">
        <v>965</v>
      </c>
      <c r="D595" s="1" t="s">
        <v>968</v>
      </c>
      <c r="E595" s="1" t="s">
        <v>969</v>
      </c>
      <c r="G595" s="1" t="s">
        <v>948</v>
      </c>
      <c r="H595" s="1" t="s">
        <v>948</v>
      </c>
      <c r="L595" s="1">
        <v>1</v>
      </c>
      <c r="M595" s="1">
        <f>SUM(DATAPREMIOLOCAL2024[[#This Row],[GRAND PRIX]:[BRONCE LOCAL]])</f>
        <v>1</v>
      </c>
      <c r="N595" s="27">
        <f>+DATAPREMIOLOCAL2024[[#This Row],[GRAND PRIX]]*$I$3+DATAPREMIOLOCAL2024[[#This Row],[ORO LOCAL]]*$J$3+DATAPREMIOLOCAL2024[[#This Row],[PLATA LOCAL]]*$K$3+DATAPREMIOLOCAL2024[[#This Row],[BRONCE LOCAL]]*$L$3</f>
        <v>3</v>
      </c>
    </row>
    <row r="596" spans="1:14" s="1" customFormat="1" x14ac:dyDescent="0.3">
      <c r="A596" s="1" t="s">
        <v>1433</v>
      </c>
      <c r="B596" s="1" t="s">
        <v>970</v>
      </c>
      <c r="D596" s="1" t="s">
        <v>971</v>
      </c>
      <c r="E596" s="1" t="s">
        <v>972</v>
      </c>
      <c r="G596" s="1" t="s">
        <v>948</v>
      </c>
      <c r="H596" s="1" t="s">
        <v>948</v>
      </c>
      <c r="L596" s="1">
        <v>1</v>
      </c>
      <c r="M596" s="1">
        <f>SUM(DATAPREMIOLOCAL2024[[#This Row],[GRAND PRIX]:[BRONCE LOCAL]])</f>
        <v>1</v>
      </c>
      <c r="N596" s="27">
        <f>+DATAPREMIOLOCAL2024[[#This Row],[GRAND PRIX]]*$I$3+DATAPREMIOLOCAL2024[[#This Row],[ORO LOCAL]]*$J$3+DATAPREMIOLOCAL2024[[#This Row],[PLATA LOCAL]]*$K$3+DATAPREMIOLOCAL2024[[#This Row],[BRONCE LOCAL]]*$L$3</f>
        <v>3</v>
      </c>
    </row>
    <row r="597" spans="1:14" s="1" customFormat="1" x14ac:dyDescent="0.3">
      <c r="A597" s="1" t="s">
        <v>1433</v>
      </c>
      <c r="B597" s="1" t="s">
        <v>973</v>
      </c>
      <c r="D597" s="1" t="s">
        <v>974</v>
      </c>
      <c r="E597" s="1" t="s">
        <v>975</v>
      </c>
      <c r="G597" s="1" t="s">
        <v>948</v>
      </c>
      <c r="H597" s="1" t="s">
        <v>948</v>
      </c>
      <c r="L597" s="1">
        <v>1</v>
      </c>
      <c r="M597" s="1">
        <f>SUM(DATAPREMIOLOCAL2024[[#This Row],[GRAND PRIX]:[BRONCE LOCAL]])</f>
        <v>1</v>
      </c>
      <c r="N597" s="27">
        <f>+DATAPREMIOLOCAL2024[[#This Row],[GRAND PRIX]]*$I$3+DATAPREMIOLOCAL2024[[#This Row],[ORO LOCAL]]*$J$3+DATAPREMIOLOCAL2024[[#This Row],[PLATA LOCAL]]*$K$3+DATAPREMIOLOCAL2024[[#This Row],[BRONCE LOCAL]]*$L$3</f>
        <v>3</v>
      </c>
    </row>
    <row r="598" spans="1:14" s="1" customFormat="1" x14ac:dyDescent="0.3">
      <c r="A598" s="1" t="s">
        <v>2653</v>
      </c>
      <c r="B598" s="1" t="s">
        <v>1473</v>
      </c>
      <c r="D598" s="1" t="s">
        <v>1474</v>
      </c>
      <c r="E598" s="1" t="s">
        <v>1475</v>
      </c>
      <c r="G598" s="1" t="s">
        <v>796</v>
      </c>
      <c r="H598" s="1" t="s">
        <v>796</v>
      </c>
      <c r="L598" s="1">
        <v>1</v>
      </c>
      <c r="M598" s="1">
        <f>SUM(DATAPREMIOLOCAL2024[[#This Row],[GRAND PRIX]:[BRONCE LOCAL]])</f>
        <v>1</v>
      </c>
      <c r="N598" s="27">
        <f>+DATAPREMIOLOCAL2024[[#This Row],[GRAND PRIX]]*$I$3+DATAPREMIOLOCAL2024[[#This Row],[ORO LOCAL]]*$J$3+DATAPREMIOLOCAL2024[[#This Row],[PLATA LOCAL]]*$K$3+DATAPREMIOLOCAL2024[[#This Row],[BRONCE LOCAL]]*$L$3</f>
        <v>3</v>
      </c>
    </row>
    <row r="599" spans="1:14" s="1" customFormat="1" x14ac:dyDescent="0.3">
      <c r="A599" s="1" t="s">
        <v>2653</v>
      </c>
      <c r="B599" s="1" t="s">
        <v>1476</v>
      </c>
      <c r="D599" s="1" t="s">
        <v>1477</v>
      </c>
      <c r="E599" s="1" t="s">
        <v>1478</v>
      </c>
      <c r="G599" s="1" t="s">
        <v>796</v>
      </c>
      <c r="H599" s="1" t="s">
        <v>796</v>
      </c>
      <c r="K599" s="1">
        <v>1</v>
      </c>
      <c r="L599" s="1">
        <v>3</v>
      </c>
      <c r="M599" s="1">
        <f>SUM(DATAPREMIOLOCAL2024[[#This Row],[GRAND PRIX]:[BRONCE LOCAL]])</f>
        <v>4</v>
      </c>
      <c r="N599" s="27">
        <f>+DATAPREMIOLOCAL2024[[#This Row],[GRAND PRIX]]*$I$3+DATAPREMIOLOCAL2024[[#This Row],[ORO LOCAL]]*$J$3+DATAPREMIOLOCAL2024[[#This Row],[PLATA LOCAL]]*$K$3+DATAPREMIOLOCAL2024[[#This Row],[BRONCE LOCAL]]*$L$3</f>
        <v>16</v>
      </c>
    </row>
    <row r="600" spans="1:14" s="1" customFormat="1" x14ac:dyDescent="0.3">
      <c r="A600" s="1" t="s">
        <v>2653</v>
      </c>
      <c r="B600" s="1" t="s">
        <v>1476</v>
      </c>
      <c r="D600" s="1" t="s">
        <v>1479</v>
      </c>
      <c r="E600" s="1" t="s">
        <v>1480</v>
      </c>
      <c r="G600" s="1" t="s">
        <v>796</v>
      </c>
      <c r="H600" s="1" t="s">
        <v>796</v>
      </c>
      <c r="J600" s="1">
        <v>1</v>
      </c>
      <c r="M600" s="1">
        <f>SUM(DATAPREMIOLOCAL2024[[#This Row],[GRAND PRIX]:[BRONCE LOCAL]])</f>
        <v>1</v>
      </c>
      <c r="N600" s="27">
        <f>+DATAPREMIOLOCAL2024[[#This Row],[GRAND PRIX]]*$I$3+DATAPREMIOLOCAL2024[[#This Row],[ORO LOCAL]]*$J$3+DATAPREMIOLOCAL2024[[#This Row],[PLATA LOCAL]]*$K$3+DATAPREMIOLOCAL2024[[#This Row],[BRONCE LOCAL]]*$L$3</f>
        <v>15</v>
      </c>
    </row>
    <row r="601" spans="1:14" s="1" customFormat="1" x14ac:dyDescent="0.3">
      <c r="A601" s="1" t="s">
        <v>2653</v>
      </c>
      <c r="B601" s="1" t="s">
        <v>1481</v>
      </c>
      <c r="D601" s="1" t="s">
        <v>1482</v>
      </c>
      <c r="E601" s="1" t="s">
        <v>1483</v>
      </c>
      <c r="G601" s="1" t="s">
        <v>796</v>
      </c>
      <c r="H601" s="1" t="s">
        <v>796</v>
      </c>
      <c r="K601" s="1">
        <v>5</v>
      </c>
      <c r="L601" s="1">
        <v>4</v>
      </c>
      <c r="M601" s="1">
        <f>SUM(DATAPREMIOLOCAL2024[[#This Row],[GRAND PRIX]:[BRONCE LOCAL]])</f>
        <v>9</v>
      </c>
      <c r="N601" s="27">
        <f>+DATAPREMIOLOCAL2024[[#This Row],[GRAND PRIX]]*$I$3+DATAPREMIOLOCAL2024[[#This Row],[ORO LOCAL]]*$J$3+DATAPREMIOLOCAL2024[[#This Row],[PLATA LOCAL]]*$K$3+DATAPREMIOLOCAL2024[[#This Row],[BRONCE LOCAL]]*$L$3</f>
        <v>47</v>
      </c>
    </row>
    <row r="602" spans="1:14" s="1" customFormat="1" x14ac:dyDescent="0.3">
      <c r="A602" s="1" t="s">
        <v>2653</v>
      </c>
      <c r="B602" s="1" t="s">
        <v>1481</v>
      </c>
      <c r="D602" s="1" t="s">
        <v>1484</v>
      </c>
      <c r="E602" s="1" t="s">
        <v>1483</v>
      </c>
      <c r="G602" s="1" t="s">
        <v>796</v>
      </c>
      <c r="H602" s="1" t="s">
        <v>796</v>
      </c>
      <c r="L602" s="1">
        <v>1</v>
      </c>
      <c r="M602" s="1">
        <f>SUM(DATAPREMIOLOCAL2024[[#This Row],[GRAND PRIX]:[BRONCE LOCAL]])</f>
        <v>1</v>
      </c>
      <c r="N602" s="27">
        <f>+DATAPREMIOLOCAL2024[[#This Row],[GRAND PRIX]]*$I$3+DATAPREMIOLOCAL2024[[#This Row],[ORO LOCAL]]*$J$3+DATAPREMIOLOCAL2024[[#This Row],[PLATA LOCAL]]*$K$3+DATAPREMIOLOCAL2024[[#This Row],[BRONCE LOCAL]]*$L$3</f>
        <v>3</v>
      </c>
    </row>
    <row r="603" spans="1:14" s="1" customFormat="1" x14ac:dyDescent="0.3">
      <c r="A603" s="1" t="s">
        <v>2653</v>
      </c>
      <c r="B603" s="1" t="s">
        <v>1485</v>
      </c>
      <c r="C603" s="1" t="s">
        <v>1485</v>
      </c>
      <c r="D603" s="1" t="s">
        <v>1486</v>
      </c>
      <c r="E603" s="1" t="s">
        <v>1475</v>
      </c>
      <c r="G603" s="1" t="s">
        <v>796</v>
      </c>
      <c r="H603" s="1" t="s">
        <v>796</v>
      </c>
      <c r="K603" s="1">
        <v>1</v>
      </c>
      <c r="L603" s="1">
        <v>1</v>
      </c>
      <c r="M603" s="1">
        <f>SUM(DATAPREMIOLOCAL2024[[#This Row],[GRAND PRIX]:[BRONCE LOCAL]])</f>
        <v>2</v>
      </c>
      <c r="N603" s="27">
        <f>+DATAPREMIOLOCAL2024[[#This Row],[GRAND PRIX]]*$I$3+DATAPREMIOLOCAL2024[[#This Row],[ORO LOCAL]]*$J$3+DATAPREMIOLOCAL2024[[#This Row],[PLATA LOCAL]]*$K$3+DATAPREMIOLOCAL2024[[#This Row],[BRONCE LOCAL]]*$L$3</f>
        <v>10</v>
      </c>
    </row>
    <row r="604" spans="1:14" s="1" customFormat="1" x14ac:dyDescent="0.3">
      <c r="A604" s="1" t="s">
        <v>2653</v>
      </c>
      <c r="B604" s="1" t="s">
        <v>1487</v>
      </c>
      <c r="D604" s="1" t="s">
        <v>1488</v>
      </c>
      <c r="E604" s="1" t="s">
        <v>1489</v>
      </c>
      <c r="G604" s="1" t="s">
        <v>796</v>
      </c>
      <c r="H604" s="1" t="s">
        <v>796</v>
      </c>
      <c r="K604" s="1">
        <v>1</v>
      </c>
      <c r="L604" s="1">
        <v>1</v>
      </c>
      <c r="M604" s="1">
        <f>SUM(DATAPREMIOLOCAL2024[[#This Row],[GRAND PRIX]:[BRONCE LOCAL]])</f>
        <v>2</v>
      </c>
      <c r="N604" s="27">
        <f>+DATAPREMIOLOCAL2024[[#This Row],[GRAND PRIX]]*$I$3+DATAPREMIOLOCAL2024[[#This Row],[ORO LOCAL]]*$J$3+DATAPREMIOLOCAL2024[[#This Row],[PLATA LOCAL]]*$K$3+DATAPREMIOLOCAL2024[[#This Row],[BRONCE LOCAL]]*$L$3</f>
        <v>10</v>
      </c>
    </row>
    <row r="605" spans="1:14" s="1" customFormat="1" x14ac:dyDescent="0.3">
      <c r="A605" s="1" t="s">
        <v>2653</v>
      </c>
      <c r="B605" s="1" t="s">
        <v>1487</v>
      </c>
      <c r="D605" s="1" t="s">
        <v>1490</v>
      </c>
      <c r="E605" s="1" t="s">
        <v>1489</v>
      </c>
      <c r="G605" s="1" t="s">
        <v>796</v>
      </c>
      <c r="H605" s="1" t="s">
        <v>796</v>
      </c>
      <c r="L605" s="1">
        <v>1</v>
      </c>
      <c r="M605" s="1">
        <f>SUM(DATAPREMIOLOCAL2024[[#This Row],[GRAND PRIX]:[BRONCE LOCAL]])</f>
        <v>1</v>
      </c>
      <c r="N605" s="27">
        <f>+DATAPREMIOLOCAL2024[[#This Row],[GRAND PRIX]]*$I$3+DATAPREMIOLOCAL2024[[#This Row],[ORO LOCAL]]*$J$3+DATAPREMIOLOCAL2024[[#This Row],[PLATA LOCAL]]*$K$3+DATAPREMIOLOCAL2024[[#This Row],[BRONCE LOCAL]]*$L$3</f>
        <v>3</v>
      </c>
    </row>
    <row r="606" spans="1:14" s="1" customFormat="1" x14ac:dyDescent="0.3">
      <c r="A606" s="1" t="s">
        <v>2653</v>
      </c>
      <c r="B606" s="1" t="s">
        <v>1487</v>
      </c>
      <c r="D606" s="1" t="s">
        <v>1479</v>
      </c>
      <c r="E606" s="1" t="s">
        <v>1480</v>
      </c>
      <c r="G606" s="1" t="s">
        <v>796</v>
      </c>
      <c r="H606" s="1" t="s">
        <v>796</v>
      </c>
      <c r="J606" s="1">
        <v>1</v>
      </c>
      <c r="K606" s="1">
        <v>4</v>
      </c>
      <c r="L606" s="1">
        <v>2</v>
      </c>
      <c r="M606" s="1">
        <f>SUM(DATAPREMIOLOCAL2024[[#This Row],[GRAND PRIX]:[BRONCE LOCAL]])</f>
        <v>7</v>
      </c>
      <c r="N606" s="27">
        <f>+DATAPREMIOLOCAL2024[[#This Row],[GRAND PRIX]]*$I$3+DATAPREMIOLOCAL2024[[#This Row],[ORO LOCAL]]*$J$3+DATAPREMIOLOCAL2024[[#This Row],[PLATA LOCAL]]*$K$3+DATAPREMIOLOCAL2024[[#This Row],[BRONCE LOCAL]]*$L$3</f>
        <v>49</v>
      </c>
    </row>
    <row r="607" spans="1:14" s="1" customFormat="1" x14ac:dyDescent="0.3">
      <c r="A607" s="1" t="s">
        <v>2653</v>
      </c>
      <c r="B607" s="1" t="s">
        <v>1487</v>
      </c>
      <c r="D607" s="1" t="s">
        <v>1491</v>
      </c>
      <c r="E607" s="1" t="s">
        <v>1492</v>
      </c>
      <c r="G607" s="1" t="s">
        <v>796</v>
      </c>
      <c r="H607" s="1" t="s">
        <v>796</v>
      </c>
      <c r="L607" s="1">
        <v>1</v>
      </c>
      <c r="M607" s="1">
        <f>SUM(DATAPREMIOLOCAL2024[[#This Row],[GRAND PRIX]:[BRONCE LOCAL]])</f>
        <v>1</v>
      </c>
      <c r="N607" s="27">
        <f>+DATAPREMIOLOCAL2024[[#This Row],[GRAND PRIX]]*$I$3+DATAPREMIOLOCAL2024[[#This Row],[ORO LOCAL]]*$J$3+DATAPREMIOLOCAL2024[[#This Row],[PLATA LOCAL]]*$K$3+DATAPREMIOLOCAL2024[[#This Row],[BRONCE LOCAL]]*$L$3</f>
        <v>3</v>
      </c>
    </row>
    <row r="608" spans="1:14" s="1" customFormat="1" x14ac:dyDescent="0.3">
      <c r="A608" s="1" t="s">
        <v>2653</v>
      </c>
      <c r="B608" s="1" t="s">
        <v>1487</v>
      </c>
      <c r="D608" s="1" t="s">
        <v>1493</v>
      </c>
      <c r="E608" s="1" t="s">
        <v>1494</v>
      </c>
      <c r="G608" s="1" t="s">
        <v>796</v>
      </c>
      <c r="H608" s="1" t="s">
        <v>796</v>
      </c>
      <c r="J608" s="1">
        <v>2</v>
      </c>
      <c r="M608" s="1">
        <f>SUM(DATAPREMIOLOCAL2024[[#This Row],[GRAND PRIX]:[BRONCE LOCAL]])</f>
        <v>2</v>
      </c>
      <c r="N608" s="27">
        <f>+DATAPREMIOLOCAL2024[[#This Row],[GRAND PRIX]]*$I$3+DATAPREMIOLOCAL2024[[#This Row],[ORO LOCAL]]*$J$3+DATAPREMIOLOCAL2024[[#This Row],[PLATA LOCAL]]*$K$3+DATAPREMIOLOCAL2024[[#This Row],[BRONCE LOCAL]]*$L$3</f>
        <v>30</v>
      </c>
    </row>
    <row r="609" spans="1:14" s="1" customFormat="1" x14ac:dyDescent="0.3">
      <c r="A609" s="1" t="s">
        <v>2653</v>
      </c>
      <c r="B609" s="1" t="s">
        <v>1487</v>
      </c>
      <c r="D609" s="1" t="s">
        <v>1493</v>
      </c>
      <c r="E609" s="1" t="s">
        <v>1495</v>
      </c>
      <c r="G609" s="1" t="s">
        <v>796</v>
      </c>
      <c r="H609" s="1" t="s">
        <v>796</v>
      </c>
      <c r="J609" s="1">
        <v>2</v>
      </c>
      <c r="K609" s="1">
        <v>2</v>
      </c>
      <c r="L609" s="1">
        <v>5</v>
      </c>
      <c r="M609" s="1">
        <f>SUM(DATAPREMIOLOCAL2024[[#This Row],[GRAND PRIX]:[BRONCE LOCAL]])</f>
        <v>9</v>
      </c>
      <c r="N609" s="27">
        <f>+DATAPREMIOLOCAL2024[[#This Row],[GRAND PRIX]]*$I$3+DATAPREMIOLOCAL2024[[#This Row],[ORO LOCAL]]*$J$3+DATAPREMIOLOCAL2024[[#This Row],[PLATA LOCAL]]*$K$3+DATAPREMIOLOCAL2024[[#This Row],[BRONCE LOCAL]]*$L$3</f>
        <v>59</v>
      </c>
    </row>
    <row r="610" spans="1:14" s="1" customFormat="1" x14ac:dyDescent="0.3">
      <c r="A610" s="1" t="s">
        <v>2653</v>
      </c>
      <c r="B610" s="1" t="s">
        <v>1487</v>
      </c>
      <c r="D610" s="1" t="s">
        <v>1496</v>
      </c>
      <c r="E610" s="1" t="s">
        <v>1489</v>
      </c>
      <c r="G610" s="1" t="s">
        <v>796</v>
      </c>
      <c r="H610" s="1" t="s">
        <v>796</v>
      </c>
      <c r="L610" s="1">
        <v>1</v>
      </c>
      <c r="M610" s="1">
        <f>SUM(DATAPREMIOLOCAL2024[[#This Row],[GRAND PRIX]:[BRONCE LOCAL]])</f>
        <v>1</v>
      </c>
      <c r="N610" s="27">
        <f>+DATAPREMIOLOCAL2024[[#This Row],[GRAND PRIX]]*$I$3+DATAPREMIOLOCAL2024[[#This Row],[ORO LOCAL]]*$J$3+DATAPREMIOLOCAL2024[[#This Row],[PLATA LOCAL]]*$K$3+DATAPREMIOLOCAL2024[[#This Row],[BRONCE LOCAL]]*$L$3</f>
        <v>3</v>
      </c>
    </row>
    <row r="611" spans="1:14" s="1" customFormat="1" x14ac:dyDescent="0.3">
      <c r="A611" s="1" t="s">
        <v>2198</v>
      </c>
      <c r="B611" s="1" t="s">
        <v>2148</v>
      </c>
      <c r="D611" s="1" t="s">
        <v>2149</v>
      </c>
      <c r="E611" s="1" t="s">
        <v>2150</v>
      </c>
      <c r="G611" s="1" t="s">
        <v>1006</v>
      </c>
      <c r="H611" s="1" t="s">
        <v>1006</v>
      </c>
      <c r="J611" s="1">
        <v>2</v>
      </c>
      <c r="K611" s="1">
        <v>2</v>
      </c>
      <c r="M611" s="1">
        <f>SUM(DATAPREMIOLOCAL2024[[#This Row],[GRAND PRIX]:[BRONCE LOCAL]])</f>
        <v>4</v>
      </c>
      <c r="N611" s="27">
        <f>+DATAPREMIOLOCAL2024[[#This Row],[GRAND PRIX]]*$I$3+DATAPREMIOLOCAL2024[[#This Row],[ORO LOCAL]]*$J$3+DATAPREMIOLOCAL2024[[#This Row],[PLATA LOCAL]]*$K$3+DATAPREMIOLOCAL2024[[#This Row],[BRONCE LOCAL]]*$L$3</f>
        <v>44</v>
      </c>
    </row>
    <row r="612" spans="1:14" s="1" customFormat="1" x14ac:dyDescent="0.3">
      <c r="A612" s="1" t="s">
        <v>2198</v>
      </c>
      <c r="B612" s="1" t="s">
        <v>2148</v>
      </c>
      <c r="D612" s="1" t="s">
        <v>2151</v>
      </c>
      <c r="E612" s="1" t="s">
        <v>2152</v>
      </c>
      <c r="G612" s="1" t="s">
        <v>1006</v>
      </c>
      <c r="H612" s="1" t="s">
        <v>1006</v>
      </c>
      <c r="J612" s="1">
        <v>2</v>
      </c>
      <c r="M612" s="1">
        <f>SUM(DATAPREMIOLOCAL2024[[#This Row],[GRAND PRIX]:[BRONCE LOCAL]])</f>
        <v>2</v>
      </c>
      <c r="N612" s="27">
        <f>+DATAPREMIOLOCAL2024[[#This Row],[GRAND PRIX]]*$I$3+DATAPREMIOLOCAL2024[[#This Row],[ORO LOCAL]]*$J$3+DATAPREMIOLOCAL2024[[#This Row],[PLATA LOCAL]]*$K$3+DATAPREMIOLOCAL2024[[#This Row],[BRONCE LOCAL]]*$L$3</f>
        <v>30</v>
      </c>
    </row>
    <row r="613" spans="1:14" s="1" customFormat="1" x14ac:dyDescent="0.3">
      <c r="A613" s="1" t="s">
        <v>2198</v>
      </c>
      <c r="B613" s="1" t="s">
        <v>2153</v>
      </c>
      <c r="D613" s="1" t="s">
        <v>2154</v>
      </c>
      <c r="E613" s="1" t="s">
        <v>2155</v>
      </c>
      <c r="G613" s="1" t="s">
        <v>1006</v>
      </c>
      <c r="H613" s="1" t="s">
        <v>1006</v>
      </c>
      <c r="L613" s="43">
        <v>2</v>
      </c>
      <c r="M613" s="1">
        <f>SUM(DATAPREMIOLOCAL2024[[#This Row],[GRAND PRIX]:[BRONCE LOCAL]])</f>
        <v>2</v>
      </c>
      <c r="N613" s="27">
        <f>+DATAPREMIOLOCAL2024[[#This Row],[GRAND PRIX]]*$I$3+DATAPREMIOLOCAL2024[[#This Row],[ORO LOCAL]]*$J$3+DATAPREMIOLOCAL2024[[#This Row],[PLATA LOCAL]]*$K$3+DATAPREMIOLOCAL2024[[#This Row],[BRONCE LOCAL]]*$L$3</f>
        <v>6</v>
      </c>
    </row>
    <row r="614" spans="1:14" s="1" customFormat="1" x14ac:dyDescent="0.3">
      <c r="A614" s="1" t="s">
        <v>2198</v>
      </c>
      <c r="B614" s="1" t="s">
        <v>2153</v>
      </c>
      <c r="D614" s="1" t="s">
        <v>2156</v>
      </c>
      <c r="E614" s="1" t="s">
        <v>2157</v>
      </c>
      <c r="G614" s="1" t="s">
        <v>1006</v>
      </c>
      <c r="H614" s="1" t="s">
        <v>1006</v>
      </c>
      <c r="L614" s="1">
        <v>6</v>
      </c>
      <c r="M614" s="1">
        <f>SUM(DATAPREMIOLOCAL2024[[#This Row],[GRAND PRIX]:[BRONCE LOCAL]])</f>
        <v>6</v>
      </c>
      <c r="N614" s="27">
        <f>+DATAPREMIOLOCAL2024[[#This Row],[GRAND PRIX]]*$I$3+DATAPREMIOLOCAL2024[[#This Row],[ORO LOCAL]]*$J$3+DATAPREMIOLOCAL2024[[#This Row],[PLATA LOCAL]]*$K$3+DATAPREMIOLOCAL2024[[#This Row],[BRONCE LOCAL]]*$L$3</f>
        <v>18</v>
      </c>
    </row>
    <row r="615" spans="1:14" s="1" customFormat="1" x14ac:dyDescent="0.3">
      <c r="A615" s="1" t="s">
        <v>2198</v>
      </c>
      <c r="B615" s="1" t="s">
        <v>2153</v>
      </c>
      <c r="D615" s="1" t="s">
        <v>2158</v>
      </c>
      <c r="E615" s="1" t="s">
        <v>2155</v>
      </c>
      <c r="G615" s="1" t="s">
        <v>1006</v>
      </c>
      <c r="H615" s="1" t="s">
        <v>1006</v>
      </c>
      <c r="K615" s="43">
        <v>2</v>
      </c>
      <c r="M615" s="1">
        <f>SUM(DATAPREMIOLOCAL2024[[#This Row],[GRAND PRIX]:[BRONCE LOCAL]])</f>
        <v>2</v>
      </c>
      <c r="N615" s="27">
        <f>+DATAPREMIOLOCAL2024[[#This Row],[GRAND PRIX]]*$I$3+DATAPREMIOLOCAL2024[[#This Row],[ORO LOCAL]]*$J$3+DATAPREMIOLOCAL2024[[#This Row],[PLATA LOCAL]]*$K$3+DATAPREMIOLOCAL2024[[#This Row],[BRONCE LOCAL]]*$L$3</f>
        <v>14</v>
      </c>
    </row>
    <row r="616" spans="1:14" s="1" customFormat="1" x14ac:dyDescent="0.3">
      <c r="A616" s="1" t="s">
        <v>2198</v>
      </c>
      <c r="B616" s="1" t="s">
        <v>2153</v>
      </c>
      <c r="D616" s="1" t="s">
        <v>2159</v>
      </c>
      <c r="E616" s="1" t="s">
        <v>2155</v>
      </c>
      <c r="G616" s="1" t="s">
        <v>1006</v>
      </c>
      <c r="H616" s="1" t="s">
        <v>1006</v>
      </c>
      <c r="K616" s="43">
        <v>2</v>
      </c>
      <c r="M616" s="1">
        <f>SUM(DATAPREMIOLOCAL2024[[#This Row],[GRAND PRIX]:[BRONCE LOCAL]])</f>
        <v>2</v>
      </c>
      <c r="N616" s="27">
        <f>+DATAPREMIOLOCAL2024[[#This Row],[GRAND PRIX]]*$I$3+DATAPREMIOLOCAL2024[[#This Row],[ORO LOCAL]]*$J$3+DATAPREMIOLOCAL2024[[#This Row],[PLATA LOCAL]]*$K$3+DATAPREMIOLOCAL2024[[#This Row],[BRONCE LOCAL]]*$L$3</f>
        <v>14</v>
      </c>
    </row>
    <row r="617" spans="1:14" s="1" customFormat="1" x14ac:dyDescent="0.3">
      <c r="A617" s="1" t="s">
        <v>2198</v>
      </c>
      <c r="B617" s="1" t="s">
        <v>2153</v>
      </c>
      <c r="D617" s="1" t="s">
        <v>2160</v>
      </c>
      <c r="E617" s="1" t="s">
        <v>2155</v>
      </c>
      <c r="G617" s="1" t="s">
        <v>1006</v>
      </c>
      <c r="H617" s="1" t="s">
        <v>1006</v>
      </c>
      <c r="L617" s="1">
        <v>1</v>
      </c>
      <c r="M617" s="1">
        <f>SUM(DATAPREMIOLOCAL2024[[#This Row],[GRAND PRIX]:[BRONCE LOCAL]])</f>
        <v>1</v>
      </c>
      <c r="N617" s="27">
        <f>+DATAPREMIOLOCAL2024[[#This Row],[GRAND PRIX]]*$I$3+DATAPREMIOLOCAL2024[[#This Row],[ORO LOCAL]]*$J$3+DATAPREMIOLOCAL2024[[#This Row],[PLATA LOCAL]]*$K$3+DATAPREMIOLOCAL2024[[#This Row],[BRONCE LOCAL]]*$L$3</f>
        <v>3</v>
      </c>
    </row>
    <row r="618" spans="1:14" s="1" customFormat="1" x14ac:dyDescent="0.3">
      <c r="A618" s="1" t="s">
        <v>2198</v>
      </c>
      <c r="B618" s="1" t="s">
        <v>2153</v>
      </c>
      <c r="D618" s="1" t="s">
        <v>2161</v>
      </c>
      <c r="E618" s="1" t="s">
        <v>2155</v>
      </c>
      <c r="G618" s="1" t="s">
        <v>1006</v>
      </c>
      <c r="H618" s="1" t="s">
        <v>1006</v>
      </c>
      <c r="I618" s="1">
        <v>1</v>
      </c>
      <c r="J618" s="43">
        <v>4</v>
      </c>
      <c r="K618" s="43">
        <v>4</v>
      </c>
      <c r="L618" s="43">
        <v>1</v>
      </c>
      <c r="M618" s="1">
        <f>SUM(DATAPREMIOLOCAL2024[[#This Row],[GRAND PRIX]:[BRONCE LOCAL]])</f>
        <v>10</v>
      </c>
      <c r="N618" s="27">
        <f>+DATAPREMIOLOCAL2024[[#This Row],[GRAND PRIX]]*$I$3+DATAPREMIOLOCAL2024[[#This Row],[ORO LOCAL]]*$J$3+DATAPREMIOLOCAL2024[[#This Row],[PLATA LOCAL]]*$K$3+DATAPREMIOLOCAL2024[[#This Row],[BRONCE LOCAL]]*$L$3</f>
        <v>121</v>
      </c>
    </row>
    <row r="619" spans="1:14" s="1" customFormat="1" x14ac:dyDescent="0.3">
      <c r="A619" s="1" t="s">
        <v>2198</v>
      </c>
      <c r="B619" s="1" t="s">
        <v>2162</v>
      </c>
      <c r="C619" s="1" t="s">
        <v>2213</v>
      </c>
      <c r="D619" s="1" t="s">
        <v>2163</v>
      </c>
      <c r="E619" s="1" t="s">
        <v>2164</v>
      </c>
      <c r="G619" s="1" t="s">
        <v>1006</v>
      </c>
      <c r="H619" s="1" t="s">
        <v>1006</v>
      </c>
      <c r="L619" s="1">
        <v>2</v>
      </c>
      <c r="M619" s="1">
        <f>SUM(DATAPREMIOLOCAL2024[[#This Row],[GRAND PRIX]:[BRONCE LOCAL]])</f>
        <v>2</v>
      </c>
      <c r="N619" s="27">
        <f>+DATAPREMIOLOCAL2024[[#This Row],[GRAND PRIX]]*$I$3+DATAPREMIOLOCAL2024[[#This Row],[ORO LOCAL]]*$J$3+DATAPREMIOLOCAL2024[[#This Row],[PLATA LOCAL]]*$K$3+DATAPREMIOLOCAL2024[[#This Row],[BRONCE LOCAL]]*$L$3</f>
        <v>6</v>
      </c>
    </row>
    <row r="620" spans="1:14" s="1" customFormat="1" x14ac:dyDescent="0.3">
      <c r="A620" s="1" t="s">
        <v>2198</v>
      </c>
      <c r="B620" s="1" t="s">
        <v>2162</v>
      </c>
      <c r="C620" s="1" t="s">
        <v>2213</v>
      </c>
      <c r="D620" s="1" t="s">
        <v>2165</v>
      </c>
      <c r="E620" s="1" t="s">
        <v>2166</v>
      </c>
      <c r="G620" s="1" t="s">
        <v>1006</v>
      </c>
      <c r="H620" s="1" t="s">
        <v>1006</v>
      </c>
      <c r="L620" s="1">
        <v>2</v>
      </c>
      <c r="M620" s="1">
        <f>SUM(DATAPREMIOLOCAL2024[[#This Row],[GRAND PRIX]:[BRONCE LOCAL]])</f>
        <v>2</v>
      </c>
      <c r="N620" s="27">
        <f>+DATAPREMIOLOCAL2024[[#This Row],[GRAND PRIX]]*$I$3+DATAPREMIOLOCAL2024[[#This Row],[ORO LOCAL]]*$J$3+DATAPREMIOLOCAL2024[[#This Row],[PLATA LOCAL]]*$K$3+DATAPREMIOLOCAL2024[[#This Row],[BRONCE LOCAL]]*$L$3</f>
        <v>6</v>
      </c>
    </row>
    <row r="621" spans="1:14" s="1" customFormat="1" x14ac:dyDescent="0.3">
      <c r="A621" s="1" t="s">
        <v>2198</v>
      </c>
      <c r="B621" s="1" t="s">
        <v>2162</v>
      </c>
      <c r="C621" s="1" t="s">
        <v>2213</v>
      </c>
      <c r="D621" s="1" t="s">
        <v>2167</v>
      </c>
      <c r="E621" s="1" t="s">
        <v>2164</v>
      </c>
      <c r="G621" s="1" t="s">
        <v>1006</v>
      </c>
      <c r="H621" s="1" t="s">
        <v>1006</v>
      </c>
      <c r="J621" s="1">
        <v>2</v>
      </c>
      <c r="M621" s="1">
        <f>SUM(DATAPREMIOLOCAL2024[[#This Row],[GRAND PRIX]:[BRONCE LOCAL]])</f>
        <v>2</v>
      </c>
      <c r="N621" s="27">
        <f>+DATAPREMIOLOCAL2024[[#This Row],[GRAND PRIX]]*$I$3+DATAPREMIOLOCAL2024[[#This Row],[ORO LOCAL]]*$J$3+DATAPREMIOLOCAL2024[[#This Row],[PLATA LOCAL]]*$K$3+DATAPREMIOLOCAL2024[[#This Row],[BRONCE LOCAL]]*$L$3</f>
        <v>30</v>
      </c>
    </row>
    <row r="622" spans="1:14" s="1" customFormat="1" x14ac:dyDescent="0.3">
      <c r="A622" s="1" t="s">
        <v>2198</v>
      </c>
      <c r="B622" s="1" t="s">
        <v>2162</v>
      </c>
      <c r="C622" s="1" t="s">
        <v>2213</v>
      </c>
      <c r="D622" s="1" t="s">
        <v>2168</v>
      </c>
      <c r="E622" s="1" t="s">
        <v>2169</v>
      </c>
      <c r="G622" s="1" t="s">
        <v>1006</v>
      </c>
      <c r="H622" s="1" t="s">
        <v>1006</v>
      </c>
      <c r="L622" s="1">
        <v>2</v>
      </c>
      <c r="M622" s="1">
        <f>SUM(DATAPREMIOLOCAL2024[[#This Row],[GRAND PRIX]:[BRONCE LOCAL]])</f>
        <v>2</v>
      </c>
      <c r="N622" s="27">
        <f>+DATAPREMIOLOCAL2024[[#This Row],[GRAND PRIX]]*$I$3+DATAPREMIOLOCAL2024[[#This Row],[ORO LOCAL]]*$J$3+DATAPREMIOLOCAL2024[[#This Row],[PLATA LOCAL]]*$K$3+DATAPREMIOLOCAL2024[[#This Row],[BRONCE LOCAL]]*$L$3</f>
        <v>6</v>
      </c>
    </row>
    <row r="623" spans="1:14" s="1" customFormat="1" x14ac:dyDescent="0.3">
      <c r="A623" s="1" t="s">
        <v>2198</v>
      </c>
      <c r="B623" s="1" t="s">
        <v>2162</v>
      </c>
      <c r="C623" s="1" t="s">
        <v>2213</v>
      </c>
      <c r="D623" s="1" t="s">
        <v>2170</v>
      </c>
      <c r="E623" s="1" t="s">
        <v>2166</v>
      </c>
      <c r="G623" s="1" t="s">
        <v>1006</v>
      </c>
      <c r="H623" s="1" t="s">
        <v>1006</v>
      </c>
      <c r="J623" s="1">
        <v>2</v>
      </c>
      <c r="M623" s="1">
        <f>SUM(DATAPREMIOLOCAL2024[[#This Row],[GRAND PRIX]:[BRONCE LOCAL]])</f>
        <v>2</v>
      </c>
      <c r="N623" s="27">
        <f>+DATAPREMIOLOCAL2024[[#This Row],[GRAND PRIX]]*$I$3+DATAPREMIOLOCAL2024[[#This Row],[ORO LOCAL]]*$J$3+DATAPREMIOLOCAL2024[[#This Row],[PLATA LOCAL]]*$K$3+DATAPREMIOLOCAL2024[[#This Row],[BRONCE LOCAL]]*$L$3</f>
        <v>30</v>
      </c>
    </row>
    <row r="624" spans="1:14" s="1" customFormat="1" x14ac:dyDescent="0.3">
      <c r="A624" s="1" t="s">
        <v>2198</v>
      </c>
      <c r="B624" s="1" t="s">
        <v>2162</v>
      </c>
      <c r="C624" s="1" t="s">
        <v>2213</v>
      </c>
      <c r="D624" s="1" t="s">
        <v>2171</v>
      </c>
      <c r="E624" s="1" t="s">
        <v>2166</v>
      </c>
      <c r="G624" s="1" t="s">
        <v>1006</v>
      </c>
      <c r="H624" s="1" t="s">
        <v>1006</v>
      </c>
      <c r="J624" s="1">
        <v>2</v>
      </c>
      <c r="M624" s="1">
        <f>SUM(DATAPREMIOLOCAL2024[[#This Row],[GRAND PRIX]:[BRONCE LOCAL]])</f>
        <v>2</v>
      </c>
      <c r="N624" s="27">
        <f>+DATAPREMIOLOCAL2024[[#This Row],[GRAND PRIX]]*$I$3+DATAPREMIOLOCAL2024[[#This Row],[ORO LOCAL]]*$J$3+DATAPREMIOLOCAL2024[[#This Row],[PLATA LOCAL]]*$K$3+DATAPREMIOLOCAL2024[[#This Row],[BRONCE LOCAL]]*$L$3</f>
        <v>30</v>
      </c>
    </row>
    <row r="625" spans="1:14" s="1" customFormat="1" x14ac:dyDescent="0.3">
      <c r="A625" s="1" t="s">
        <v>2198</v>
      </c>
      <c r="B625" s="1" t="s">
        <v>2162</v>
      </c>
      <c r="C625" s="1" t="s">
        <v>2213</v>
      </c>
      <c r="D625" s="1" t="s">
        <v>2172</v>
      </c>
      <c r="E625" s="1" t="s">
        <v>2166</v>
      </c>
      <c r="G625" s="1" t="s">
        <v>1006</v>
      </c>
      <c r="H625" s="1" t="s">
        <v>1006</v>
      </c>
      <c r="K625" s="1">
        <v>2</v>
      </c>
      <c r="M625" s="1">
        <f>SUM(DATAPREMIOLOCAL2024[[#This Row],[GRAND PRIX]:[BRONCE LOCAL]])</f>
        <v>2</v>
      </c>
      <c r="N625" s="27">
        <f>+DATAPREMIOLOCAL2024[[#This Row],[GRAND PRIX]]*$I$3+DATAPREMIOLOCAL2024[[#This Row],[ORO LOCAL]]*$J$3+DATAPREMIOLOCAL2024[[#This Row],[PLATA LOCAL]]*$K$3+DATAPREMIOLOCAL2024[[#This Row],[BRONCE LOCAL]]*$L$3</f>
        <v>14</v>
      </c>
    </row>
    <row r="626" spans="1:14" s="1" customFormat="1" x14ac:dyDescent="0.3">
      <c r="A626" s="1" t="s">
        <v>2198</v>
      </c>
      <c r="B626" s="1" t="s">
        <v>2162</v>
      </c>
      <c r="C626" s="1" t="s">
        <v>2213</v>
      </c>
      <c r="D626" s="1" t="s">
        <v>2173</v>
      </c>
      <c r="E626" s="1" t="s">
        <v>2166</v>
      </c>
      <c r="G626" s="1" t="s">
        <v>1006</v>
      </c>
      <c r="H626" s="1" t="s">
        <v>1006</v>
      </c>
      <c r="L626" s="1">
        <v>2</v>
      </c>
      <c r="M626" s="1">
        <f>SUM(DATAPREMIOLOCAL2024[[#This Row],[GRAND PRIX]:[BRONCE LOCAL]])</f>
        <v>2</v>
      </c>
      <c r="N626" s="27">
        <f>+DATAPREMIOLOCAL2024[[#This Row],[GRAND PRIX]]*$I$3+DATAPREMIOLOCAL2024[[#This Row],[ORO LOCAL]]*$J$3+DATAPREMIOLOCAL2024[[#This Row],[PLATA LOCAL]]*$K$3+DATAPREMIOLOCAL2024[[#This Row],[BRONCE LOCAL]]*$L$3</f>
        <v>6</v>
      </c>
    </row>
    <row r="627" spans="1:14" s="1" customFormat="1" x14ac:dyDescent="0.3">
      <c r="A627" s="1" t="s">
        <v>2198</v>
      </c>
      <c r="B627" s="1" t="s">
        <v>696</v>
      </c>
      <c r="D627" s="1" t="s">
        <v>2174</v>
      </c>
      <c r="E627" s="1" t="s">
        <v>2169</v>
      </c>
      <c r="G627" s="1" t="s">
        <v>1006</v>
      </c>
      <c r="H627" s="1" t="s">
        <v>1006</v>
      </c>
      <c r="K627" s="1">
        <v>2</v>
      </c>
      <c r="L627" s="1">
        <v>2</v>
      </c>
      <c r="M627" s="1">
        <f>SUM(DATAPREMIOLOCAL2024[[#This Row],[GRAND PRIX]:[BRONCE LOCAL]])</f>
        <v>4</v>
      </c>
      <c r="N627" s="27">
        <f>+DATAPREMIOLOCAL2024[[#This Row],[GRAND PRIX]]*$I$3+DATAPREMIOLOCAL2024[[#This Row],[ORO LOCAL]]*$J$3+DATAPREMIOLOCAL2024[[#This Row],[PLATA LOCAL]]*$K$3+DATAPREMIOLOCAL2024[[#This Row],[BRONCE LOCAL]]*$L$3</f>
        <v>20</v>
      </c>
    </row>
    <row r="628" spans="1:14" s="1" customFormat="1" x14ac:dyDescent="0.3">
      <c r="A628" s="1" t="s">
        <v>2198</v>
      </c>
      <c r="B628" s="1" t="s">
        <v>696</v>
      </c>
      <c r="D628" s="1" t="s">
        <v>2175</v>
      </c>
      <c r="E628" s="1" t="s">
        <v>2169</v>
      </c>
      <c r="G628" s="1" t="s">
        <v>1006</v>
      </c>
      <c r="H628" s="1" t="s">
        <v>1006</v>
      </c>
      <c r="J628" s="1">
        <v>2</v>
      </c>
      <c r="K628" s="1">
        <v>2</v>
      </c>
      <c r="M628" s="1">
        <f>SUM(DATAPREMIOLOCAL2024[[#This Row],[GRAND PRIX]:[BRONCE LOCAL]])</f>
        <v>4</v>
      </c>
      <c r="N628" s="27">
        <f>+DATAPREMIOLOCAL2024[[#This Row],[GRAND PRIX]]*$I$3+DATAPREMIOLOCAL2024[[#This Row],[ORO LOCAL]]*$J$3+DATAPREMIOLOCAL2024[[#This Row],[PLATA LOCAL]]*$K$3+DATAPREMIOLOCAL2024[[#This Row],[BRONCE LOCAL]]*$L$3</f>
        <v>44</v>
      </c>
    </row>
    <row r="629" spans="1:14" s="1" customFormat="1" x14ac:dyDescent="0.3">
      <c r="A629" s="1" t="s">
        <v>2198</v>
      </c>
      <c r="B629" s="1" t="s">
        <v>696</v>
      </c>
      <c r="D629" s="1" t="s">
        <v>2176</v>
      </c>
      <c r="E629" s="1" t="s">
        <v>2169</v>
      </c>
      <c r="G629" s="1" t="s">
        <v>1006</v>
      </c>
      <c r="H629" s="1" t="s">
        <v>1006</v>
      </c>
      <c r="K629" s="1">
        <v>2</v>
      </c>
      <c r="M629" s="1">
        <f>SUM(DATAPREMIOLOCAL2024[[#This Row],[GRAND PRIX]:[BRONCE LOCAL]])</f>
        <v>2</v>
      </c>
      <c r="N629" s="27">
        <f>+DATAPREMIOLOCAL2024[[#This Row],[GRAND PRIX]]*$I$3+DATAPREMIOLOCAL2024[[#This Row],[ORO LOCAL]]*$J$3+DATAPREMIOLOCAL2024[[#This Row],[PLATA LOCAL]]*$K$3+DATAPREMIOLOCAL2024[[#This Row],[BRONCE LOCAL]]*$L$3</f>
        <v>14</v>
      </c>
    </row>
    <row r="630" spans="1:14" s="1" customFormat="1" x14ac:dyDescent="0.3">
      <c r="A630" s="1" t="s">
        <v>2198</v>
      </c>
      <c r="B630" s="1" t="s">
        <v>696</v>
      </c>
      <c r="D630" s="1" t="s">
        <v>2177</v>
      </c>
      <c r="E630" s="1" t="s">
        <v>2178</v>
      </c>
      <c r="G630" s="1" t="s">
        <v>1006</v>
      </c>
      <c r="H630" s="1" t="s">
        <v>1006</v>
      </c>
      <c r="L630" s="1">
        <v>2</v>
      </c>
      <c r="M630" s="1">
        <f>SUM(DATAPREMIOLOCAL2024[[#This Row],[GRAND PRIX]:[BRONCE LOCAL]])</f>
        <v>2</v>
      </c>
      <c r="N630" s="27">
        <f>+DATAPREMIOLOCAL2024[[#This Row],[GRAND PRIX]]*$I$3+DATAPREMIOLOCAL2024[[#This Row],[ORO LOCAL]]*$J$3+DATAPREMIOLOCAL2024[[#This Row],[PLATA LOCAL]]*$K$3+DATAPREMIOLOCAL2024[[#This Row],[BRONCE LOCAL]]*$L$3</f>
        <v>6</v>
      </c>
    </row>
    <row r="631" spans="1:14" s="1" customFormat="1" x14ac:dyDescent="0.3">
      <c r="A631" s="1" t="s">
        <v>2198</v>
      </c>
      <c r="B631" s="1" t="s">
        <v>696</v>
      </c>
      <c r="D631" s="1" t="s">
        <v>2179</v>
      </c>
      <c r="E631" s="1" t="s">
        <v>2180</v>
      </c>
      <c r="G631" s="1" t="s">
        <v>1006</v>
      </c>
      <c r="H631" s="1" t="s">
        <v>1006</v>
      </c>
      <c r="L631" s="1">
        <v>2</v>
      </c>
      <c r="M631" s="1">
        <f>SUM(DATAPREMIOLOCAL2024[[#This Row],[GRAND PRIX]:[BRONCE LOCAL]])</f>
        <v>2</v>
      </c>
      <c r="N631" s="27">
        <f>+DATAPREMIOLOCAL2024[[#This Row],[GRAND PRIX]]*$I$3+DATAPREMIOLOCAL2024[[#This Row],[ORO LOCAL]]*$J$3+DATAPREMIOLOCAL2024[[#This Row],[PLATA LOCAL]]*$K$3+DATAPREMIOLOCAL2024[[#This Row],[BRONCE LOCAL]]*$L$3</f>
        <v>6</v>
      </c>
    </row>
    <row r="632" spans="1:14" s="1" customFormat="1" x14ac:dyDescent="0.3">
      <c r="A632" s="1" t="s">
        <v>2198</v>
      </c>
      <c r="B632" s="1" t="s">
        <v>485</v>
      </c>
      <c r="D632" s="1" t="s">
        <v>2181</v>
      </c>
      <c r="E632" s="1" t="s">
        <v>2169</v>
      </c>
      <c r="G632" s="1" t="s">
        <v>1006</v>
      </c>
      <c r="H632" s="1" t="s">
        <v>1006</v>
      </c>
      <c r="K632" s="1">
        <v>4</v>
      </c>
      <c r="L632" s="1">
        <v>6</v>
      </c>
      <c r="M632" s="1">
        <f>SUM(DATAPREMIOLOCAL2024[[#This Row],[GRAND PRIX]:[BRONCE LOCAL]])</f>
        <v>10</v>
      </c>
      <c r="N632" s="27">
        <f>+DATAPREMIOLOCAL2024[[#This Row],[GRAND PRIX]]*$I$3+DATAPREMIOLOCAL2024[[#This Row],[ORO LOCAL]]*$J$3+DATAPREMIOLOCAL2024[[#This Row],[PLATA LOCAL]]*$K$3+DATAPREMIOLOCAL2024[[#This Row],[BRONCE LOCAL]]*$L$3</f>
        <v>46</v>
      </c>
    </row>
    <row r="633" spans="1:14" s="1" customFormat="1" x14ac:dyDescent="0.3">
      <c r="A633" s="1" t="s">
        <v>2198</v>
      </c>
      <c r="B633" s="1" t="s">
        <v>485</v>
      </c>
      <c r="D633" s="1" t="s">
        <v>2182</v>
      </c>
      <c r="E633" s="1" t="s">
        <v>2183</v>
      </c>
      <c r="G633" s="1" t="s">
        <v>1006</v>
      </c>
      <c r="H633" s="1" t="s">
        <v>1006</v>
      </c>
      <c r="J633" s="1">
        <v>2</v>
      </c>
      <c r="K633" s="1">
        <v>4</v>
      </c>
      <c r="M633" s="1">
        <f>SUM(DATAPREMIOLOCAL2024[[#This Row],[GRAND PRIX]:[BRONCE LOCAL]])</f>
        <v>6</v>
      </c>
      <c r="N633" s="27">
        <f>+DATAPREMIOLOCAL2024[[#This Row],[GRAND PRIX]]*$I$3+DATAPREMIOLOCAL2024[[#This Row],[ORO LOCAL]]*$J$3+DATAPREMIOLOCAL2024[[#This Row],[PLATA LOCAL]]*$K$3+DATAPREMIOLOCAL2024[[#This Row],[BRONCE LOCAL]]*$L$3</f>
        <v>58</v>
      </c>
    </row>
    <row r="634" spans="1:14" s="1" customFormat="1" x14ac:dyDescent="0.3">
      <c r="A634" s="1" t="s">
        <v>2198</v>
      </c>
      <c r="B634" s="1" t="s">
        <v>485</v>
      </c>
      <c r="D634" s="1" t="s">
        <v>2184</v>
      </c>
      <c r="E634" s="1" t="s">
        <v>2185</v>
      </c>
      <c r="G634" s="1" t="s">
        <v>1006</v>
      </c>
      <c r="H634" s="1" t="s">
        <v>1006</v>
      </c>
      <c r="K634" s="1">
        <v>2</v>
      </c>
      <c r="L634" s="1">
        <v>2</v>
      </c>
      <c r="M634" s="1">
        <f>SUM(DATAPREMIOLOCAL2024[[#This Row],[GRAND PRIX]:[BRONCE LOCAL]])</f>
        <v>4</v>
      </c>
      <c r="N634" s="27">
        <f>+DATAPREMIOLOCAL2024[[#This Row],[GRAND PRIX]]*$I$3+DATAPREMIOLOCAL2024[[#This Row],[ORO LOCAL]]*$J$3+DATAPREMIOLOCAL2024[[#This Row],[PLATA LOCAL]]*$K$3+DATAPREMIOLOCAL2024[[#This Row],[BRONCE LOCAL]]*$L$3</f>
        <v>20</v>
      </c>
    </row>
    <row r="635" spans="1:14" s="1" customFormat="1" x14ac:dyDescent="0.3">
      <c r="A635" s="1" t="s">
        <v>2198</v>
      </c>
      <c r="B635" s="1" t="s">
        <v>485</v>
      </c>
      <c r="D635" s="1" t="s">
        <v>2186</v>
      </c>
      <c r="E635" s="1" t="s">
        <v>2187</v>
      </c>
      <c r="G635" s="1" t="s">
        <v>1006</v>
      </c>
      <c r="H635" s="1" t="s">
        <v>1006</v>
      </c>
      <c r="J635" s="1">
        <v>2</v>
      </c>
      <c r="M635" s="1">
        <f>SUM(DATAPREMIOLOCAL2024[[#This Row],[GRAND PRIX]:[BRONCE LOCAL]])</f>
        <v>2</v>
      </c>
      <c r="N635" s="27">
        <f>+DATAPREMIOLOCAL2024[[#This Row],[GRAND PRIX]]*$I$3+DATAPREMIOLOCAL2024[[#This Row],[ORO LOCAL]]*$J$3+DATAPREMIOLOCAL2024[[#This Row],[PLATA LOCAL]]*$K$3+DATAPREMIOLOCAL2024[[#This Row],[BRONCE LOCAL]]*$L$3</f>
        <v>30</v>
      </c>
    </row>
    <row r="636" spans="1:14" s="1" customFormat="1" x14ac:dyDescent="0.3">
      <c r="A636" s="1" t="s">
        <v>2198</v>
      </c>
      <c r="B636" s="1" t="s">
        <v>1443</v>
      </c>
      <c r="C636" s="1" t="s">
        <v>2200</v>
      </c>
      <c r="D636" s="1" t="s">
        <v>2188</v>
      </c>
      <c r="E636" s="1" t="s">
        <v>2189</v>
      </c>
      <c r="G636" s="1" t="s">
        <v>1006</v>
      </c>
      <c r="H636" s="1" t="s">
        <v>1006</v>
      </c>
      <c r="L636" s="1">
        <v>4</v>
      </c>
      <c r="M636" s="1">
        <f>SUM(DATAPREMIOLOCAL2024[[#This Row],[GRAND PRIX]:[BRONCE LOCAL]])</f>
        <v>4</v>
      </c>
      <c r="N636" s="27">
        <f>+DATAPREMIOLOCAL2024[[#This Row],[GRAND PRIX]]*$I$3+DATAPREMIOLOCAL2024[[#This Row],[ORO LOCAL]]*$J$3+DATAPREMIOLOCAL2024[[#This Row],[PLATA LOCAL]]*$K$3+DATAPREMIOLOCAL2024[[#This Row],[BRONCE LOCAL]]*$L$3</f>
        <v>12</v>
      </c>
    </row>
    <row r="637" spans="1:14" s="1" customFormat="1" x14ac:dyDescent="0.3">
      <c r="A637" s="1" t="s">
        <v>2198</v>
      </c>
      <c r="B637" s="1" t="s">
        <v>1443</v>
      </c>
      <c r="C637" s="1" t="s">
        <v>2200</v>
      </c>
      <c r="D637" s="1" t="s">
        <v>2190</v>
      </c>
      <c r="E637" s="1" t="s">
        <v>719</v>
      </c>
      <c r="G637" s="1" t="s">
        <v>1006</v>
      </c>
      <c r="H637" s="1" t="s">
        <v>1006</v>
      </c>
      <c r="K637" s="1">
        <v>2</v>
      </c>
      <c r="M637" s="1">
        <f>SUM(DATAPREMIOLOCAL2024[[#This Row],[GRAND PRIX]:[BRONCE LOCAL]])</f>
        <v>2</v>
      </c>
      <c r="N637" s="27">
        <f>+DATAPREMIOLOCAL2024[[#This Row],[GRAND PRIX]]*$I$3+DATAPREMIOLOCAL2024[[#This Row],[ORO LOCAL]]*$J$3+DATAPREMIOLOCAL2024[[#This Row],[PLATA LOCAL]]*$K$3+DATAPREMIOLOCAL2024[[#This Row],[BRONCE LOCAL]]*$L$3</f>
        <v>14</v>
      </c>
    </row>
    <row r="638" spans="1:14" s="1" customFormat="1" x14ac:dyDescent="0.3">
      <c r="A638" s="1" t="s">
        <v>2198</v>
      </c>
      <c r="B638" s="1" t="s">
        <v>1443</v>
      </c>
      <c r="C638" s="1" t="s">
        <v>2200</v>
      </c>
      <c r="D638" s="1" t="s">
        <v>2191</v>
      </c>
      <c r="E638" s="1" t="s">
        <v>2192</v>
      </c>
      <c r="G638" s="1" t="s">
        <v>1006</v>
      </c>
      <c r="H638" s="1" t="s">
        <v>1006</v>
      </c>
      <c r="K638" s="1">
        <v>2</v>
      </c>
      <c r="L638" s="1">
        <v>2</v>
      </c>
      <c r="M638" s="1">
        <f>SUM(DATAPREMIOLOCAL2024[[#This Row],[GRAND PRIX]:[BRONCE LOCAL]])</f>
        <v>4</v>
      </c>
      <c r="N638" s="27">
        <f>+DATAPREMIOLOCAL2024[[#This Row],[GRAND PRIX]]*$I$3+DATAPREMIOLOCAL2024[[#This Row],[ORO LOCAL]]*$J$3+DATAPREMIOLOCAL2024[[#This Row],[PLATA LOCAL]]*$K$3+DATAPREMIOLOCAL2024[[#This Row],[BRONCE LOCAL]]*$L$3</f>
        <v>20</v>
      </c>
    </row>
    <row r="639" spans="1:14" s="1" customFormat="1" x14ac:dyDescent="0.3">
      <c r="A639" s="1" t="s">
        <v>2198</v>
      </c>
      <c r="B639" s="1" t="s">
        <v>1443</v>
      </c>
      <c r="C639" s="1" t="s">
        <v>2200</v>
      </c>
      <c r="D639" s="1" t="s">
        <v>2193</v>
      </c>
      <c r="E639" s="1" t="s">
        <v>2192</v>
      </c>
      <c r="G639" s="1" t="s">
        <v>1006</v>
      </c>
      <c r="H639" s="1" t="s">
        <v>1006</v>
      </c>
      <c r="J639" s="1">
        <v>2</v>
      </c>
      <c r="M639" s="1">
        <f>SUM(DATAPREMIOLOCAL2024[[#This Row],[GRAND PRIX]:[BRONCE LOCAL]])</f>
        <v>2</v>
      </c>
      <c r="N639" s="27">
        <f>+DATAPREMIOLOCAL2024[[#This Row],[GRAND PRIX]]*$I$3+DATAPREMIOLOCAL2024[[#This Row],[ORO LOCAL]]*$J$3+DATAPREMIOLOCAL2024[[#This Row],[PLATA LOCAL]]*$K$3+DATAPREMIOLOCAL2024[[#This Row],[BRONCE LOCAL]]*$L$3</f>
        <v>30</v>
      </c>
    </row>
    <row r="640" spans="1:14" s="1" customFormat="1" x14ac:dyDescent="0.3">
      <c r="A640" s="1" t="s">
        <v>2198</v>
      </c>
      <c r="B640" s="1" t="s">
        <v>2194</v>
      </c>
      <c r="D640" s="1" t="s">
        <v>2195</v>
      </c>
      <c r="E640" s="1" t="s">
        <v>2169</v>
      </c>
      <c r="G640" s="1" t="s">
        <v>1006</v>
      </c>
      <c r="H640" s="1" t="s">
        <v>1006</v>
      </c>
      <c r="L640" s="43">
        <v>2</v>
      </c>
      <c r="M640" s="1">
        <f>SUM(DATAPREMIOLOCAL2024[[#This Row],[GRAND PRIX]:[BRONCE LOCAL]])</f>
        <v>2</v>
      </c>
      <c r="N640" s="27">
        <f>+DATAPREMIOLOCAL2024[[#This Row],[GRAND PRIX]]*$I$3+DATAPREMIOLOCAL2024[[#This Row],[ORO LOCAL]]*$J$3+DATAPREMIOLOCAL2024[[#This Row],[PLATA LOCAL]]*$K$3+DATAPREMIOLOCAL2024[[#This Row],[BRONCE LOCAL]]*$L$3</f>
        <v>6</v>
      </c>
    </row>
    <row r="641" spans="1:14" s="1" customFormat="1" x14ac:dyDescent="0.3">
      <c r="A641" s="1" t="s">
        <v>2198</v>
      </c>
      <c r="B641" s="1" t="s">
        <v>2194</v>
      </c>
      <c r="D641" s="1" t="s">
        <v>2196</v>
      </c>
      <c r="E641" s="1" t="s">
        <v>2169</v>
      </c>
      <c r="G641" s="1" t="s">
        <v>1006</v>
      </c>
      <c r="H641" s="1" t="s">
        <v>1006</v>
      </c>
      <c r="K641" s="1">
        <v>4</v>
      </c>
      <c r="M641" s="1">
        <f>SUM(DATAPREMIOLOCAL2024[[#This Row],[GRAND PRIX]:[BRONCE LOCAL]])</f>
        <v>4</v>
      </c>
      <c r="N641" s="27">
        <f>+DATAPREMIOLOCAL2024[[#This Row],[GRAND PRIX]]*$I$3+DATAPREMIOLOCAL2024[[#This Row],[ORO LOCAL]]*$J$3+DATAPREMIOLOCAL2024[[#This Row],[PLATA LOCAL]]*$K$3+DATAPREMIOLOCAL2024[[#This Row],[BRONCE LOCAL]]*$L$3</f>
        <v>28</v>
      </c>
    </row>
    <row r="642" spans="1:14" s="1" customFormat="1" x14ac:dyDescent="0.3">
      <c r="A642" s="1" t="s">
        <v>2198</v>
      </c>
      <c r="B642" s="1" t="s">
        <v>2194</v>
      </c>
      <c r="D642" s="1" t="s">
        <v>2197</v>
      </c>
      <c r="E642" s="1" t="s">
        <v>2169</v>
      </c>
      <c r="G642" s="1" t="s">
        <v>1006</v>
      </c>
      <c r="H642" s="1" t="s">
        <v>1006</v>
      </c>
      <c r="K642" s="43">
        <v>2</v>
      </c>
      <c r="M642" s="1">
        <f>SUM(DATAPREMIOLOCAL2024[[#This Row],[GRAND PRIX]:[BRONCE LOCAL]])</f>
        <v>2</v>
      </c>
      <c r="N642" s="27">
        <f>+DATAPREMIOLOCAL2024[[#This Row],[GRAND PRIX]]*$I$3+DATAPREMIOLOCAL2024[[#This Row],[ORO LOCAL]]*$J$3+DATAPREMIOLOCAL2024[[#This Row],[PLATA LOCAL]]*$K$3+DATAPREMIOLOCAL2024[[#This Row],[BRONCE LOCAL]]*$L$3</f>
        <v>14</v>
      </c>
    </row>
    <row r="643" spans="1:14" s="1" customFormat="1" x14ac:dyDescent="0.3">
      <c r="A643" s="1" t="s">
        <v>2393</v>
      </c>
      <c r="B643" s="1" t="s">
        <v>2215</v>
      </c>
      <c r="C643" s="1" t="s">
        <v>2215</v>
      </c>
      <c r="D643" s="1" t="s">
        <v>2216</v>
      </c>
      <c r="G643" s="1" t="s">
        <v>126</v>
      </c>
      <c r="H643" s="1" t="s">
        <v>126</v>
      </c>
      <c r="K643" s="1">
        <v>1</v>
      </c>
      <c r="M643" s="1">
        <f>SUM(DATAPREMIOLOCAL2024[[#This Row],[GRAND PRIX]:[BRONCE LOCAL]])</f>
        <v>1</v>
      </c>
      <c r="N643" s="27">
        <f>+DATAPREMIOLOCAL2024[[#This Row],[GRAND PRIX]]*$I$3+DATAPREMIOLOCAL2024[[#This Row],[ORO LOCAL]]*$J$3+DATAPREMIOLOCAL2024[[#This Row],[PLATA LOCAL]]*$K$3+DATAPREMIOLOCAL2024[[#This Row],[BRONCE LOCAL]]*$L$3</f>
        <v>7</v>
      </c>
    </row>
    <row r="644" spans="1:14" s="1" customFormat="1" x14ac:dyDescent="0.3">
      <c r="A644" s="1" t="s">
        <v>2393</v>
      </c>
      <c r="B644" s="1" t="s">
        <v>2217</v>
      </c>
      <c r="C644" s="1" t="s">
        <v>2217</v>
      </c>
      <c r="D644" s="1" t="s">
        <v>2218</v>
      </c>
      <c r="G644" s="1" t="s">
        <v>126</v>
      </c>
      <c r="H644" s="1" t="s">
        <v>126</v>
      </c>
      <c r="K644" s="1">
        <v>1</v>
      </c>
      <c r="L644" s="1">
        <v>1</v>
      </c>
      <c r="M644" s="1">
        <f>SUM(DATAPREMIOLOCAL2024[[#This Row],[GRAND PRIX]:[BRONCE LOCAL]])</f>
        <v>2</v>
      </c>
      <c r="N644" s="27">
        <f>+DATAPREMIOLOCAL2024[[#This Row],[GRAND PRIX]]*$I$3+DATAPREMIOLOCAL2024[[#This Row],[ORO LOCAL]]*$J$3+DATAPREMIOLOCAL2024[[#This Row],[PLATA LOCAL]]*$K$3+DATAPREMIOLOCAL2024[[#This Row],[BRONCE LOCAL]]*$L$3</f>
        <v>10</v>
      </c>
    </row>
    <row r="645" spans="1:14" s="1" customFormat="1" x14ac:dyDescent="0.3">
      <c r="A645" s="1" t="s">
        <v>2393</v>
      </c>
      <c r="B645" s="1" t="s">
        <v>2217</v>
      </c>
      <c r="C645" s="1" t="s">
        <v>2217</v>
      </c>
      <c r="D645" s="1" t="s">
        <v>2219</v>
      </c>
      <c r="G645" s="1" t="s">
        <v>126</v>
      </c>
      <c r="H645" s="1" t="s">
        <v>126</v>
      </c>
      <c r="K645" s="1">
        <v>1</v>
      </c>
      <c r="L645" s="1">
        <v>1</v>
      </c>
      <c r="M645" s="1">
        <f>SUM(DATAPREMIOLOCAL2024[[#This Row],[GRAND PRIX]:[BRONCE LOCAL]])</f>
        <v>2</v>
      </c>
      <c r="N645" s="27">
        <f>+DATAPREMIOLOCAL2024[[#This Row],[GRAND PRIX]]*$I$3+DATAPREMIOLOCAL2024[[#This Row],[ORO LOCAL]]*$J$3+DATAPREMIOLOCAL2024[[#This Row],[PLATA LOCAL]]*$K$3+DATAPREMIOLOCAL2024[[#This Row],[BRONCE LOCAL]]*$L$3</f>
        <v>10</v>
      </c>
    </row>
    <row r="646" spans="1:14" s="1" customFormat="1" x14ac:dyDescent="0.3">
      <c r="A646" s="1" t="s">
        <v>2393</v>
      </c>
      <c r="B646" s="1" t="s">
        <v>2217</v>
      </c>
      <c r="C646" s="1" t="s">
        <v>2217</v>
      </c>
      <c r="D646" s="1" t="s">
        <v>2220</v>
      </c>
      <c r="G646" s="1" t="s">
        <v>126</v>
      </c>
      <c r="H646" s="1" t="s">
        <v>126</v>
      </c>
      <c r="L646" s="1">
        <v>1</v>
      </c>
      <c r="M646" s="1">
        <f>SUM(DATAPREMIOLOCAL2024[[#This Row],[GRAND PRIX]:[BRONCE LOCAL]])</f>
        <v>1</v>
      </c>
      <c r="N646" s="27">
        <f>+DATAPREMIOLOCAL2024[[#This Row],[GRAND PRIX]]*$I$3+DATAPREMIOLOCAL2024[[#This Row],[ORO LOCAL]]*$J$3+DATAPREMIOLOCAL2024[[#This Row],[PLATA LOCAL]]*$K$3+DATAPREMIOLOCAL2024[[#This Row],[BRONCE LOCAL]]*$L$3</f>
        <v>3</v>
      </c>
    </row>
    <row r="647" spans="1:14" s="1" customFormat="1" x14ac:dyDescent="0.3">
      <c r="A647" s="1" t="s">
        <v>2393</v>
      </c>
      <c r="B647" s="1" t="s">
        <v>2217</v>
      </c>
      <c r="C647" s="1" t="s">
        <v>2217</v>
      </c>
      <c r="D647" s="1" t="s">
        <v>2221</v>
      </c>
      <c r="G647" s="1" t="s">
        <v>126</v>
      </c>
      <c r="H647" s="1" t="s">
        <v>126</v>
      </c>
      <c r="L647" s="1">
        <v>1</v>
      </c>
      <c r="M647" s="1">
        <f>SUM(DATAPREMIOLOCAL2024[[#This Row],[GRAND PRIX]:[BRONCE LOCAL]])</f>
        <v>1</v>
      </c>
      <c r="N647" s="27">
        <f>+DATAPREMIOLOCAL2024[[#This Row],[GRAND PRIX]]*$I$3+DATAPREMIOLOCAL2024[[#This Row],[ORO LOCAL]]*$J$3+DATAPREMIOLOCAL2024[[#This Row],[PLATA LOCAL]]*$K$3+DATAPREMIOLOCAL2024[[#This Row],[BRONCE LOCAL]]*$L$3</f>
        <v>3</v>
      </c>
    </row>
    <row r="648" spans="1:14" s="1" customFormat="1" x14ac:dyDescent="0.3">
      <c r="A648" s="1" t="s">
        <v>2393</v>
      </c>
      <c r="B648" s="1" t="s">
        <v>2217</v>
      </c>
      <c r="C648" s="1" t="s">
        <v>2217</v>
      </c>
      <c r="D648" s="1" t="s">
        <v>2222</v>
      </c>
      <c r="G648" s="1" t="s">
        <v>126</v>
      </c>
      <c r="H648" s="1" t="s">
        <v>126</v>
      </c>
      <c r="J648" s="1">
        <v>1</v>
      </c>
      <c r="K648" s="1">
        <v>1</v>
      </c>
      <c r="L648" s="1">
        <v>1</v>
      </c>
      <c r="M648" s="1">
        <f>SUM(DATAPREMIOLOCAL2024[[#This Row],[GRAND PRIX]:[BRONCE LOCAL]])</f>
        <v>3</v>
      </c>
      <c r="N648" s="27">
        <f>+DATAPREMIOLOCAL2024[[#This Row],[GRAND PRIX]]*$I$3+DATAPREMIOLOCAL2024[[#This Row],[ORO LOCAL]]*$J$3+DATAPREMIOLOCAL2024[[#This Row],[PLATA LOCAL]]*$K$3+DATAPREMIOLOCAL2024[[#This Row],[BRONCE LOCAL]]*$L$3</f>
        <v>25</v>
      </c>
    </row>
    <row r="649" spans="1:14" s="1" customFormat="1" x14ac:dyDescent="0.3">
      <c r="A649" s="1" t="s">
        <v>2393</v>
      </c>
      <c r="B649" s="1" t="s">
        <v>2217</v>
      </c>
      <c r="C649" s="1" t="s">
        <v>2217</v>
      </c>
      <c r="D649" s="1" t="s">
        <v>2223</v>
      </c>
      <c r="G649" s="1" t="s">
        <v>126</v>
      </c>
      <c r="H649" s="1" t="s">
        <v>126</v>
      </c>
      <c r="L649" s="1">
        <v>1</v>
      </c>
      <c r="M649" s="1">
        <f>SUM(DATAPREMIOLOCAL2024[[#This Row],[GRAND PRIX]:[BRONCE LOCAL]])</f>
        <v>1</v>
      </c>
      <c r="N649" s="27">
        <f>+DATAPREMIOLOCAL2024[[#This Row],[GRAND PRIX]]*$I$3+DATAPREMIOLOCAL2024[[#This Row],[ORO LOCAL]]*$J$3+DATAPREMIOLOCAL2024[[#This Row],[PLATA LOCAL]]*$K$3+DATAPREMIOLOCAL2024[[#This Row],[BRONCE LOCAL]]*$L$3</f>
        <v>3</v>
      </c>
    </row>
    <row r="650" spans="1:14" s="1" customFormat="1" x14ac:dyDescent="0.3">
      <c r="A650" s="1" t="s">
        <v>2393</v>
      </c>
      <c r="B650" s="1" t="s">
        <v>2217</v>
      </c>
      <c r="C650" s="1" t="s">
        <v>2217</v>
      </c>
      <c r="D650" s="1" t="s">
        <v>2224</v>
      </c>
      <c r="G650" s="1" t="s">
        <v>126</v>
      </c>
      <c r="H650" s="1" t="s">
        <v>126</v>
      </c>
      <c r="J650" s="1">
        <v>1</v>
      </c>
      <c r="L650" s="1">
        <v>1</v>
      </c>
      <c r="M650" s="1">
        <f>SUM(DATAPREMIOLOCAL2024[[#This Row],[GRAND PRIX]:[BRONCE LOCAL]])</f>
        <v>2</v>
      </c>
      <c r="N650" s="27">
        <f>+DATAPREMIOLOCAL2024[[#This Row],[GRAND PRIX]]*$I$3+DATAPREMIOLOCAL2024[[#This Row],[ORO LOCAL]]*$J$3+DATAPREMIOLOCAL2024[[#This Row],[PLATA LOCAL]]*$K$3+DATAPREMIOLOCAL2024[[#This Row],[BRONCE LOCAL]]*$L$3</f>
        <v>18</v>
      </c>
    </row>
    <row r="651" spans="1:14" s="1" customFormat="1" x14ac:dyDescent="0.3">
      <c r="A651" s="1" t="s">
        <v>2393</v>
      </c>
      <c r="B651" s="1" t="s">
        <v>2217</v>
      </c>
      <c r="C651" s="1" t="s">
        <v>2217</v>
      </c>
      <c r="D651" s="1" t="s">
        <v>2225</v>
      </c>
      <c r="G651" s="1" t="s">
        <v>126</v>
      </c>
      <c r="H651" s="1" t="s">
        <v>126</v>
      </c>
      <c r="L651" s="1">
        <v>1</v>
      </c>
      <c r="M651" s="1">
        <f>SUM(DATAPREMIOLOCAL2024[[#This Row],[GRAND PRIX]:[BRONCE LOCAL]])</f>
        <v>1</v>
      </c>
      <c r="N651" s="27">
        <f>+DATAPREMIOLOCAL2024[[#This Row],[GRAND PRIX]]*$I$3+DATAPREMIOLOCAL2024[[#This Row],[ORO LOCAL]]*$J$3+DATAPREMIOLOCAL2024[[#This Row],[PLATA LOCAL]]*$K$3+DATAPREMIOLOCAL2024[[#This Row],[BRONCE LOCAL]]*$L$3</f>
        <v>3</v>
      </c>
    </row>
    <row r="652" spans="1:14" s="1" customFormat="1" x14ac:dyDescent="0.3">
      <c r="A652" s="1" t="s">
        <v>2393</v>
      </c>
      <c r="B652" s="1" t="s">
        <v>2217</v>
      </c>
      <c r="C652" s="1" t="s">
        <v>2217</v>
      </c>
      <c r="D652" s="1" t="s">
        <v>2226</v>
      </c>
      <c r="G652" s="1" t="s">
        <v>126</v>
      </c>
      <c r="H652" s="1" t="s">
        <v>126</v>
      </c>
      <c r="J652" s="1">
        <v>1</v>
      </c>
      <c r="K652" s="1">
        <v>3</v>
      </c>
      <c r="M652" s="1">
        <f>SUM(DATAPREMIOLOCAL2024[[#This Row],[GRAND PRIX]:[BRONCE LOCAL]])</f>
        <v>4</v>
      </c>
      <c r="N652" s="27">
        <f>+DATAPREMIOLOCAL2024[[#This Row],[GRAND PRIX]]*$I$3+DATAPREMIOLOCAL2024[[#This Row],[ORO LOCAL]]*$J$3+DATAPREMIOLOCAL2024[[#This Row],[PLATA LOCAL]]*$K$3+DATAPREMIOLOCAL2024[[#This Row],[BRONCE LOCAL]]*$L$3</f>
        <v>36</v>
      </c>
    </row>
    <row r="653" spans="1:14" s="1" customFormat="1" x14ac:dyDescent="0.3">
      <c r="A653" s="1" t="s">
        <v>2393</v>
      </c>
      <c r="B653" s="1" t="s">
        <v>2227</v>
      </c>
      <c r="C653" s="1" t="s">
        <v>2227</v>
      </c>
      <c r="D653" s="1" t="s">
        <v>2228</v>
      </c>
      <c r="G653" s="1" t="s">
        <v>126</v>
      </c>
      <c r="H653" s="1" t="s">
        <v>126</v>
      </c>
      <c r="L653" s="1">
        <v>1</v>
      </c>
      <c r="M653" s="1">
        <f>SUM(DATAPREMIOLOCAL2024[[#This Row],[GRAND PRIX]:[BRONCE LOCAL]])</f>
        <v>1</v>
      </c>
      <c r="N653" s="27">
        <f>+DATAPREMIOLOCAL2024[[#This Row],[GRAND PRIX]]*$I$3+DATAPREMIOLOCAL2024[[#This Row],[ORO LOCAL]]*$J$3+DATAPREMIOLOCAL2024[[#This Row],[PLATA LOCAL]]*$K$3+DATAPREMIOLOCAL2024[[#This Row],[BRONCE LOCAL]]*$L$3</f>
        <v>3</v>
      </c>
    </row>
    <row r="654" spans="1:14" s="1" customFormat="1" x14ac:dyDescent="0.3">
      <c r="A654" s="1" t="s">
        <v>2393</v>
      </c>
      <c r="B654" s="1" t="s">
        <v>854</v>
      </c>
      <c r="C654" s="1" t="s">
        <v>2229</v>
      </c>
      <c r="D654" s="1" t="s">
        <v>2230</v>
      </c>
      <c r="G654" s="1" t="s">
        <v>126</v>
      </c>
      <c r="H654" s="1" t="s">
        <v>126</v>
      </c>
      <c r="J654" s="1">
        <v>1</v>
      </c>
      <c r="M654" s="1">
        <f>SUM(DATAPREMIOLOCAL2024[[#This Row],[GRAND PRIX]:[BRONCE LOCAL]])</f>
        <v>1</v>
      </c>
      <c r="N654" s="27">
        <f>+DATAPREMIOLOCAL2024[[#This Row],[GRAND PRIX]]*$I$3+DATAPREMIOLOCAL2024[[#This Row],[ORO LOCAL]]*$J$3+DATAPREMIOLOCAL2024[[#This Row],[PLATA LOCAL]]*$K$3+DATAPREMIOLOCAL2024[[#This Row],[BRONCE LOCAL]]*$L$3</f>
        <v>15</v>
      </c>
    </row>
    <row r="655" spans="1:14" s="1" customFormat="1" x14ac:dyDescent="0.3">
      <c r="A655" s="1" t="s">
        <v>2393</v>
      </c>
      <c r="B655" s="1" t="s">
        <v>854</v>
      </c>
      <c r="C655" s="1" t="s">
        <v>2229</v>
      </c>
      <c r="D655" s="1" t="s">
        <v>2231</v>
      </c>
      <c r="G655" s="1" t="s">
        <v>126</v>
      </c>
      <c r="H655" s="1" t="s">
        <v>126</v>
      </c>
      <c r="J655" s="1">
        <v>1</v>
      </c>
      <c r="M655" s="1">
        <f>SUM(DATAPREMIOLOCAL2024[[#This Row],[GRAND PRIX]:[BRONCE LOCAL]])</f>
        <v>1</v>
      </c>
      <c r="N655" s="27">
        <f>+DATAPREMIOLOCAL2024[[#This Row],[GRAND PRIX]]*$I$3+DATAPREMIOLOCAL2024[[#This Row],[ORO LOCAL]]*$J$3+DATAPREMIOLOCAL2024[[#This Row],[PLATA LOCAL]]*$K$3+DATAPREMIOLOCAL2024[[#This Row],[BRONCE LOCAL]]*$L$3</f>
        <v>15</v>
      </c>
    </row>
    <row r="656" spans="1:14" s="1" customFormat="1" x14ac:dyDescent="0.3">
      <c r="A656" s="1" t="s">
        <v>2393</v>
      </c>
      <c r="B656" s="1" t="s">
        <v>854</v>
      </c>
      <c r="C656" s="1" t="s">
        <v>2229</v>
      </c>
      <c r="D656" s="1" t="s">
        <v>2232</v>
      </c>
      <c r="G656" s="1" t="s">
        <v>126</v>
      </c>
      <c r="H656" s="1" t="s">
        <v>126</v>
      </c>
      <c r="L656" s="1">
        <v>1</v>
      </c>
      <c r="M656" s="1">
        <f>SUM(DATAPREMIOLOCAL2024[[#This Row],[GRAND PRIX]:[BRONCE LOCAL]])</f>
        <v>1</v>
      </c>
      <c r="N656" s="27">
        <f>+DATAPREMIOLOCAL2024[[#This Row],[GRAND PRIX]]*$I$3+DATAPREMIOLOCAL2024[[#This Row],[ORO LOCAL]]*$J$3+DATAPREMIOLOCAL2024[[#This Row],[PLATA LOCAL]]*$K$3+DATAPREMIOLOCAL2024[[#This Row],[BRONCE LOCAL]]*$L$3</f>
        <v>3</v>
      </c>
    </row>
    <row r="657" spans="1:14" s="1" customFormat="1" x14ac:dyDescent="0.3">
      <c r="A657" s="1" t="s">
        <v>2393</v>
      </c>
      <c r="B657" s="1" t="s">
        <v>854</v>
      </c>
      <c r="C657" s="1" t="s">
        <v>2229</v>
      </c>
      <c r="D657" s="1" t="s">
        <v>2233</v>
      </c>
      <c r="G657" s="1" t="s">
        <v>126</v>
      </c>
      <c r="H657" s="1" t="s">
        <v>126</v>
      </c>
      <c r="K657" s="1">
        <v>2</v>
      </c>
      <c r="L657" s="1">
        <v>2</v>
      </c>
      <c r="M657" s="1">
        <f>SUM(DATAPREMIOLOCAL2024[[#This Row],[GRAND PRIX]:[BRONCE LOCAL]])</f>
        <v>4</v>
      </c>
      <c r="N657" s="27">
        <f>+DATAPREMIOLOCAL2024[[#This Row],[GRAND PRIX]]*$I$3+DATAPREMIOLOCAL2024[[#This Row],[ORO LOCAL]]*$J$3+DATAPREMIOLOCAL2024[[#This Row],[PLATA LOCAL]]*$K$3+DATAPREMIOLOCAL2024[[#This Row],[BRONCE LOCAL]]*$L$3</f>
        <v>20</v>
      </c>
    </row>
    <row r="658" spans="1:14" s="1" customFormat="1" x14ac:dyDescent="0.3">
      <c r="A658" s="1" t="s">
        <v>2393</v>
      </c>
      <c r="B658" s="1" t="s">
        <v>854</v>
      </c>
      <c r="C658" s="1" t="s">
        <v>2229</v>
      </c>
      <c r="D658" s="1" t="s">
        <v>2234</v>
      </c>
      <c r="G658" s="1" t="s">
        <v>126</v>
      </c>
      <c r="H658" s="1" t="s">
        <v>126</v>
      </c>
      <c r="L658" s="1">
        <v>1</v>
      </c>
      <c r="M658" s="1">
        <f>SUM(DATAPREMIOLOCAL2024[[#This Row],[GRAND PRIX]:[BRONCE LOCAL]])</f>
        <v>1</v>
      </c>
      <c r="N658" s="27">
        <f>+DATAPREMIOLOCAL2024[[#This Row],[GRAND PRIX]]*$I$3+DATAPREMIOLOCAL2024[[#This Row],[ORO LOCAL]]*$J$3+DATAPREMIOLOCAL2024[[#This Row],[PLATA LOCAL]]*$K$3+DATAPREMIOLOCAL2024[[#This Row],[BRONCE LOCAL]]*$L$3</f>
        <v>3</v>
      </c>
    </row>
    <row r="659" spans="1:14" s="1" customFormat="1" x14ac:dyDescent="0.3">
      <c r="A659" s="1" t="s">
        <v>2393</v>
      </c>
      <c r="B659" s="1" t="s">
        <v>854</v>
      </c>
      <c r="C659" s="1" t="s">
        <v>2229</v>
      </c>
      <c r="D659" s="1" t="s">
        <v>2235</v>
      </c>
      <c r="G659" s="1" t="s">
        <v>126</v>
      </c>
      <c r="H659" s="1" t="s">
        <v>126</v>
      </c>
      <c r="L659" s="1">
        <v>1</v>
      </c>
      <c r="M659" s="1">
        <f>SUM(DATAPREMIOLOCAL2024[[#This Row],[GRAND PRIX]:[BRONCE LOCAL]])</f>
        <v>1</v>
      </c>
      <c r="N659" s="27">
        <f>+DATAPREMIOLOCAL2024[[#This Row],[GRAND PRIX]]*$I$3+DATAPREMIOLOCAL2024[[#This Row],[ORO LOCAL]]*$J$3+DATAPREMIOLOCAL2024[[#This Row],[PLATA LOCAL]]*$K$3+DATAPREMIOLOCAL2024[[#This Row],[BRONCE LOCAL]]*$L$3</f>
        <v>3</v>
      </c>
    </row>
    <row r="660" spans="1:14" s="1" customFormat="1" x14ac:dyDescent="0.3">
      <c r="A660" s="1" t="s">
        <v>2393</v>
      </c>
      <c r="B660" s="1" t="s">
        <v>854</v>
      </c>
      <c r="C660" s="1" t="s">
        <v>2229</v>
      </c>
      <c r="D660" s="1" t="s">
        <v>2236</v>
      </c>
      <c r="G660" s="1" t="s">
        <v>126</v>
      </c>
      <c r="H660" s="1" t="s">
        <v>126</v>
      </c>
      <c r="K660" s="1">
        <v>1</v>
      </c>
      <c r="M660" s="1">
        <f>SUM(DATAPREMIOLOCAL2024[[#This Row],[GRAND PRIX]:[BRONCE LOCAL]])</f>
        <v>1</v>
      </c>
      <c r="N660" s="27">
        <f>+DATAPREMIOLOCAL2024[[#This Row],[GRAND PRIX]]*$I$3+DATAPREMIOLOCAL2024[[#This Row],[ORO LOCAL]]*$J$3+DATAPREMIOLOCAL2024[[#This Row],[PLATA LOCAL]]*$K$3+DATAPREMIOLOCAL2024[[#This Row],[BRONCE LOCAL]]*$L$3</f>
        <v>7</v>
      </c>
    </row>
    <row r="661" spans="1:14" s="1" customFormat="1" x14ac:dyDescent="0.3">
      <c r="A661" s="1" t="s">
        <v>2393</v>
      </c>
      <c r="B661" s="1" t="s">
        <v>854</v>
      </c>
      <c r="C661" s="1" t="s">
        <v>2229</v>
      </c>
      <c r="D661" s="1" t="s">
        <v>2237</v>
      </c>
      <c r="G661" s="1" t="s">
        <v>126</v>
      </c>
      <c r="H661" s="1" t="s">
        <v>126</v>
      </c>
      <c r="L661" s="1">
        <v>1</v>
      </c>
      <c r="M661" s="1">
        <f>SUM(DATAPREMIOLOCAL2024[[#This Row],[GRAND PRIX]:[BRONCE LOCAL]])</f>
        <v>1</v>
      </c>
      <c r="N661" s="27">
        <f>+DATAPREMIOLOCAL2024[[#This Row],[GRAND PRIX]]*$I$3+DATAPREMIOLOCAL2024[[#This Row],[ORO LOCAL]]*$J$3+DATAPREMIOLOCAL2024[[#This Row],[PLATA LOCAL]]*$K$3+DATAPREMIOLOCAL2024[[#This Row],[BRONCE LOCAL]]*$L$3</f>
        <v>3</v>
      </c>
    </row>
    <row r="662" spans="1:14" s="1" customFormat="1" x14ac:dyDescent="0.3">
      <c r="A662" s="1" t="s">
        <v>2393</v>
      </c>
      <c r="B662" s="1" t="s">
        <v>2238</v>
      </c>
      <c r="C662" s="1" t="s">
        <v>2388</v>
      </c>
      <c r="D662" s="1" t="s">
        <v>2239</v>
      </c>
      <c r="G662" s="1" t="s">
        <v>126</v>
      </c>
      <c r="H662" s="1" t="s">
        <v>126</v>
      </c>
      <c r="L662" s="1">
        <v>1</v>
      </c>
      <c r="M662" s="1">
        <f>SUM(DATAPREMIOLOCAL2024[[#This Row],[GRAND PRIX]:[BRONCE LOCAL]])</f>
        <v>1</v>
      </c>
      <c r="N662" s="27">
        <f>+DATAPREMIOLOCAL2024[[#This Row],[GRAND PRIX]]*$I$3+DATAPREMIOLOCAL2024[[#This Row],[ORO LOCAL]]*$J$3+DATAPREMIOLOCAL2024[[#This Row],[PLATA LOCAL]]*$K$3+DATAPREMIOLOCAL2024[[#This Row],[BRONCE LOCAL]]*$L$3</f>
        <v>3</v>
      </c>
    </row>
    <row r="663" spans="1:14" s="1" customFormat="1" x14ac:dyDescent="0.3">
      <c r="A663" s="1" t="s">
        <v>2393</v>
      </c>
      <c r="B663" s="1" t="s">
        <v>2240</v>
      </c>
      <c r="C663" s="1" t="s">
        <v>2240</v>
      </c>
      <c r="D663" s="1" t="s">
        <v>2241</v>
      </c>
      <c r="G663" s="1" t="s">
        <v>126</v>
      </c>
      <c r="H663" s="1" t="s">
        <v>126</v>
      </c>
      <c r="J663" s="1">
        <v>1</v>
      </c>
      <c r="L663" s="1">
        <v>3</v>
      </c>
      <c r="M663" s="1">
        <f>SUM(DATAPREMIOLOCAL2024[[#This Row],[GRAND PRIX]:[BRONCE LOCAL]])</f>
        <v>4</v>
      </c>
      <c r="N663" s="27">
        <f>+DATAPREMIOLOCAL2024[[#This Row],[GRAND PRIX]]*$I$3+DATAPREMIOLOCAL2024[[#This Row],[ORO LOCAL]]*$J$3+DATAPREMIOLOCAL2024[[#This Row],[PLATA LOCAL]]*$K$3+DATAPREMIOLOCAL2024[[#This Row],[BRONCE LOCAL]]*$L$3</f>
        <v>24</v>
      </c>
    </row>
    <row r="664" spans="1:14" s="1" customFormat="1" x14ac:dyDescent="0.3">
      <c r="A664" s="1" t="s">
        <v>2393</v>
      </c>
      <c r="B664" s="1" t="s">
        <v>2240</v>
      </c>
      <c r="C664" s="1" t="s">
        <v>2240</v>
      </c>
      <c r="D664" s="1" t="s">
        <v>2242</v>
      </c>
      <c r="G664" s="1" t="s">
        <v>126</v>
      </c>
      <c r="H664" s="1" t="s">
        <v>126</v>
      </c>
      <c r="L664" s="1">
        <v>1</v>
      </c>
      <c r="M664" s="1">
        <f>SUM(DATAPREMIOLOCAL2024[[#This Row],[GRAND PRIX]:[BRONCE LOCAL]])</f>
        <v>1</v>
      </c>
      <c r="N664" s="27">
        <f>+DATAPREMIOLOCAL2024[[#This Row],[GRAND PRIX]]*$I$3+DATAPREMIOLOCAL2024[[#This Row],[ORO LOCAL]]*$J$3+DATAPREMIOLOCAL2024[[#This Row],[PLATA LOCAL]]*$K$3+DATAPREMIOLOCAL2024[[#This Row],[BRONCE LOCAL]]*$L$3</f>
        <v>3</v>
      </c>
    </row>
    <row r="665" spans="1:14" s="1" customFormat="1" x14ac:dyDescent="0.3">
      <c r="A665" s="1" t="s">
        <v>2393</v>
      </c>
      <c r="B665" s="1" t="s">
        <v>2240</v>
      </c>
      <c r="C665" s="1" t="s">
        <v>2240</v>
      </c>
      <c r="D665" s="1" t="s">
        <v>2243</v>
      </c>
      <c r="G665" s="1" t="s">
        <v>126</v>
      </c>
      <c r="H665" s="1" t="s">
        <v>126</v>
      </c>
      <c r="L665" s="1">
        <v>1</v>
      </c>
      <c r="M665" s="1">
        <f>SUM(DATAPREMIOLOCAL2024[[#This Row],[GRAND PRIX]:[BRONCE LOCAL]])</f>
        <v>1</v>
      </c>
      <c r="N665" s="27">
        <f>+DATAPREMIOLOCAL2024[[#This Row],[GRAND PRIX]]*$I$3+DATAPREMIOLOCAL2024[[#This Row],[ORO LOCAL]]*$J$3+DATAPREMIOLOCAL2024[[#This Row],[PLATA LOCAL]]*$K$3+DATAPREMIOLOCAL2024[[#This Row],[BRONCE LOCAL]]*$L$3</f>
        <v>3</v>
      </c>
    </row>
    <row r="666" spans="1:14" s="1" customFormat="1" x14ac:dyDescent="0.3">
      <c r="A666" s="1" t="s">
        <v>2393</v>
      </c>
      <c r="B666" s="1" t="s">
        <v>2389</v>
      </c>
      <c r="C666" s="1" t="s">
        <v>2244</v>
      </c>
      <c r="D666" s="1" t="s">
        <v>2245</v>
      </c>
      <c r="G666" s="1" t="s">
        <v>126</v>
      </c>
      <c r="H666" s="1" t="s">
        <v>126</v>
      </c>
      <c r="J666" s="1">
        <v>3</v>
      </c>
      <c r="K666" s="1">
        <v>3</v>
      </c>
      <c r="M666" s="1">
        <f>SUM(DATAPREMIOLOCAL2024[[#This Row],[GRAND PRIX]:[BRONCE LOCAL]])</f>
        <v>6</v>
      </c>
      <c r="N666" s="27">
        <f>+DATAPREMIOLOCAL2024[[#This Row],[GRAND PRIX]]*$I$3+DATAPREMIOLOCAL2024[[#This Row],[ORO LOCAL]]*$J$3+DATAPREMIOLOCAL2024[[#This Row],[PLATA LOCAL]]*$K$3+DATAPREMIOLOCAL2024[[#This Row],[BRONCE LOCAL]]*$L$3</f>
        <v>66</v>
      </c>
    </row>
    <row r="667" spans="1:14" s="1" customFormat="1" x14ac:dyDescent="0.3">
      <c r="A667" s="1" t="s">
        <v>2393</v>
      </c>
      <c r="B667" s="1" t="s">
        <v>946</v>
      </c>
      <c r="C667" s="1" t="s">
        <v>2246</v>
      </c>
      <c r="D667" s="1" t="s">
        <v>2247</v>
      </c>
      <c r="G667" s="1" t="s">
        <v>126</v>
      </c>
      <c r="H667" s="1" t="s">
        <v>126</v>
      </c>
      <c r="K667" s="1">
        <v>2</v>
      </c>
      <c r="L667" s="1">
        <v>4</v>
      </c>
      <c r="M667" s="1">
        <f>SUM(DATAPREMIOLOCAL2024[[#This Row],[GRAND PRIX]:[BRONCE LOCAL]])</f>
        <v>6</v>
      </c>
      <c r="N667" s="27">
        <f>+DATAPREMIOLOCAL2024[[#This Row],[GRAND PRIX]]*$I$3+DATAPREMIOLOCAL2024[[#This Row],[ORO LOCAL]]*$J$3+DATAPREMIOLOCAL2024[[#This Row],[PLATA LOCAL]]*$K$3+DATAPREMIOLOCAL2024[[#This Row],[BRONCE LOCAL]]*$L$3</f>
        <v>26</v>
      </c>
    </row>
    <row r="668" spans="1:14" s="1" customFormat="1" x14ac:dyDescent="0.3">
      <c r="A668" s="1" t="s">
        <v>2393</v>
      </c>
      <c r="B668" s="1" t="s">
        <v>2248</v>
      </c>
      <c r="C668" s="1" t="s">
        <v>2248</v>
      </c>
      <c r="D668" s="1" t="s">
        <v>2249</v>
      </c>
      <c r="G668" s="1" t="s">
        <v>126</v>
      </c>
      <c r="H668" s="1" t="s">
        <v>126</v>
      </c>
      <c r="L668" s="1">
        <v>1</v>
      </c>
      <c r="M668" s="1">
        <f>SUM(DATAPREMIOLOCAL2024[[#This Row],[GRAND PRIX]:[BRONCE LOCAL]])</f>
        <v>1</v>
      </c>
      <c r="N668" s="27">
        <f>+DATAPREMIOLOCAL2024[[#This Row],[GRAND PRIX]]*$I$3+DATAPREMIOLOCAL2024[[#This Row],[ORO LOCAL]]*$J$3+DATAPREMIOLOCAL2024[[#This Row],[PLATA LOCAL]]*$K$3+DATAPREMIOLOCAL2024[[#This Row],[BRONCE LOCAL]]*$L$3</f>
        <v>3</v>
      </c>
    </row>
    <row r="669" spans="1:14" s="1" customFormat="1" x14ac:dyDescent="0.3">
      <c r="A669" s="1" t="s">
        <v>2393</v>
      </c>
      <c r="B669" s="1" t="s">
        <v>2248</v>
      </c>
      <c r="C669" s="1" t="s">
        <v>2248</v>
      </c>
      <c r="D669" s="1" t="s">
        <v>2250</v>
      </c>
      <c r="G669" s="1" t="s">
        <v>126</v>
      </c>
      <c r="H669" s="1" t="s">
        <v>126</v>
      </c>
      <c r="L669" s="1">
        <v>2</v>
      </c>
      <c r="M669" s="1">
        <f>SUM(DATAPREMIOLOCAL2024[[#This Row],[GRAND PRIX]:[BRONCE LOCAL]])</f>
        <v>2</v>
      </c>
      <c r="N669" s="27">
        <f>+DATAPREMIOLOCAL2024[[#This Row],[GRAND PRIX]]*$I$3+DATAPREMIOLOCAL2024[[#This Row],[ORO LOCAL]]*$J$3+DATAPREMIOLOCAL2024[[#This Row],[PLATA LOCAL]]*$K$3+DATAPREMIOLOCAL2024[[#This Row],[BRONCE LOCAL]]*$L$3</f>
        <v>6</v>
      </c>
    </row>
    <row r="670" spans="1:14" s="1" customFormat="1" x14ac:dyDescent="0.3">
      <c r="A670" s="1" t="s">
        <v>2393</v>
      </c>
      <c r="B670" s="1" t="s">
        <v>2248</v>
      </c>
      <c r="C670" s="1" t="s">
        <v>2248</v>
      </c>
      <c r="D670" s="1" t="s">
        <v>2251</v>
      </c>
      <c r="G670" s="1" t="s">
        <v>126</v>
      </c>
      <c r="H670" s="1" t="s">
        <v>126</v>
      </c>
      <c r="L670" s="1">
        <v>1</v>
      </c>
      <c r="M670" s="1">
        <f>SUM(DATAPREMIOLOCAL2024[[#This Row],[GRAND PRIX]:[BRONCE LOCAL]])</f>
        <v>1</v>
      </c>
      <c r="N670" s="27">
        <f>+DATAPREMIOLOCAL2024[[#This Row],[GRAND PRIX]]*$I$3+DATAPREMIOLOCAL2024[[#This Row],[ORO LOCAL]]*$J$3+DATAPREMIOLOCAL2024[[#This Row],[PLATA LOCAL]]*$K$3+DATAPREMIOLOCAL2024[[#This Row],[BRONCE LOCAL]]*$L$3</f>
        <v>3</v>
      </c>
    </row>
    <row r="671" spans="1:14" s="1" customFormat="1" x14ac:dyDescent="0.3">
      <c r="A671" s="1" t="s">
        <v>2393</v>
      </c>
      <c r="B671" s="1" t="s">
        <v>2248</v>
      </c>
      <c r="C671" s="1" t="s">
        <v>2248</v>
      </c>
      <c r="D671" s="1" t="s">
        <v>2252</v>
      </c>
      <c r="G671" s="1" t="s">
        <v>126</v>
      </c>
      <c r="H671" s="1" t="s">
        <v>126</v>
      </c>
      <c r="K671" s="1">
        <v>1</v>
      </c>
      <c r="M671" s="1">
        <f>SUM(DATAPREMIOLOCAL2024[[#This Row],[GRAND PRIX]:[BRONCE LOCAL]])</f>
        <v>1</v>
      </c>
      <c r="N671" s="27">
        <f>+DATAPREMIOLOCAL2024[[#This Row],[GRAND PRIX]]*$I$3+DATAPREMIOLOCAL2024[[#This Row],[ORO LOCAL]]*$J$3+DATAPREMIOLOCAL2024[[#This Row],[PLATA LOCAL]]*$K$3+DATAPREMIOLOCAL2024[[#This Row],[BRONCE LOCAL]]*$L$3</f>
        <v>7</v>
      </c>
    </row>
    <row r="672" spans="1:14" s="1" customFormat="1" x14ac:dyDescent="0.3">
      <c r="A672" s="1" t="s">
        <v>2393</v>
      </c>
      <c r="B672" s="1" t="s">
        <v>2248</v>
      </c>
      <c r="C672" s="1" t="s">
        <v>2248</v>
      </c>
      <c r="D672" s="1" t="s">
        <v>2253</v>
      </c>
      <c r="G672" s="1" t="s">
        <v>126</v>
      </c>
      <c r="H672" s="1" t="s">
        <v>126</v>
      </c>
      <c r="K672" s="1">
        <v>1</v>
      </c>
      <c r="M672" s="1">
        <f>SUM(DATAPREMIOLOCAL2024[[#This Row],[GRAND PRIX]:[BRONCE LOCAL]])</f>
        <v>1</v>
      </c>
      <c r="N672" s="27">
        <f>+DATAPREMIOLOCAL2024[[#This Row],[GRAND PRIX]]*$I$3+DATAPREMIOLOCAL2024[[#This Row],[ORO LOCAL]]*$J$3+DATAPREMIOLOCAL2024[[#This Row],[PLATA LOCAL]]*$K$3+DATAPREMIOLOCAL2024[[#This Row],[BRONCE LOCAL]]*$L$3</f>
        <v>7</v>
      </c>
    </row>
    <row r="673" spans="1:14" s="1" customFormat="1" x14ac:dyDescent="0.3">
      <c r="A673" s="1" t="s">
        <v>2393</v>
      </c>
      <c r="B673" s="1" t="s">
        <v>2254</v>
      </c>
      <c r="C673" s="1" t="s">
        <v>2254</v>
      </c>
      <c r="D673" s="1" t="s">
        <v>2255</v>
      </c>
      <c r="G673" s="1" t="s">
        <v>126</v>
      </c>
      <c r="H673" s="1" t="s">
        <v>126</v>
      </c>
      <c r="L673" s="1">
        <v>3</v>
      </c>
      <c r="M673" s="1">
        <f>SUM(DATAPREMIOLOCAL2024[[#This Row],[GRAND PRIX]:[BRONCE LOCAL]])</f>
        <v>3</v>
      </c>
      <c r="N673" s="27">
        <f>+DATAPREMIOLOCAL2024[[#This Row],[GRAND PRIX]]*$I$3+DATAPREMIOLOCAL2024[[#This Row],[ORO LOCAL]]*$J$3+DATAPREMIOLOCAL2024[[#This Row],[PLATA LOCAL]]*$K$3+DATAPREMIOLOCAL2024[[#This Row],[BRONCE LOCAL]]*$L$3</f>
        <v>9</v>
      </c>
    </row>
    <row r="674" spans="1:14" s="1" customFormat="1" x14ac:dyDescent="0.3">
      <c r="A674" s="1" t="s">
        <v>2393</v>
      </c>
      <c r="B674" s="1" t="s">
        <v>2254</v>
      </c>
      <c r="C674" s="1" t="s">
        <v>2254</v>
      </c>
      <c r="D674" s="1" t="s">
        <v>2256</v>
      </c>
      <c r="G674" s="1" t="s">
        <v>126</v>
      </c>
      <c r="H674" s="1" t="s">
        <v>126</v>
      </c>
      <c r="J674" s="1">
        <v>1</v>
      </c>
      <c r="M674" s="1">
        <f>SUM(DATAPREMIOLOCAL2024[[#This Row],[GRAND PRIX]:[BRONCE LOCAL]])</f>
        <v>1</v>
      </c>
      <c r="N674" s="27">
        <f>+DATAPREMIOLOCAL2024[[#This Row],[GRAND PRIX]]*$I$3+DATAPREMIOLOCAL2024[[#This Row],[ORO LOCAL]]*$J$3+DATAPREMIOLOCAL2024[[#This Row],[PLATA LOCAL]]*$K$3+DATAPREMIOLOCAL2024[[#This Row],[BRONCE LOCAL]]*$L$3</f>
        <v>15</v>
      </c>
    </row>
    <row r="675" spans="1:14" s="1" customFormat="1" x14ac:dyDescent="0.3">
      <c r="A675" s="1" t="s">
        <v>2393</v>
      </c>
      <c r="B675" s="1" t="s">
        <v>2254</v>
      </c>
      <c r="C675" s="1" t="s">
        <v>2254</v>
      </c>
      <c r="D675" s="1" t="s">
        <v>2257</v>
      </c>
      <c r="G675" s="1" t="s">
        <v>126</v>
      </c>
      <c r="H675" s="1" t="s">
        <v>126</v>
      </c>
      <c r="K675" s="1">
        <v>1</v>
      </c>
      <c r="L675" s="1">
        <v>1</v>
      </c>
      <c r="M675" s="1">
        <f>SUM(DATAPREMIOLOCAL2024[[#This Row],[GRAND PRIX]:[BRONCE LOCAL]])</f>
        <v>2</v>
      </c>
      <c r="N675" s="27">
        <f>+DATAPREMIOLOCAL2024[[#This Row],[GRAND PRIX]]*$I$3+DATAPREMIOLOCAL2024[[#This Row],[ORO LOCAL]]*$J$3+DATAPREMIOLOCAL2024[[#This Row],[PLATA LOCAL]]*$K$3+DATAPREMIOLOCAL2024[[#This Row],[BRONCE LOCAL]]*$L$3</f>
        <v>10</v>
      </c>
    </row>
    <row r="676" spans="1:14" s="1" customFormat="1" x14ac:dyDescent="0.3">
      <c r="A676" s="1" t="s">
        <v>2393</v>
      </c>
      <c r="B676" s="1" t="s">
        <v>2254</v>
      </c>
      <c r="C676" s="1" t="s">
        <v>2254</v>
      </c>
      <c r="D676" s="1" t="s">
        <v>2219</v>
      </c>
      <c r="G676" s="1" t="s">
        <v>126</v>
      </c>
      <c r="H676" s="1" t="s">
        <v>126</v>
      </c>
      <c r="K676" s="1">
        <v>1</v>
      </c>
      <c r="L676" s="1">
        <v>2</v>
      </c>
      <c r="M676" s="1">
        <f>SUM(DATAPREMIOLOCAL2024[[#This Row],[GRAND PRIX]:[BRONCE LOCAL]])</f>
        <v>3</v>
      </c>
      <c r="N676" s="27">
        <f>+DATAPREMIOLOCAL2024[[#This Row],[GRAND PRIX]]*$I$3+DATAPREMIOLOCAL2024[[#This Row],[ORO LOCAL]]*$J$3+DATAPREMIOLOCAL2024[[#This Row],[PLATA LOCAL]]*$K$3+DATAPREMIOLOCAL2024[[#This Row],[BRONCE LOCAL]]*$L$3</f>
        <v>13</v>
      </c>
    </row>
    <row r="677" spans="1:14" s="1" customFormat="1" x14ac:dyDescent="0.3">
      <c r="A677" s="1" t="s">
        <v>2393</v>
      </c>
      <c r="B677" s="1" t="s">
        <v>2254</v>
      </c>
      <c r="C677" s="1" t="s">
        <v>2254</v>
      </c>
      <c r="D677" s="1" t="s">
        <v>2258</v>
      </c>
      <c r="G677" s="1" t="s">
        <v>126</v>
      </c>
      <c r="H677" s="1" t="s">
        <v>126</v>
      </c>
      <c r="J677" s="1">
        <v>1</v>
      </c>
      <c r="M677" s="1">
        <f>SUM(DATAPREMIOLOCAL2024[[#This Row],[GRAND PRIX]:[BRONCE LOCAL]])</f>
        <v>1</v>
      </c>
      <c r="N677" s="27">
        <f>+DATAPREMIOLOCAL2024[[#This Row],[GRAND PRIX]]*$I$3+DATAPREMIOLOCAL2024[[#This Row],[ORO LOCAL]]*$J$3+DATAPREMIOLOCAL2024[[#This Row],[PLATA LOCAL]]*$K$3+DATAPREMIOLOCAL2024[[#This Row],[BRONCE LOCAL]]*$L$3</f>
        <v>15</v>
      </c>
    </row>
    <row r="678" spans="1:14" s="1" customFormat="1" x14ac:dyDescent="0.3">
      <c r="A678" s="1" t="s">
        <v>2393</v>
      </c>
      <c r="B678" s="1" t="s">
        <v>2254</v>
      </c>
      <c r="C678" s="1" t="s">
        <v>2254</v>
      </c>
      <c r="D678" s="1" t="s">
        <v>2259</v>
      </c>
      <c r="G678" s="1" t="s">
        <v>126</v>
      </c>
      <c r="H678" s="1" t="s">
        <v>126</v>
      </c>
      <c r="L678" s="1">
        <v>3</v>
      </c>
      <c r="M678" s="1">
        <f>SUM(DATAPREMIOLOCAL2024[[#This Row],[GRAND PRIX]:[BRONCE LOCAL]])</f>
        <v>3</v>
      </c>
      <c r="N678" s="27">
        <f>+DATAPREMIOLOCAL2024[[#This Row],[GRAND PRIX]]*$I$3+DATAPREMIOLOCAL2024[[#This Row],[ORO LOCAL]]*$J$3+DATAPREMIOLOCAL2024[[#This Row],[PLATA LOCAL]]*$K$3+DATAPREMIOLOCAL2024[[#This Row],[BRONCE LOCAL]]*$L$3</f>
        <v>9</v>
      </c>
    </row>
    <row r="679" spans="1:14" s="1" customFormat="1" x14ac:dyDescent="0.3">
      <c r="A679" s="1" t="s">
        <v>2393</v>
      </c>
      <c r="B679" s="1" t="s">
        <v>2254</v>
      </c>
      <c r="C679" s="1" t="s">
        <v>2254</v>
      </c>
      <c r="D679" s="1" t="s">
        <v>2260</v>
      </c>
      <c r="G679" s="1" t="s">
        <v>126</v>
      </c>
      <c r="H679" s="1" t="s">
        <v>126</v>
      </c>
      <c r="L679" s="1">
        <v>1</v>
      </c>
      <c r="M679" s="1">
        <f>SUM(DATAPREMIOLOCAL2024[[#This Row],[GRAND PRIX]:[BRONCE LOCAL]])</f>
        <v>1</v>
      </c>
      <c r="N679" s="27">
        <f>+DATAPREMIOLOCAL2024[[#This Row],[GRAND PRIX]]*$I$3+DATAPREMIOLOCAL2024[[#This Row],[ORO LOCAL]]*$J$3+DATAPREMIOLOCAL2024[[#This Row],[PLATA LOCAL]]*$K$3+DATAPREMIOLOCAL2024[[#This Row],[BRONCE LOCAL]]*$L$3</f>
        <v>3</v>
      </c>
    </row>
    <row r="680" spans="1:14" s="1" customFormat="1" x14ac:dyDescent="0.3">
      <c r="A680" s="1" t="s">
        <v>2393</v>
      </c>
      <c r="B680" s="1" t="s">
        <v>2254</v>
      </c>
      <c r="C680" s="1" t="s">
        <v>2254</v>
      </c>
      <c r="D680" s="1" t="s">
        <v>2261</v>
      </c>
      <c r="G680" s="1" t="s">
        <v>126</v>
      </c>
      <c r="H680" s="1" t="s">
        <v>126</v>
      </c>
      <c r="K680" s="1">
        <v>1</v>
      </c>
      <c r="L680" s="1">
        <v>1</v>
      </c>
      <c r="M680" s="1">
        <f>SUM(DATAPREMIOLOCAL2024[[#This Row],[GRAND PRIX]:[BRONCE LOCAL]])</f>
        <v>2</v>
      </c>
      <c r="N680" s="27">
        <f>+DATAPREMIOLOCAL2024[[#This Row],[GRAND PRIX]]*$I$3+DATAPREMIOLOCAL2024[[#This Row],[ORO LOCAL]]*$J$3+DATAPREMIOLOCAL2024[[#This Row],[PLATA LOCAL]]*$K$3+DATAPREMIOLOCAL2024[[#This Row],[BRONCE LOCAL]]*$L$3</f>
        <v>10</v>
      </c>
    </row>
    <row r="681" spans="1:14" s="1" customFormat="1" x14ac:dyDescent="0.3">
      <c r="A681" s="1" t="s">
        <v>2393</v>
      </c>
      <c r="B681" s="1" t="s">
        <v>2254</v>
      </c>
      <c r="C681" s="1" t="s">
        <v>2254</v>
      </c>
      <c r="D681" s="1" t="s">
        <v>2262</v>
      </c>
      <c r="G681" s="1" t="s">
        <v>126</v>
      </c>
      <c r="H681" s="1" t="s">
        <v>126</v>
      </c>
      <c r="J681" s="1">
        <v>1</v>
      </c>
      <c r="K681" s="1">
        <v>1</v>
      </c>
      <c r="M681" s="1">
        <f>SUM(DATAPREMIOLOCAL2024[[#This Row],[GRAND PRIX]:[BRONCE LOCAL]])</f>
        <v>2</v>
      </c>
      <c r="N681" s="27">
        <f>+DATAPREMIOLOCAL2024[[#This Row],[GRAND PRIX]]*$I$3+DATAPREMIOLOCAL2024[[#This Row],[ORO LOCAL]]*$J$3+DATAPREMIOLOCAL2024[[#This Row],[PLATA LOCAL]]*$K$3+DATAPREMIOLOCAL2024[[#This Row],[BRONCE LOCAL]]*$L$3</f>
        <v>22</v>
      </c>
    </row>
    <row r="682" spans="1:14" s="1" customFormat="1" x14ac:dyDescent="0.3">
      <c r="A682" s="1" t="s">
        <v>2393</v>
      </c>
      <c r="B682" s="1" t="s">
        <v>2254</v>
      </c>
      <c r="C682" s="1" t="s">
        <v>2254</v>
      </c>
      <c r="D682" s="1" t="s">
        <v>2263</v>
      </c>
      <c r="G682" s="1" t="s">
        <v>126</v>
      </c>
      <c r="H682" s="1" t="s">
        <v>126</v>
      </c>
      <c r="J682" s="1">
        <v>1</v>
      </c>
      <c r="M682" s="1">
        <f>SUM(DATAPREMIOLOCAL2024[[#This Row],[GRAND PRIX]:[BRONCE LOCAL]])</f>
        <v>1</v>
      </c>
      <c r="N682" s="27">
        <f>+DATAPREMIOLOCAL2024[[#This Row],[GRAND PRIX]]*$I$3+DATAPREMIOLOCAL2024[[#This Row],[ORO LOCAL]]*$J$3+DATAPREMIOLOCAL2024[[#This Row],[PLATA LOCAL]]*$K$3+DATAPREMIOLOCAL2024[[#This Row],[BRONCE LOCAL]]*$L$3</f>
        <v>15</v>
      </c>
    </row>
    <row r="683" spans="1:14" s="1" customFormat="1" x14ac:dyDescent="0.3">
      <c r="A683" s="1" t="s">
        <v>2393</v>
      </c>
      <c r="B683" s="1" t="s">
        <v>2254</v>
      </c>
      <c r="C683" s="1" t="s">
        <v>2254</v>
      </c>
      <c r="D683" s="1" t="s">
        <v>2264</v>
      </c>
      <c r="G683" s="1" t="s">
        <v>126</v>
      </c>
      <c r="H683" s="1" t="s">
        <v>126</v>
      </c>
      <c r="K683" s="1">
        <v>2</v>
      </c>
      <c r="M683" s="1">
        <f>SUM(DATAPREMIOLOCAL2024[[#This Row],[GRAND PRIX]:[BRONCE LOCAL]])</f>
        <v>2</v>
      </c>
      <c r="N683" s="27">
        <f>+DATAPREMIOLOCAL2024[[#This Row],[GRAND PRIX]]*$I$3+DATAPREMIOLOCAL2024[[#This Row],[ORO LOCAL]]*$J$3+DATAPREMIOLOCAL2024[[#This Row],[PLATA LOCAL]]*$K$3+DATAPREMIOLOCAL2024[[#This Row],[BRONCE LOCAL]]*$L$3</f>
        <v>14</v>
      </c>
    </row>
    <row r="684" spans="1:14" s="1" customFormat="1" x14ac:dyDescent="0.3">
      <c r="A684" s="1" t="s">
        <v>2393</v>
      </c>
      <c r="B684" s="1" t="s">
        <v>2254</v>
      </c>
      <c r="C684" s="1" t="s">
        <v>2254</v>
      </c>
      <c r="D684" s="1" t="s">
        <v>2265</v>
      </c>
      <c r="G684" s="1" t="s">
        <v>126</v>
      </c>
      <c r="H684" s="1" t="s">
        <v>126</v>
      </c>
      <c r="J684" s="1">
        <v>1</v>
      </c>
      <c r="K684" s="1">
        <v>2</v>
      </c>
      <c r="M684" s="1">
        <f>SUM(DATAPREMIOLOCAL2024[[#This Row],[GRAND PRIX]:[BRONCE LOCAL]])</f>
        <v>3</v>
      </c>
      <c r="N684" s="27">
        <f>+DATAPREMIOLOCAL2024[[#This Row],[GRAND PRIX]]*$I$3+DATAPREMIOLOCAL2024[[#This Row],[ORO LOCAL]]*$J$3+DATAPREMIOLOCAL2024[[#This Row],[PLATA LOCAL]]*$K$3+DATAPREMIOLOCAL2024[[#This Row],[BRONCE LOCAL]]*$L$3</f>
        <v>29</v>
      </c>
    </row>
    <row r="685" spans="1:14" s="1" customFormat="1" x14ac:dyDescent="0.3">
      <c r="A685" s="1" t="s">
        <v>2393</v>
      </c>
      <c r="B685" s="1" t="s">
        <v>2390</v>
      </c>
      <c r="C685" s="1" t="s">
        <v>526</v>
      </c>
      <c r="D685" s="1" t="s">
        <v>2266</v>
      </c>
      <c r="G685" s="1" t="s">
        <v>126</v>
      </c>
      <c r="H685" s="1" t="s">
        <v>126</v>
      </c>
      <c r="J685" s="1">
        <v>1</v>
      </c>
      <c r="L685" s="1">
        <v>1</v>
      </c>
      <c r="M685" s="1">
        <f>SUM(DATAPREMIOLOCAL2024[[#This Row],[GRAND PRIX]:[BRONCE LOCAL]])</f>
        <v>2</v>
      </c>
      <c r="N685" s="27">
        <f>+DATAPREMIOLOCAL2024[[#This Row],[GRAND PRIX]]*$I$3+DATAPREMIOLOCAL2024[[#This Row],[ORO LOCAL]]*$J$3+DATAPREMIOLOCAL2024[[#This Row],[PLATA LOCAL]]*$K$3+DATAPREMIOLOCAL2024[[#This Row],[BRONCE LOCAL]]*$L$3</f>
        <v>18</v>
      </c>
    </row>
    <row r="686" spans="1:14" s="1" customFormat="1" x14ac:dyDescent="0.3">
      <c r="A686" s="1" t="s">
        <v>2393</v>
      </c>
      <c r="B686" s="1" t="s">
        <v>2390</v>
      </c>
      <c r="C686" s="1" t="s">
        <v>526</v>
      </c>
      <c r="D686" s="1" t="s">
        <v>2267</v>
      </c>
      <c r="G686" s="1" t="s">
        <v>126</v>
      </c>
      <c r="H686" s="1" t="s">
        <v>126</v>
      </c>
      <c r="J686" s="1">
        <v>1</v>
      </c>
      <c r="M686" s="1">
        <f>SUM(DATAPREMIOLOCAL2024[[#This Row],[GRAND PRIX]:[BRONCE LOCAL]])</f>
        <v>1</v>
      </c>
      <c r="N686" s="27">
        <f>+DATAPREMIOLOCAL2024[[#This Row],[GRAND PRIX]]*$I$3+DATAPREMIOLOCAL2024[[#This Row],[ORO LOCAL]]*$J$3+DATAPREMIOLOCAL2024[[#This Row],[PLATA LOCAL]]*$K$3+DATAPREMIOLOCAL2024[[#This Row],[BRONCE LOCAL]]*$L$3</f>
        <v>15</v>
      </c>
    </row>
    <row r="687" spans="1:14" s="1" customFormat="1" x14ac:dyDescent="0.3">
      <c r="A687" s="1" t="s">
        <v>2393</v>
      </c>
      <c r="B687" s="1" t="s">
        <v>2390</v>
      </c>
      <c r="C687" s="1" t="s">
        <v>526</v>
      </c>
      <c r="D687" s="1" t="s">
        <v>2268</v>
      </c>
      <c r="G687" s="1" t="s">
        <v>126</v>
      </c>
      <c r="H687" s="1" t="s">
        <v>126</v>
      </c>
      <c r="J687" s="1">
        <v>1</v>
      </c>
      <c r="K687" s="1">
        <v>1</v>
      </c>
      <c r="M687" s="1">
        <f>SUM(DATAPREMIOLOCAL2024[[#This Row],[GRAND PRIX]:[BRONCE LOCAL]])</f>
        <v>2</v>
      </c>
      <c r="N687" s="27">
        <f>+DATAPREMIOLOCAL2024[[#This Row],[GRAND PRIX]]*$I$3+DATAPREMIOLOCAL2024[[#This Row],[ORO LOCAL]]*$J$3+DATAPREMIOLOCAL2024[[#This Row],[PLATA LOCAL]]*$K$3+DATAPREMIOLOCAL2024[[#This Row],[BRONCE LOCAL]]*$L$3</f>
        <v>22</v>
      </c>
    </row>
    <row r="688" spans="1:14" s="1" customFormat="1" x14ac:dyDescent="0.3">
      <c r="A688" s="1" t="s">
        <v>2393</v>
      </c>
      <c r="B688" s="1" t="s">
        <v>2390</v>
      </c>
      <c r="C688" s="1" t="s">
        <v>526</v>
      </c>
      <c r="D688" s="1" t="s">
        <v>2269</v>
      </c>
      <c r="G688" s="1" t="s">
        <v>126</v>
      </c>
      <c r="H688" s="1" t="s">
        <v>126</v>
      </c>
      <c r="K688" s="1">
        <v>1</v>
      </c>
      <c r="M688" s="1">
        <f>SUM(DATAPREMIOLOCAL2024[[#This Row],[GRAND PRIX]:[BRONCE LOCAL]])</f>
        <v>1</v>
      </c>
      <c r="N688" s="27">
        <f>+DATAPREMIOLOCAL2024[[#This Row],[GRAND PRIX]]*$I$3+DATAPREMIOLOCAL2024[[#This Row],[ORO LOCAL]]*$J$3+DATAPREMIOLOCAL2024[[#This Row],[PLATA LOCAL]]*$K$3+DATAPREMIOLOCAL2024[[#This Row],[BRONCE LOCAL]]*$L$3</f>
        <v>7</v>
      </c>
    </row>
    <row r="689" spans="1:14" s="1" customFormat="1" x14ac:dyDescent="0.3">
      <c r="A689" s="1" t="s">
        <v>2393</v>
      </c>
      <c r="B689" s="1" t="s">
        <v>2390</v>
      </c>
      <c r="C689" s="1" t="s">
        <v>526</v>
      </c>
      <c r="D689" s="1" t="s">
        <v>2270</v>
      </c>
      <c r="G689" s="1" t="s">
        <v>126</v>
      </c>
      <c r="H689" s="1" t="s">
        <v>126</v>
      </c>
      <c r="L689" s="1">
        <v>1</v>
      </c>
      <c r="M689" s="1">
        <f>SUM(DATAPREMIOLOCAL2024[[#This Row],[GRAND PRIX]:[BRONCE LOCAL]])</f>
        <v>1</v>
      </c>
      <c r="N689" s="27">
        <f>+DATAPREMIOLOCAL2024[[#This Row],[GRAND PRIX]]*$I$3+DATAPREMIOLOCAL2024[[#This Row],[ORO LOCAL]]*$J$3+DATAPREMIOLOCAL2024[[#This Row],[PLATA LOCAL]]*$K$3+DATAPREMIOLOCAL2024[[#This Row],[BRONCE LOCAL]]*$L$3</f>
        <v>3</v>
      </c>
    </row>
    <row r="690" spans="1:14" s="1" customFormat="1" x14ac:dyDescent="0.3">
      <c r="A690" s="1" t="s">
        <v>2393</v>
      </c>
      <c r="B690" s="1" t="s">
        <v>2390</v>
      </c>
      <c r="C690" s="1" t="s">
        <v>526</v>
      </c>
      <c r="D690" s="1" t="s">
        <v>2271</v>
      </c>
      <c r="G690" s="1" t="s">
        <v>126</v>
      </c>
      <c r="H690" s="1" t="s">
        <v>126</v>
      </c>
      <c r="K690" s="1">
        <v>1</v>
      </c>
      <c r="M690" s="1">
        <f>SUM(DATAPREMIOLOCAL2024[[#This Row],[GRAND PRIX]:[BRONCE LOCAL]])</f>
        <v>1</v>
      </c>
      <c r="N690" s="27">
        <f>+DATAPREMIOLOCAL2024[[#This Row],[GRAND PRIX]]*$I$3+DATAPREMIOLOCAL2024[[#This Row],[ORO LOCAL]]*$J$3+DATAPREMIOLOCAL2024[[#This Row],[PLATA LOCAL]]*$K$3+DATAPREMIOLOCAL2024[[#This Row],[BRONCE LOCAL]]*$L$3</f>
        <v>7</v>
      </c>
    </row>
    <row r="691" spans="1:14" s="1" customFormat="1" x14ac:dyDescent="0.3">
      <c r="A691" s="1" t="s">
        <v>2393</v>
      </c>
      <c r="B691" s="1" t="s">
        <v>2390</v>
      </c>
      <c r="C691" s="1" t="s">
        <v>2272</v>
      </c>
      <c r="D691" s="1" t="s">
        <v>2268</v>
      </c>
      <c r="G691" s="1" t="s">
        <v>126</v>
      </c>
      <c r="H691" s="1" t="s">
        <v>126</v>
      </c>
      <c r="J691" s="1">
        <v>1</v>
      </c>
      <c r="M691" s="1">
        <f>SUM(DATAPREMIOLOCAL2024[[#This Row],[GRAND PRIX]:[BRONCE LOCAL]])</f>
        <v>1</v>
      </c>
      <c r="N691" s="27">
        <f>+DATAPREMIOLOCAL2024[[#This Row],[GRAND PRIX]]*$I$3+DATAPREMIOLOCAL2024[[#This Row],[ORO LOCAL]]*$J$3+DATAPREMIOLOCAL2024[[#This Row],[PLATA LOCAL]]*$K$3+DATAPREMIOLOCAL2024[[#This Row],[BRONCE LOCAL]]*$L$3</f>
        <v>15</v>
      </c>
    </row>
    <row r="692" spans="1:14" s="1" customFormat="1" x14ac:dyDescent="0.3">
      <c r="A692" s="1" t="s">
        <v>2393</v>
      </c>
      <c r="B692" s="1" t="s">
        <v>2391</v>
      </c>
      <c r="C692" s="1" t="s">
        <v>2273</v>
      </c>
      <c r="D692" s="1" t="s">
        <v>2274</v>
      </c>
      <c r="G692" s="1" t="s">
        <v>126</v>
      </c>
      <c r="H692" s="1" t="s">
        <v>126</v>
      </c>
      <c r="K692" s="1">
        <v>1</v>
      </c>
      <c r="M692" s="1">
        <f>SUM(DATAPREMIOLOCAL2024[[#This Row],[GRAND PRIX]:[BRONCE LOCAL]])</f>
        <v>1</v>
      </c>
      <c r="N692" s="27">
        <f>+DATAPREMIOLOCAL2024[[#This Row],[GRAND PRIX]]*$I$3+DATAPREMIOLOCAL2024[[#This Row],[ORO LOCAL]]*$J$3+DATAPREMIOLOCAL2024[[#This Row],[PLATA LOCAL]]*$K$3+DATAPREMIOLOCAL2024[[#This Row],[BRONCE LOCAL]]*$L$3</f>
        <v>7</v>
      </c>
    </row>
    <row r="693" spans="1:14" s="1" customFormat="1" x14ac:dyDescent="0.3">
      <c r="A693" s="1" t="s">
        <v>2393</v>
      </c>
      <c r="B693" s="1" t="s">
        <v>2391</v>
      </c>
      <c r="C693" s="1" t="s">
        <v>2273</v>
      </c>
      <c r="D693" s="1" t="s">
        <v>2275</v>
      </c>
      <c r="G693" s="1" t="s">
        <v>126</v>
      </c>
      <c r="H693" s="1" t="s">
        <v>126</v>
      </c>
      <c r="L693" s="1">
        <v>1</v>
      </c>
      <c r="M693" s="1">
        <f>SUM(DATAPREMIOLOCAL2024[[#This Row],[GRAND PRIX]:[BRONCE LOCAL]])</f>
        <v>1</v>
      </c>
      <c r="N693" s="27">
        <f>+DATAPREMIOLOCAL2024[[#This Row],[GRAND PRIX]]*$I$3+DATAPREMIOLOCAL2024[[#This Row],[ORO LOCAL]]*$J$3+DATAPREMIOLOCAL2024[[#This Row],[PLATA LOCAL]]*$K$3+DATAPREMIOLOCAL2024[[#This Row],[BRONCE LOCAL]]*$L$3</f>
        <v>3</v>
      </c>
    </row>
    <row r="694" spans="1:14" s="1" customFormat="1" x14ac:dyDescent="0.3">
      <c r="A694" s="1" t="s">
        <v>2393</v>
      </c>
      <c r="B694" s="1" t="s">
        <v>2391</v>
      </c>
      <c r="C694" s="1" t="s">
        <v>2273</v>
      </c>
      <c r="D694" s="1" t="s">
        <v>2276</v>
      </c>
      <c r="G694" s="1" t="s">
        <v>126</v>
      </c>
      <c r="H694" s="1" t="s">
        <v>126</v>
      </c>
      <c r="K694" s="1">
        <v>2</v>
      </c>
      <c r="M694" s="1">
        <f>SUM(DATAPREMIOLOCAL2024[[#This Row],[GRAND PRIX]:[BRONCE LOCAL]])</f>
        <v>2</v>
      </c>
      <c r="N694" s="27">
        <f>+DATAPREMIOLOCAL2024[[#This Row],[GRAND PRIX]]*$I$3+DATAPREMIOLOCAL2024[[#This Row],[ORO LOCAL]]*$J$3+DATAPREMIOLOCAL2024[[#This Row],[PLATA LOCAL]]*$K$3+DATAPREMIOLOCAL2024[[#This Row],[BRONCE LOCAL]]*$L$3</f>
        <v>14</v>
      </c>
    </row>
    <row r="695" spans="1:14" s="1" customFormat="1" x14ac:dyDescent="0.3">
      <c r="A695" s="1" t="s">
        <v>2393</v>
      </c>
      <c r="B695" s="1" t="s">
        <v>2391</v>
      </c>
      <c r="C695" s="1" t="s">
        <v>2273</v>
      </c>
      <c r="D695" s="1" t="s">
        <v>2277</v>
      </c>
      <c r="G695" s="1" t="s">
        <v>126</v>
      </c>
      <c r="H695" s="1" t="s">
        <v>126</v>
      </c>
      <c r="K695" s="1">
        <v>1</v>
      </c>
      <c r="M695" s="1">
        <f>SUM(DATAPREMIOLOCAL2024[[#This Row],[GRAND PRIX]:[BRONCE LOCAL]])</f>
        <v>1</v>
      </c>
      <c r="N695" s="27">
        <f>+DATAPREMIOLOCAL2024[[#This Row],[GRAND PRIX]]*$I$3+DATAPREMIOLOCAL2024[[#This Row],[ORO LOCAL]]*$J$3+DATAPREMIOLOCAL2024[[#This Row],[PLATA LOCAL]]*$K$3+DATAPREMIOLOCAL2024[[#This Row],[BRONCE LOCAL]]*$L$3</f>
        <v>7</v>
      </c>
    </row>
    <row r="696" spans="1:14" s="1" customFormat="1" x14ac:dyDescent="0.3">
      <c r="A696" s="1" t="s">
        <v>2393</v>
      </c>
      <c r="B696" s="1" t="s">
        <v>2391</v>
      </c>
      <c r="C696" s="1" t="s">
        <v>2273</v>
      </c>
      <c r="D696" s="1" t="s">
        <v>2278</v>
      </c>
      <c r="G696" s="1" t="s">
        <v>126</v>
      </c>
      <c r="H696" s="1" t="s">
        <v>126</v>
      </c>
      <c r="K696" s="1">
        <v>1</v>
      </c>
      <c r="L696" s="1">
        <v>2</v>
      </c>
      <c r="M696" s="1">
        <f>SUM(DATAPREMIOLOCAL2024[[#This Row],[GRAND PRIX]:[BRONCE LOCAL]])</f>
        <v>3</v>
      </c>
      <c r="N696" s="27">
        <f>+DATAPREMIOLOCAL2024[[#This Row],[GRAND PRIX]]*$I$3+DATAPREMIOLOCAL2024[[#This Row],[ORO LOCAL]]*$J$3+DATAPREMIOLOCAL2024[[#This Row],[PLATA LOCAL]]*$K$3+DATAPREMIOLOCAL2024[[#This Row],[BRONCE LOCAL]]*$L$3</f>
        <v>13</v>
      </c>
    </row>
    <row r="697" spans="1:14" s="1" customFormat="1" x14ac:dyDescent="0.3">
      <c r="A697" s="1" t="s">
        <v>2393</v>
      </c>
      <c r="B697" s="1" t="s">
        <v>2391</v>
      </c>
      <c r="C697" s="1" t="s">
        <v>2273</v>
      </c>
      <c r="D697" s="1" t="s">
        <v>2279</v>
      </c>
      <c r="G697" s="1" t="s">
        <v>126</v>
      </c>
      <c r="H697" s="1" t="s">
        <v>126</v>
      </c>
      <c r="I697" s="28">
        <v>1</v>
      </c>
      <c r="J697" s="1">
        <v>5</v>
      </c>
      <c r="K697" s="1">
        <v>2</v>
      </c>
      <c r="L697" s="1">
        <v>1</v>
      </c>
      <c r="M697" s="1">
        <f>SUM(DATAPREMIOLOCAL2024[[#This Row],[GRAND PRIX]:[BRONCE LOCAL]])</f>
        <v>9</v>
      </c>
      <c r="N697" s="27">
        <f>+DATAPREMIOLOCAL2024[[#This Row],[GRAND PRIX]]*$I$3+DATAPREMIOLOCAL2024[[#This Row],[ORO LOCAL]]*$J$3+DATAPREMIOLOCAL2024[[#This Row],[PLATA LOCAL]]*$K$3+DATAPREMIOLOCAL2024[[#This Row],[BRONCE LOCAL]]*$L$3</f>
        <v>122</v>
      </c>
    </row>
    <row r="698" spans="1:14" s="1" customFormat="1" x14ac:dyDescent="0.3">
      <c r="A698" s="1" t="s">
        <v>2393</v>
      </c>
      <c r="B698" s="1" t="s">
        <v>2391</v>
      </c>
      <c r="C698" s="1" t="s">
        <v>2273</v>
      </c>
      <c r="D698" s="1" t="s">
        <v>2280</v>
      </c>
      <c r="G698" s="1" t="s">
        <v>126</v>
      </c>
      <c r="H698" s="1" t="s">
        <v>126</v>
      </c>
      <c r="L698" s="1">
        <v>1</v>
      </c>
      <c r="M698" s="1">
        <f>SUM(DATAPREMIOLOCAL2024[[#This Row],[GRAND PRIX]:[BRONCE LOCAL]])</f>
        <v>1</v>
      </c>
      <c r="N698" s="27">
        <f>+DATAPREMIOLOCAL2024[[#This Row],[GRAND PRIX]]*$I$3+DATAPREMIOLOCAL2024[[#This Row],[ORO LOCAL]]*$J$3+DATAPREMIOLOCAL2024[[#This Row],[PLATA LOCAL]]*$K$3+DATAPREMIOLOCAL2024[[#This Row],[BRONCE LOCAL]]*$L$3</f>
        <v>3</v>
      </c>
    </row>
    <row r="699" spans="1:14" s="1" customFormat="1" x14ac:dyDescent="0.3">
      <c r="A699" s="1" t="s">
        <v>2393</v>
      </c>
      <c r="B699" s="1" t="s">
        <v>2391</v>
      </c>
      <c r="C699" s="1" t="s">
        <v>2273</v>
      </c>
      <c r="D699" s="1" t="s">
        <v>2281</v>
      </c>
      <c r="G699" s="1" t="s">
        <v>126</v>
      </c>
      <c r="H699" s="1" t="s">
        <v>126</v>
      </c>
      <c r="L699" s="1">
        <v>1</v>
      </c>
      <c r="M699" s="1">
        <f>SUM(DATAPREMIOLOCAL2024[[#This Row],[GRAND PRIX]:[BRONCE LOCAL]])</f>
        <v>1</v>
      </c>
      <c r="N699" s="27">
        <f>+DATAPREMIOLOCAL2024[[#This Row],[GRAND PRIX]]*$I$3+DATAPREMIOLOCAL2024[[#This Row],[ORO LOCAL]]*$J$3+DATAPREMIOLOCAL2024[[#This Row],[PLATA LOCAL]]*$K$3+DATAPREMIOLOCAL2024[[#This Row],[BRONCE LOCAL]]*$L$3</f>
        <v>3</v>
      </c>
    </row>
    <row r="700" spans="1:14" s="1" customFormat="1" x14ac:dyDescent="0.3">
      <c r="A700" s="1" t="s">
        <v>2393</v>
      </c>
      <c r="B700" s="1" t="s">
        <v>2391</v>
      </c>
      <c r="C700" s="1" t="s">
        <v>2273</v>
      </c>
      <c r="D700" s="1" t="s">
        <v>2282</v>
      </c>
      <c r="G700" s="1" t="s">
        <v>126</v>
      </c>
      <c r="H700" s="1" t="s">
        <v>126</v>
      </c>
      <c r="K700" s="1">
        <v>1</v>
      </c>
      <c r="M700" s="1">
        <f>SUM(DATAPREMIOLOCAL2024[[#This Row],[GRAND PRIX]:[BRONCE LOCAL]])</f>
        <v>1</v>
      </c>
      <c r="N700" s="27">
        <f>+DATAPREMIOLOCAL2024[[#This Row],[GRAND PRIX]]*$I$3+DATAPREMIOLOCAL2024[[#This Row],[ORO LOCAL]]*$J$3+DATAPREMIOLOCAL2024[[#This Row],[PLATA LOCAL]]*$K$3+DATAPREMIOLOCAL2024[[#This Row],[BRONCE LOCAL]]*$L$3</f>
        <v>7</v>
      </c>
    </row>
    <row r="701" spans="1:14" s="1" customFormat="1" x14ac:dyDescent="0.3">
      <c r="A701" s="1" t="s">
        <v>2393</v>
      </c>
      <c r="B701" s="1" t="s">
        <v>2391</v>
      </c>
      <c r="C701" s="1" t="s">
        <v>2273</v>
      </c>
      <c r="D701" s="1" t="s">
        <v>2283</v>
      </c>
      <c r="G701" s="1" t="s">
        <v>126</v>
      </c>
      <c r="H701" s="1" t="s">
        <v>126</v>
      </c>
      <c r="J701" s="1">
        <v>2</v>
      </c>
      <c r="K701" s="1">
        <v>1</v>
      </c>
      <c r="M701" s="1">
        <f>SUM(DATAPREMIOLOCAL2024[[#This Row],[GRAND PRIX]:[BRONCE LOCAL]])</f>
        <v>3</v>
      </c>
      <c r="N701" s="27">
        <f>+DATAPREMIOLOCAL2024[[#This Row],[GRAND PRIX]]*$I$3+DATAPREMIOLOCAL2024[[#This Row],[ORO LOCAL]]*$J$3+DATAPREMIOLOCAL2024[[#This Row],[PLATA LOCAL]]*$K$3+DATAPREMIOLOCAL2024[[#This Row],[BRONCE LOCAL]]*$L$3</f>
        <v>37</v>
      </c>
    </row>
    <row r="702" spans="1:14" s="1" customFormat="1" x14ac:dyDescent="0.3">
      <c r="A702" s="1" t="s">
        <v>2393</v>
      </c>
      <c r="B702" s="1" t="s">
        <v>2391</v>
      </c>
      <c r="C702" s="1" t="s">
        <v>2273</v>
      </c>
      <c r="D702" s="1" t="s">
        <v>2284</v>
      </c>
      <c r="G702" s="1" t="s">
        <v>126</v>
      </c>
      <c r="H702" s="1" t="s">
        <v>126</v>
      </c>
      <c r="K702" s="1">
        <v>1</v>
      </c>
      <c r="M702" s="1">
        <f>SUM(DATAPREMIOLOCAL2024[[#This Row],[GRAND PRIX]:[BRONCE LOCAL]])</f>
        <v>1</v>
      </c>
      <c r="N702" s="27">
        <f>+DATAPREMIOLOCAL2024[[#This Row],[GRAND PRIX]]*$I$3+DATAPREMIOLOCAL2024[[#This Row],[ORO LOCAL]]*$J$3+DATAPREMIOLOCAL2024[[#This Row],[PLATA LOCAL]]*$K$3+DATAPREMIOLOCAL2024[[#This Row],[BRONCE LOCAL]]*$L$3</f>
        <v>7</v>
      </c>
    </row>
    <row r="703" spans="1:14" s="1" customFormat="1" x14ac:dyDescent="0.3">
      <c r="A703" s="1" t="s">
        <v>2393</v>
      </c>
      <c r="B703" s="1" t="s">
        <v>2391</v>
      </c>
      <c r="C703" s="1" t="s">
        <v>2273</v>
      </c>
      <c r="D703" s="1" t="s">
        <v>2285</v>
      </c>
      <c r="G703" s="1" t="s">
        <v>126</v>
      </c>
      <c r="H703" s="1" t="s">
        <v>126</v>
      </c>
      <c r="L703" s="1">
        <v>1</v>
      </c>
      <c r="M703" s="1">
        <f>SUM(DATAPREMIOLOCAL2024[[#This Row],[GRAND PRIX]:[BRONCE LOCAL]])</f>
        <v>1</v>
      </c>
      <c r="N703" s="27">
        <f>+DATAPREMIOLOCAL2024[[#This Row],[GRAND PRIX]]*$I$3+DATAPREMIOLOCAL2024[[#This Row],[ORO LOCAL]]*$J$3+DATAPREMIOLOCAL2024[[#This Row],[PLATA LOCAL]]*$K$3+DATAPREMIOLOCAL2024[[#This Row],[BRONCE LOCAL]]*$L$3</f>
        <v>3</v>
      </c>
    </row>
    <row r="704" spans="1:14" s="1" customFormat="1" x14ac:dyDescent="0.3">
      <c r="A704" s="1" t="s">
        <v>2393</v>
      </c>
      <c r="B704" s="1" t="s">
        <v>2391</v>
      </c>
      <c r="C704" s="1" t="s">
        <v>2273</v>
      </c>
      <c r="D704" s="1" t="s">
        <v>2225</v>
      </c>
      <c r="G704" s="1" t="s">
        <v>126</v>
      </c>
      <c r="H704" s="1" t="s">
        <v>126</v>
      </c>
      <c r="L704" s="1">
        <v>1</v>
      </c>
      <c r="M704" s="1">
        <f>SUM(DATAPREMIOLOCAL2024[[#This Row],[GRAND PRIX]:[BRONCE LOCAL]])</f>
        <v>1</v>
      </c>
      <c r="N704" s="27">
        <f>+DATAPREMIOLOCAL2024[[#This Row],[GRAND PRIX]]*$I$3+DATAPREMIOLOCAL2024[[#This Row],[ORO LOCAL]]*$J$3+DATAPREMIOLOCAL2024[[#This Row],[PLATA LOCAL]]*$K$3+DATAPREMIOLOCAL2024[[#This Row],[BRONCE LOCAL]]*$L$3</f>
        <v>3</v>
      </c>
    </row>
    <row r="705" spans="1:14" s="1" customFormat="1" x14ac:dyDescent="0.3">
      <c r="A705" s="1" t="s">
        <v>2393</v>
      </c>
      <c r="B705" s="1" t="s">
        <v>2391</v>
      </c>
      <c r="C705" s="1" t="s">
        <v>2273</v>
      </c>
      <c r="D705" s="1" t="s">
        <v>2286</v>
      </c>
      <c r="G705" s="1" t="s">
        <v>126</v>
      </c>
      <c r="H705" s="1" t="s">
        <v>126</v>
      </c>
      <c r="K705" s="1">
        <v>2</v>
      </c>
      <c r="L705" s="1">
        <v>3</v>
      </c>
      <c r="M705" s="1">
        <f>SUM(DATAPREMIOLOCAL2024[[#This Row],[GRAND PRIX]:[BRONCE LOCAL]])</f>
        <v>5</v>
      </c>
      <c r="N705" s="27">
        <f>+DATAPREMIOLOCAL2024[[#This Row],[GRAND PRIX]]*$I$3+DATAPREMIOLOCAL2024[[#This Row],[ORO LOCAL]]*$J$3+DATAPREMIOLOCAL2024[[#This Row],[PLATA LOCAL]]*$K$3+DATAPREMIOLOCAL2024[[#This Row],[BRONCE LOCAL]]*$L$3</f>
        <v>23</v>
      </c>
    </row>
    <row r="706" spans="1:14" s="1" customFormat="1" x14ac:dyDescent="0.3">
      <c r="A706" s="1" t="s">
        <v>2393</v>
      </c>
      <c r="B706" s="1" t="s">
        <v>2391</v>
      </c>
      <c r="C706" s="1" t="s">
        <v>2273</v>
      </c>
      <c r="D706" s="1" t="s">
        <v>2226</v>
      </c>
      <c r="G706" s="1" t="s">
        <v>126</v>
      </c>
      <c r="H706" s="1" t="s">
        <v>126</v>
      </c>
      <c r="J706" s="1">
        <v>1</v>
      </c>
      <c r="M706" s="1">
        <f>SUM(DATAPREMIOLOCAL2024[[#This Row],[GRAND PRIX]:[BRONCE LOCAL]])</f>
        <v>1</v>
      </c>
      <c r="N706" s="27">
        <f>+DATAPREMIOLOCAL2024[[#This Row],[GRAND PRIX]]*$I$3+DATAPREMIOLOCAL2024[[#This Row],[ORO LOCAL]]*$J$3+DATAPREMIOLOCAL2024[[#This Row],[PLATA LOCAL]]*$K$3+DATAPREMIOLOCAL2024[[#This Row],[BRONCE LOCAL]]*$L$3</f>
        <v>15</v>
      </c>
    </row>
    <row r="707" spans="1:14" s="1" customFormat="1" x14ac:dyDescent="0.3">
      <c r="A707" s="1" t="s">
        <v>2393</v>
      </c>
      <c r="B707" s="1" t="s">
        <v>2391</v>
      </c>
      <c r="C707" s="1" t="s">
        <v>2273</v>
      </c>
      <c r="D707" s="1" t="s">
        <v>2287</v>
      </c>
      <c r="G707" s="1" t="s">
        <v>126</v>
      </c>
      <c r="H707" s="1" t="s">
        <v>126</v>
      </c>
      <c r="J707" s="1">
        <v>4</v>
      </c>
      <c r="K707" s="1">
        <v>4</v>
      </c>
      <c r="L707" s="1">
        <v>1</v>
      </c>
      <c r="M707" s="1">
        <f>SUM(DATAPREMIOLOCAL2024[[#This Row],[GRAND PRIX]:[BRONCE LOCAL]])</f>
        <v>9</v>
      </c>
      <c r="N707" s="27">
        <f>+DATAPREMIOLOCAL2024[[#This Row],[GRAND PRIX]]*$I$3+DATAPREMIOLOCAL2024[[#This Row],[ORO LOCAL]]*$J$3+DATAPREMIOLOCAL2024[[#This Row],[PLATA LOCAL]]*$K$3+DATAPREMIOLOCAL2024[[#This Row],[BRONCE LOCAL]]*$L$3</f>
        <v>91</v>
      </c>
    </row>
    <row r="708" spans="1:14" s="1" customFormat="1" x14ac:dyDescent="0.3">
      <c r="A708" s="1" t="s">
        <v>2393</v>
      </c>
      <c r="B708" s="1" t="s">
        <v>2391</v>
      </c>
      <c r="C708" s="1" t="s">
        <v>2273</v>
      </c>
      <c r="D708" s="1" t="s">
        <v>2288</v>
      </c>
      <c r="G708" s="1" t="s">
        <v>126</v>
      </c>
      <c r="H708" s="1" t="s">
        <v>126</v>
      </c>
      <c r="J708" s="1">
        <v>1</v>
      </c>
      <c r="L708" s="1">
        <v>1</v>
      </c>
      <c r="M708" s="1">
        <f>SUM(DATAPREMIOLOCAL2024[[#This Row],[GRAND PRIX]:[BRONCE LOCAL]])</f>
        <v>2</v>
      </c>
      <c r="N708" s="27">
        <f>+DATAPREMIOLOCAL2024[[#This Row],[GRAND PRIX]]*$I$3+DATAPREMIOLOCAL2024[[#This Row],[ORO LOCAL]]*$J$3+DATAPREMIOLOCAL2024[[#This Row],[PLATA LOCAL]]*$K$3+DATAPREMIOLOCAL2024[[#This Row],[BRONCE LOCAL]]*$L$3</f>
        <v>18</v>
      </c>
    </row>
    <row r="709" spans="1:14" s="1" customFormat="1" x14ac:dyDescent="0.3">
      <c r="A709" s="1" t="s">
        <v>2393</v>
      </c>
      <c r="B709" s="1" t="s">
        <v>2703</v>
      </c>
      <c r="C709" s="1" t="s">
        <v>2703</v>
      </c>
      <c r="D709" s="1" t="s">
        <v>2287</v>
      </c>
      <c r="G709" s="1" t="s">
        <v>126</v>
      </c>
      <c r="H709" s="1" t="s">
        <v>126</v>
      </c>
      <c r="J709" s="1">
        <v>4</v>
      </c>
      <c r="K709" s="1">
        <v>4</v>
      </c>
      <c r="L709" s="1">
        <v>1</v>
      </c>
      <c r="M709" s="1">
        <f>SUM(DATAPREMIOLOCAL2024[[#This Row],[GRAND PRIX]:[BRONCE LOCAL]])</f>
        <v>9</v>
      </c>
      <c r="N709" s="27">
        <f>+DATAPREMIOLOCAL2024[[#This Row],[GRAND PRIX]]*$I$3+DATAPREMIOLOCAL2024[[#This Row],[ORO LOCAL]]*$J$3+DATAPREMIOLOCAL2024[[#This Row],[PLATA LOCAL]]*$K$3+DATAPREMIOLOCAL2024[[#This Row],[BRONCE LOCAL]]*$L$3</f>
        <v>91</v>
      </c>
    </row>
    <row r="710" spans="1:14" s="1" customFormat="1" x14ac:dyDescent="0.3">
      <c r="A710" s="1" t="s">
        <v>2393</v>
      </c>
      <c r="B710" s="1" t="s">
        <v>2703</v>
      </c>
      <c r="C710" s="1" t="s">
        <v>2703</v>
      </c>
      <c r="D710" s="1" t="s">
        <v>2288</v>
      </c>
      <c r="G710" s="1" t="s">
        <v>126</v>
      </c>
      <c r="H710" s="1" t="s">
        <v>126</v>
      </c>
      <c r="J710" s="1">
        <v>1</v>
      </c>
      <c r="L710" s="1">
        <v>1</v>
      </c>
      <c r="M710" s="1">
        <f>SUM(DATAPREMIOLOCAL2024[[#This Row],[GRAND PRIX]:[BRONCE LOCAL]])</f>
        <v>2</v>
      </c>
      <c r="N710" s="27">
        <f>+DATAPREMIOLOCAL2024[[#This Row],[GRAND PRIX]]*$I$3+DATAPREMIOLOCAL2024[[#This Row],[ORO LOCAL]]*$J$3+DATAPREMIOLOCAL2024[[#This Row],[PLATA LOCAL]]*$K$3+DATAPREMIOLOCAL2024[[#This Row],[BRONCE LOCAL]]*$L$3</f>
        <v>18</v>
      </c>
    </row>
    <row r="711" spans="1:14" s="1" customFormat="1" x14ac:dyDescent="0.3">
      <c r="A711" s="1" t="s">
        <v>2393</v>
      </c>
      <c r="B711" s="1" t="s">
        <v>2391</v>
      </c>
      <c r="C711" s="1" t="s">
        <v>2273</v>
      </c>
      <c r="D711" s="1" t="s">
        <v>2289</v>
      </c>
      <c r="G711" s="1" t="s">
        <v>126</v>
      </c>
      <c r="H711" s="1" t="s">
        <v>126</v>
      </c>
      <c r="L711" s="1">
        <v>1</v>
      </c>
      <c r="M711" s="1">
        <f>SUM(DATAPREMIOLOCAL2024[[#This Row],[GRAND PRIX]:[BRONCE LOCAL]])</f>
        <v>1</v>
      </c>
      <c r="N711" s="27">
        <f>+DATAPREMIOLOCAL2024[[#This Row],[GRAND PRIX]]*$I$3+DATAPREMIOLOCAL2024[[#This Row],[ORO LOCAL]]*$J$3+DATAPREMIOLOCAL2024[[#This Row],[PLATA LOCAL]]*$K$3+DATAPREMIOLOCAL2024[[#This Row],[BRONCE LOCAL]]*$L$3</f>
        <v>3</v>
      </c>
    </row>
    <row r="712" spans="1:14" s="1" customFormat="1" x14ac:dyDescent="0.3">
      <c r="A712" s="1" t="s">
        <v>2393</v>
      </c>
      <c r="B712" s="1" t="s">
        <v>2290</v>
      </c>
      <c r="C712" s="1" t="s">
        <v>2290</v>
      </c>
      <c r="D712" s="1" t="s">
        <v>2291</v>
      </c>
      <c r="G712" s="1" t="s">
        <v>126</v>
      </c>
      <c r="H712" s="1" t="s">
        <v>126</v>
      </c>
      <c r="K712" s="1">
        <v>1</v>
      </c>
      <c r="L712" s="1">
        <v>2</v>
      </c>
      <c r="M712" s="1">
        <f>SUM(DATAPREMIOLOCAL2024[[#This Row],[GRAND PRIX]:[BRONCE LOCAL]])</f>
        <v>3</v>
      </c>
      <c r="N712" s="27">
        <f>+DATAPREMIOLOCAL2024[[#This Row],[GRAND PRIX]]*$I$3+DATAPREMIOLOCAL2024[[#This Row],[ORO LOCAL]]*$J$3+DATAPREMIOLOCAL2024[[#This Row],[PLATA LOCAL]]*$K$3+DATAPREMIOLOCAL2024[[#This Row],[BRONCE LOCAL]]*$L$3</f>
        <v>13</v>
      </c>
    </row>
    <row r="713" spans="1:14" s="1" customFormat="1" x14ac:dyDescent="0.3">
      <c r="A713" s="1" t="s">
        <v>2393</v>
      </c>
      <c r="B713" s="1" t="s">
        <v>2290</v>
      </c>
      <c r="C713" s="1" t="s">
        <v>2290</v>
      </c>
      <c r="D713" s="1" t="s">
        <v>2292</v>
      </c>
      <c r="G713" s="1" t="s">
        <v>126</v>
      </c>
      <c r="H713" s="1" t="s">
        <v>126</v>
      </c>
      <c r="J713" s="1">
        <v>2</v>
      </c>
      <c r="K713" s="1">
        <v>1</v>
      </c>
      <c r="M713" s="1">
        <f>SUM(DATAPREMIOLOCAL2024[[#This Row],[GRAND PRIX]:[BRONCE LOCAL]])</f>
        <v>3</v>
      </c>
      <c r="N713" s="27">
        <f>+DATAPREMIOLOCAL2024[[#This Row],[GRAND PRIX]]*$I$3+DATAPREMIOLOCAL2024[[#This Row],[ORO LOCAL]]*$J$3+DATAPREMIOLOCAL2024[[#This Row],[PLATA LOCAL]]*$K$3+DATAPREMIOLOCAL2024[[#This Row],[BRONCE LOCAL]]*$L$3</f>
        <v>37</v>
      </c>
    </row>
    <row r="714" spans="1:14" s="1" customFormat="1" x14ac:dyDescent="0.3">
      <c r="A714" s="1" t="s">
        <v>2393</v>
      </c>
      <c r="B714" s="1" t="s">
        <v>2290</v>
      </c>
      <c r="C714" s="1" t="s">
        <v>2290</v>
      </c>
      <c r="D714" s="1" t="s">
        <v>2293</v>
      </c>
      <c r="G714" s="1" t="s">
        <v>126</v>
      </c>
      <c r="H714" s="1" t="s">
        <v>126</v>
      </c>
      <c r="L714" s="1">
        <v>1</v>
      </c>
      <c r="M714" s="1">
        <f>SUM(DATAPREMIOLOCAL2024[[#This Row],[GRAND PRIX]:[BRONCE LOCAL]])</f>
        <v>1</v>
      </c>
      <c r="N714" s="27">
        <f>+DATAPREMIOLOCAL2024[[#This Row],[GRAND PRIX]]*$I$3+DATAPREMIOLOCAL2024[[#This Row],[ORO LOCAL]]*$J$3+DATAPREMIOLOCAL2024[[#This Row],[PLATA LOCAL]]*$K$3+DATAPREMIOLOCAL2024[[#This Row],[BRONCE LOCAL]]*$L$3</f>
        <v>3</v>
      </c>
    </row>
    <row r="715" spans="1:14" s="1" customFormat="1" x14ac:dyDescent="0.3">
      <c r="A715" s="1" t="s">
        <v>2393</v>
      </c>
      <c r="B715" s="1" t="s">
        <v>2294</v>
      </c>
      <c r="C715" s="1" t="s">
        <v>2294</v>
      </c>
      <c r="D715" s="1" t="s">
        <v>2295</v>
      </c>
      <c r="G715" s="1" t="s">
        <v>126</v>
      </c>
      <c r="H715" s="1" t="s">
        <v>126</v>
      </c>
      <c r="L715" s="1">
        <v>1</v>
      </c>
      <c r="M715" s="1">
        <f>SUM(DATAPREMIOLOCAL2024[[#This Row],[GRAND PRIX]:[BRONCE LOCAL]])</f>
        <v>1</v>
      </c>
      <c r="N715" s="27">
        <f>+DATAPREMIOLOCAL2024[[#This Row],[GRAND PRIX]]*$I$3+DATAPREMIOLOCAL2024[[#This Row],[ORO LOCAL]]*$J$3+DATAPREMIOLOCAL2024[[#This Row],[PLATA LOCAL]]*$K$3+DATAPREMIOLOCAL2024[[#This Row],[BRONCE LOCAL]]*$L$3</f>
        <v>3</v>
      </c>
    </row>
    <row r="716" spans="1:14" s="1" customFormat="1" x14ac:dyDescent="0.3">
      <c r="A716" s="1" t="s">
        <v>2393</v>
      </c>
      <c r="B716" s="1" t="s">
        <v>867</v>
      </c>
      <c r="C716" s="1" t="s">
        <v>2120</v>
      </c>
      <c r="D716" s="1" t="s">
        <v>2296</v>
      </c>
      <c r="G716" s="1" t="s">
        <v>126</v>
      </c>
      <c r="H716" s="1" t="s">
        <v>126</v>
      </c>
      <c r="K716" s="1">
        <v>2</v>
      </c>
      <c r="L716" s="1">
        <v>2</v>
      </c>
      <c r="M716" s="1">
        <f>SUM(DATAPREMIOLOCAL2024[[#This Row],[GRAND PRIX]:[BRONCE LOCAL]])</f>
        <v>4</v>
      </c>
      <c r="N716" s="27">
        <f>+DATAPREMIOLOCAL2024[[#This Row],[GRAND PRIX]]*$I$3+DATAPREMIOLOCAL2024[[#This Row],[ORO LOCAL]]*$J$3+DATAPREMIOLOCAL2024[[#This Row],[PLATA LOCAL]]*$K$3+DATAPREMIOLOCAL2024[[#This Row],[BRONCE LOCAL]]*$L$3</f>
        <v>20</v>
      </c>
    </row>
    <row r="717" spans="1:14" s="1" customFormat="1" x14ac:dyDescent="0.3">
      <c r="A717" s="1" t="s">
        <v>2393</v>
      </c>
      <c r="B717" s="1" t="s">
        <v>867</v>
      </c>
      <c r="C717" s="1" t="s">
        <v>2120</v>
      </c>
      <c r="D717" s="1" t="s">
        <v>868</v>
      </c>
      <c r="G717" s="1" t="s">
        <v>126</v>
      </c>
      <c r="H717" s="1" t="s">
        <v>126</v>
      </c>
      <c r="K717" s="1">
        <v>1</v>
      </c>
      <c r="M717" s="1">
        <f>SUM(DATAPREMIOLOCAL2024[[#This Row],[GRAND PRIX]:[BRONCE LOCAL]])</f>
        <v>1</v>
      </c>
      <c r="N717" s="27">
        <f>+DATAPREMIOLOCAL2024[[#This Row],[GRAND PRIX]]*$I$3+DATAPREMIOLOCAL2024[[#This Row],[ORO LOCAL]]*$J$3+DATAPREMIOLOCAL2024[[#This Row],[PLATA LOCAL]]*$K$3+DATAPREMIOLOCAL2024[[#This Row],[BRONCE LOCAL]]*$L$3</f>
        <v>7</v>
      </c>
    </row>
    <row r="718" spans="1:14" s="1" customFormat="1" x14ac:dyDescent="0.3">
      <c r="A718" s="1" t="s">
        <v>2393</v>
      </c>
      <c r="B718" s="1" t="s">
        <v>867</v>
      </c>
      <c r="C718" s="1" t="s">
        <v>2120</v>
      </c>
      <c r="D718" s="1" t="s">
        <v>2297</v>
      </c>
      <c r="G718" s="1" t="s">
        <v>126</v>
      </c>
      <c r="H718" s="1" t="s">
        <v>126</v>
      </c>
      <c r="K718" s="1">
        <v>1</v>
      </c>
      <c r="M718" s="1">
        <f>SUM(DATAPREMIOLOCAL2024[[#This Row],[GRAND PRIX]:[BRONCE LOCAL]])</f>
        <v>1</v>
      </c>
      <c r="N718" s="27">
        <f>+DATAPREMIOLOCAL2024[[#This Row],[GRAND PRIX]]*$I$3+DATAPREMIOLOCAL2024[[#This Row],[ORO LOCAL]]*$J$3+DATAPREMIOLOCAL2024[[#This Row],[PLATA LOCAL]]*$K$3+DATAPREMIOLOCAL2024[[#This Row],[BRONCE LOCAL]]*$L$3</f>
        <v>7</v>
      </c>
    </row>
    <row r="719" spans="1:14" s="1" customFormat="1" x14ac:dyDescent="0.3">
      <c r="A719" s="1" t="s">
        <v>2393</v>
      </c>
      <c r="B719" s="1" t="s">
        <v>867</v>
      </c>
      <c r="C719" s="1" t="s">
        <v>2120</v>
      </c>
      <c r="D719" s="1" t="s">
        <v>868</v>
      </c>
      <c r="G719" s="1" t="s">
        <v>126</v>
      </c>
      <c r="H719" s="1" t="s">
        <v>126</v>
      </c>
      <c r="L719" s="1">
        <v>1</v>
      </c>
      <c r="M719" s="1">
        <f>SUM(DATAPREMIOLOCAL2024[[#This Row],[GRAND PRIX]:[BRONCE LOCAL]])</f>
        <v>1</v>
      </c>
      <c r="N719" s="27">
        <f>+DATAPREMIOLOCAL2024[[#This Row],[GRAND PRIX]]*$I$3+DATAPREMIOLOCAL2024[[#This Row],[ORO LOCAL]]*$J$3+DATAPREMIOLOCAL2024[[#This Row],[PLATA LOCAL]]*$K$3+DATAPREMIOLOCAL2024[[#This Row],[BRONCE LOCAL]]*$L$3</f>
        <v>3</v>
      </c>
    </row>
    <row r="720" spans="1:14" s="1" customFormat="1" x14ac:dyDescent="0.3">
      <c r="A720" s="1" t="s">
        <v>2393</v>
      </c>
      <c r="B720" s="1" t="s">
        <v>2298</v>
      </c>
      <c r="C720" s="1" t="s">
        <v>2298</v>
      </c>
      <c r="D720" s="1" t="s">
        <v>2299</v>
      </c>
      <c r="G720" s="1" t="s">
        <v>126</v>
      </c>
      <c r="H720" s="1" t="s">
        <v>126</v>
      </c>
      <c r="K720" s="1">
        <v>1</v>
      </c>
      <c r="M720" s="1">
        <f>SUM(DATAPREMIOLOCAL2024[[#This Row],[GRAND PRIX]:[BRONCE LOCAL]])</f>
        <v>1</v>
      </c>
      <c r="N720" s="27">
        <f>+DATAPREMIOLOCAL2024[[#This Row],[GRAND PRIX]]*$I$3+DATAPREMIOLOCAL2024[[#This Row],[ORO LOCAL]]*$J$3+DATAPREMIOLOCAL2024[[#This Row],[PLATA LOCAL]]*$K$3+DATAPREMIOLOCAL2024[[#This Row],[BRONCE LOCAL]]*$L$3</f>
        <v>7</v>
      </c>
    </row>
    <row r="721" spans="1:14" s="1" customFormat="1" x14ac:dyDescent="0.3">
      <c r="A721" s="1" t="s">
        <v>2393</v>
      </c>
      <c r="B721" s="1" t="s">
        <v>2298</v>
      </c>
      <c r="C721" s="1" t="s">
        <v>2298</v>
      </c>
      <c r="D721" s="1" t="s">
        <v>2300</v>
      </c>
      <c r="G721" s="1" t="s">
        <v>126</v>
      </c>
      <c r="H721" s="1" t="s">
        <v>126</v>
      </c>
      <c r="J721" s="1">
        <v>1</v>
      </c>
      <c r="M721" s="1">
        <f>SUM(DATAPREMIOLOCAL2024[[#This Row],[GRAND PRIX]:[BRONCE LOCAL]])</f>
        <v>1</v>
      </c>
      <c r="N721" s="27">
        <f>+DATAPREMIOLOCAL2024[[#This Row],[GRAND PRIX]]*$I$3+DATAPREMIOLOCAL2024[[#This Row],[ORO LOCAL]]*$J$3+DATAPREMIOLOCAL2024[[#This Row],[PLATA LOCAL]]*$K$3+DATAPREMIOLOCAL2024[[#This Row],[BRONCE LOCAL]]*$L$3</f>
        <v>15</v>
      </c>
    </row>
    <row r="722" spans="1:14" s="1" customFormat="1" x14ac:dyDescent="0.3">
      <c r="A722" s="1" t="s">
        <v>2393</v>
      </c>
      <c r="B722" s="1" t="s">
        <v>2301</v>
      </c>
      <c r="C722" s="1" t="s">
        <v>2301</v>
      </c>
      <c r="D722" s="1" t="s">
        <v>2299</v>
      </c>
      <c r="G722" s="1" t="s">
        <v>126</v>
      </c>
      <c r="H722" s="1" t="s">
        <v>126</v>
      </c>
      <c r="L722" s="1">
        <v>1</v>
      </c>
      <c r="M722" s="1">
        <f>SUM(DATAPREMIOLOCAL2024[[#This Row],[GRAND PRIX]:[BRONCE LOCAL]])</f>
        <v>1</v>
      </c>
      <c r="N722" s="27">
        <f>+DATAPREMIOLOCAL2024[[#This Row],[GRAND PRIX]]*$I$3+DATAPREMIOLOCAL2024[[#This Row],[ORO LOCAL]]*$J$3+DATAPREMIOLOCAL2024[[#This Row],[PLATA LOCAL]]*$K$3+DATAPREMIOLOCAL2024[[#This Row],[BRONCE LOCAL]]*$L$3</f>
        <v>3</v>
      </c>
    </row>
    <row r="723" spans="1:14" s="1" customFormat="1" x14ac:dyDescent="0.3">
      <c r="A723" s="1" t="s">
        <v>2393</v>
      </c>
      <c r="B723" s="1" t="s">
        <v>2301</v>
      </c>
      <c r="C723" s="1" t="s">
        <v>2301</v>
      </c>
      <c r="D723" s="1" t="s">
        <v>2302</v>
      </c>
      <c r="G723" s="1" t="s">
        <v>126</v>
      </c>
      <c r="H723" s="1" t="s">
        <v>126</v>
      </c>
      <c r="K723" s="1">
        <v>2</v>
      </c>
      <c r="M723" s="1">
        <f>SUM(DATAPREMIOLOCAL2024[[#This Row],[GRAND PRIX]:[BRONCE LOCAL]])</f>
        <v>2</v>
      </c>
      <c r="N723" s="27">
        <f>+DATAPREMIOLOCAL2024[[#This Row],[GRAND PRIX]]*$I$3+DATAPREMIOLOCAL2024[[#This Row],[ORO LOCAL]]*$J$3+DATAPREMIOLOCAL2024[[#This Row],[PLATA LOCAL]]*$K$3+DATAPREMIOLOCAL2024[[#This Row],[BRONCE LOCAL]]*$L$3</f>
        <v>14</v>
      </c>
    </row>
    <row r="724" spans="1:14" s="1" customFormat="1" x14ac:dyDescent="0.3">
      <c r="A724" s="1" t="s">
        <v>2393</v>
      </c>
      <c r="B724" s="1" t="s">
        <v>2303</v>
      </c>
      <c r="C724" s="1" t="s">
        <v>2303</v>
      </c>
      <c r="D724" s="1" t="s">
        <v>2304</v>
      </c>
      <c r="G724" s="1" t="s">
        <v>126</v>
      </c>
      <c r="H724" s="1" t="s">
        <v>126</v>
      </c>
      <c r="K724" s="1">
        <v>1</v>
      </c>
      <c r="M724" s="1">
        <f>SUM(DATAPREMIOLOCAL2024[[#This Row],[GRAND PRIX]:[BRONCE LOCAL]])</f>
        <v>1</v>
      </c>
      <c r="N724" s="27">
        <f>+DATAPREMIOLOCAL2024[[#This Row],[GRAND PRIX]]*$I$3+DATAPREMIOLOCAL2024[[#This Row],[ORO LOCAL]]*$J$3+DATAPREMIOLOCAL2024[[#This Row],[PLATA LOCAL]]*$K$3+DATAPREMIOLOCAL2024[[#This Row],[BRONCE LOCAL]]*$L$3</f>
        <v>7</v>
      </c>
    </row>
    <row r="725" spans="1:14" s="1" customFormat="1" x14ac:dyDescent="0.3">
      <c r="A725" s="1" t="s">
        <v>2393</v>
      </c>
      <c r="B725" s="1" t="s">
        <v>2305</v>
      </c>
      <c r="C725" s="1" t="s">
        <v>2305</v>
      </c>
      <c r="D725" s="1" t="s">
        <v>2306</v>
      </c>
      <c r="G725" s="1" t="s">
        <v>126</v>
      </c>
      <c r="H725" s="1" t="s">
        <v>126</v>
      </c>
      <c r="K725" s="1">
        <v>1</v>
      </c>
      <c r="M725" s="1">
        <f>SUM(DATAPREMIOLOCAL2024[[#This Row],[GRAND PRIX]:[BRONCE LOCAL]])</f>
        <v>1</v>
      </c>
      <c r="N725" s="27">
        <f>+DATAPREMIOLOCAL2024[[#This Row],[GRAND PRIX]]*$I$3+DATAPREMIOLOCAL2024[[#This Row],[ORO LOCAL]]*$J$3+DATAPREMIOLOCAL2024[[#This Row],[PLATA LOCAL]]*$K$3+DATAPREMIOLOCAL2024[[#This Row],[BRONCE LOCAL]]*$L$3</f>
        <v>7</v>
      </c>
    </row>
    <row r="726" spans="1:14" s="1" customFormat="1" x14ac:dyDescent="0.3">
      <c r="A726" s="1" t="s">
        <v>2393</v>
      </c>
      <c r="B726" s="1" t="s">
        <v>2305</v>
      </c>
      <c r="C726" s="1" t="s">
        <v>2305</v>
      </c>
      <c r="D726" s="1" t="s">
        <v>2307</v>
      </c>
      <c r="G726" s="1" t="s">
        <v>126</v>
      </c>
      <c r="H726" s="1" t="s">
        <v>126</v>
      </c>
      <c r="K726" s="1">
        <v>1</v>
      </c>
      <c r="M726" s="1">
        <f>SUM(DATAPREMIOLOCAL2024[[#This Row],[GRAND PRIX]:[BRONCE LOCAL]])</f>
        <v>1</v>
      </c>
      <c r="N726" s="27">
        <f>+DATAPREMIOLOCAL2024[[#This Row],[GRAND PRIX]]*$I$3+DATAPREMIOLOCAL2024[[#This Row],[ORO LOCAL]]*$J$3+DATAPREMIOLOCAL2024[[#This Row],[PLATA LOCAL]]*$K$3+DATAPREMIOLOCAL2024[[#This Row],[BRONCE LOCAL]]*$L$3</f>
        <v>7</v>
      </c>
    </row>
    <row r="727" spans="1:14" s="1" customFormat="1" x14ac:dyDescent="0.3">
      <c r="A727" s="1" t="s">
        <v>2393</v>
      </c>
      <c r="B727" s="1" t="s">
        <v>2305</v>
      </c>
      <c r="C727" s="1" t="s">
        <v>2305</v>
      </c>
      <c r="D727" s="1" t="s">
        <v>2308</v>
      </c>
      <c r="G727" s="1" t="s">
        <v>126</v>
      </c>
      <c r="H727" s="1" t="s">
        <v>126</v>
      </c>
      <c r="J727" s="1">
        <v>1</v>
      </c>
      <c r="M727" s="1">
        <f>SUM(DATAPREMIOLOCAL2024[[#This Row],[GRAND PRIX]:[BRONCE LOCAL]])</f>
        <v>1</v>
      </c>
      <c r="N727" s="27">
        <f>+DATAPREMIOLOCAL2024[[#This Row],[GRAND PRIX]]*$I$3+DATAPREMIOLOCAL2024[[#This Row],[ORO LOCAL]]*$J$3+DATAPREMIOLOCAL2024[[#This Row],[PLATA LOCAL]]*$K$3+DATAPREMIOLOCAL2024[[#This Row],[BRONCE LOCAL]]*$L$3</f>
        <v>15</v>
      </c>
    </row>
    <row r="728" spans="1:14" s="1" customFormat="1" x14ac:dyDescent="0.3">
      <c r="A728" s="1" t="s">
        <v>2393</v>
      </c>
      <c r="B728" s="1" t="s">
        <v>2305</v>
      </c>
      <c r="C728" s="1" t="s">
        <v>2305</v>
      </c>
      <c r="D728" s="1" t="s">
        <v>2309</v>
      </c>
      <c r="G728" s="1" t="s">
        <v>126</v>
      </c>
      <c r="H728" s="1" t="s">
        <v>126</v>
      </c>
      <c r="K728" s="1">
        <v>1</v>
      </c>
      <c r="M728" s="1">
        <f>SUM(DATAPREMIOLOCAL2024[[#This Row],[GRAND PRIX]:[BRONCE LOCAL]])</f>
        <v>1</v>
      </c>
      <c r="N728" s="27">
        <f>+DATAPREMIOLOCAL2024[[#This Row],[GRAND PRIX]]*$I$3+DATAPREMIOLOCAL2024[[#This Row],[ORO LOCAL]]*$J$3+DATAPREMIOLOCAL2024[[#This Row],[PLATA LOCAL]]*$K$3+DATAPREMIOLOCAL2024[[#This Row],[BRONCE LOCAL]]*$L$3</f>
        <v>7</v>
      </c>
    </row>
    <row r="729" spans="1:14" s="1" customFormat="1" x14ac:dyDescent="0.3">
      <c r="A729" s="1" t="s">
        <v>2393</v>
      </c>
      <c r="B729" s="1" t="s">
        <v>2305</v>
      </c>
      <c r="C729" s="1" t="s">
        <v>2305</v>
      </c>
      <c r="D729" s="1" t="s">
        <v>2261</v>
      </c>
      <c r="G729" s="1" t="s">
        <v>126</v>
      </c>
      <c r="H729" s="1" t="s">
        <v>126</v>
      </c>
      <c r="K729" s="1">
        <v>1</v>
      </c>
      <c r="M729" s="1">
        <f>SUM(DATAPREMIOLOCAL2024[[#This Row],[GRAND PRIX]:[BRONCE LOCAL]])</f>
        <v>1</v>
      </c>
      <c r="N729" s="27">
        <f>+DATAPREMIOLOCAL2024[[#This Row],[GRAND PRIX]]*$I$3+DATAPREMIOLOCAL2024[[#This Row],[ORO LOCAL]]*$J$3+DATAPREMIOLOCAL2024[[#This Row],[PLATA LOCAL]]*$K$3+DATAPREMIOLOCAL2024[[#This Row],[BRONCE LOCAL]]*$L$3</f>
        <v>7</v>
      </c>
    </row>
    <row r="730" spans="1:14" s="1" customFormat="1" x14ac:dyDescent="0.3">
      <c r="A730" s="1" t="s">
        <v>2393</v>
      </c>
      <c r="B730" s="1" t="s">
        <v>2305</v>
      </c>
      <c r="C730" s="1" t="s">
        <v>2305</v>
      </c>
      <c r="D730" s="1" t="s">
        <v>2310</v>
      </c>
      <c r="G730" s="1" t="s">
        <v>126</v>
      </c>
      <c r="H730" s="1" t="s">
        <v>126</v>
      </c>
      <c r="L730" s="1">
        <v>1</v>
      </c>
      <c r="M730" s="1">
        <f>SUM(DATAPREMIOLOCAL2024[[#This Row],[GRAND PRIX]:[BRONCE LOCAL]])</f>
        <v>1</v>
      </c>
      <c r="N730" s="27">
        <f>+DATAPREMIOLOCAL2024[[#This Row],[GRAND PRIX]]*$I$3+DATAPREMIOLOCAL2024[[#This Row],[ORO LOCAL]]*$J$3+DATAPREMIOLOCAL2024[[#This Row],[PLATA LOCAL]]*$K$3+DATAPREMIOLOCAL2024[[#This Row],[BRONCE LOCAL]]*$L$3</f>
        <v>3</v>
      </c>
    </row>
    <row r="731" spans="1:14" s="1" customFormat="1" x14ac:dyDescent="0.3">
      <c r="A731" s="1" t="s">
        <v>2393</v>
      </c>
      <c r="B731" s="1" t="s">
        <v>2305</v>
      </c>
      <c r="C731" s="1" t="s">
        <v>2305</v>
      </c>
      <c r="D731" s="1" t="s">
        <v>2311</v>
      </c>
      <c r="G731" s="1" t="s">
        <v>126</v>
      </c>
      <c r="H731" s="1" t="s">
        <v>126</v>
      </c>
      <c r="L731" s="1">
        <v>1</v>
      </c>
      <c r="M731" s="1">
        <f>SUM(DATAPREMIOLOCAL2024[[#This Row],[GRAND PRIX]:[BRONCE LOCAL]])</f>
        <v>1</v>
      </c>
      <c r="N731" s="27">
        <f>+DATAPREMIOLOCAL2024[[#This Row],[GRAND PRIX]]*$I$3+DATAPREMIOLOCAL2024[[#This Row],[ORO LOCAL]]*$J$3+DATAPREMIOLOCAL2024[[#This Row],[PLATA LOCAL]]*$K$3+DATAPREMIOLOCAL2024[[#This Row],[BRONCE LOCAL]]*$L$3</f>
        <v>3</v>
      </c>
    </row>
    <row r="732" spans="1:14" s="1" customFormat="1" x14ac:dyDescent="0.3">
      <c r="A732" s="1" t="s">
        <v>2393</v>
      </c>
      <c r="B732" s="1" t="s">
        <v>2305</v>
      </c>
      <c r="C732" s="1" t="s">
        <v>2305</v>
      </c>
      <c r="D732" s="1" t="s">
        <v>2312</v>
      </c>
      <c r="G732" s="1" t="s">
        <v>126</v>
      </c>
      <c r="H732" s="1" t="s">
        <v>126</v>
      </c>
      <c r="K732" s="1">
        <v>2</v>
      </c>
      <c r="L732" s="1">
        <v>1</v>
      </c>
      <c r="M732" s="1">
        <f>SUM(DATAPREMIOLOCAL2024[[#This Row],[GRAND PRIX]:[BRONCE LOCAL]])</f>
        <v>3</v>
      </c>
      <c r="N732" s="27">
        <f>+DATAPREMIOLOCAL2024[[#This Row],[GRAND PRIX]]*$I$3+DATAPREMIOLOCAL2024[[#This Row],[ORO LOCAL]]*$J$3+DATAPREMIOLOCAL2024[[#This Row],[PLATA LOCAL]]*$K$3+DATAPREMIOLOCAL2024[[#This Row],[BRONCE LOCAL]]*$L$3</f>
        <v>17</v>
      </c>
    </row>
    <row r="733" spans="1:14" s="1" customFormat="1" x14ac:dyDescent="0.3">
      <c r="A733" s="1" t="s">
        <v>2393</v>
      </c>
      <c r="B733" s="1" t="s">
        <v>2313</v>
      </c>
      <c r="C733" s="1" t="s">
        <v>2313</v>
      </c>
      <c r="D733" s="1" t="s">
        <v>2314</v>
      </c>
      <c r="G733" s="1" t="s">
        <v>126</v>
      </c>
      <c r="H733" s="1" t="s">
        <v>126</v>
      </c>
      <c r="J733" s="1">
        <v>2</v>
      </c>
      <c r="K733" s="1">
        <v>1</v>
      </c>
      <c r="L733" s="1">
        <v>1</v>
      </c>
      <c r="M733" s="1">
        <f>SUM(DATAPREMIOLOCAL2024[[#This Row],[GRAND PRIX]:[BRONCE LOCAL]])</f>
        <v>4</v>
      </c>
      <c r="N733" s="27">
        <f>+DATAPREMIOLOCAL2024[[#This Row],[GRAND PRIX]]*$I$3+DATAPREMIOLOCAL2024[[#This Row],[ORO LOCAL]]*$J$3+DATAPREMIOLOCAL2024[[#This Row],[PLATA LOCAL]]*$K$3+DATAPREMIOLOCAL2024[[#This Row],[BRONCE LOCAL]]*$L$3</f>
        <v>40</v>
      </c>
    </row>
    <row r="734" spans="1:14" s="1" customFormat="1" x14ac:dyDescent="0.3">
      <c r="A734" s="1" t="s">
        <v>2393</v>
      </c>
      <c r="B734" s="1" t="s">
        <v>2315</v>
      </c>
      <c r="C734" s="1" t="s">
        <v>2315</v>
      </c>
      <c r="D734" s="1" t="s">
        <v>2316</v>
      </c>
      <c r="G734" s="1" t="s">
        <v>126</v>
      </c>
      <c r="H734" s="1" t="s">
        <v>126</v>
      </c>
      <c r="J734" s="1">
        <v>1</v>
      </c>
      <c r="M734" s="1">
        <f>SUM(DATAPREMIOLOCAL2024[[#This Row],[GRAND PRIX]:[BRONCE LOCAL]])</f>
        <v>1</v>
      </c>
      <c r="N734" s="27">
        <f>+DATAPREMIOLOCAL2024[[#This Row],[GRAND PRIX]]*$I$3+DATAPREMIOLOCAL2024[[#This Row],[ORO LOCAL]]*$J$3+DATAPREMIOLOCAL2024[[#This Row],[PLATA LOCAL]]*$K$3+DATAPREMIOLOCAL2024[[#This Row],[BRONCE LOCAL]]*$L$3</f>
        <v>15</v>
      </c>
    </row>
    <row r="735" spans="1:14" s="1" customFormat="1" x14ac:dyDescent="0.3">
      <c r="A735" s="1" t="s">
        <v>2393</v>
      </c>
      <c r="B735" s="1" t="s">
        <v>2317</v>
      </c>
      <c r="C735" s="1" t="s">
        <v>2317</v>
      </c>
      <c r="D735" s="1" t="s">
        <v>2318</v>
      </c>
      <c r="G735" s="1" t="s">
        <v>126</v>
      </c>
      <c r="H735" s="1" t="s">
        <v>126</v>
      </c>
      <c r="L735" s="1">
        <v>1</v>
      </c>
      <c r="M735" s="1">
        <f>SUM(DATAPREMIOLOCAL2024[[#This Row],[GRAND PRIX]:[BRONCE LOCAL]])</f>
        <v>1</v>
      </c>
      <c r="N735" s="27">
        <f>+DATAPREMIOLOCAL2024[[#This Row],[GRAND PRIX]]*$I$3+DATAPREMIOLOCAL2024[[#This Row],[ORO LOCAL]]*$J$3+DATAPREMIOLOCAL2024[[#This Row],[PLATA LOCAL]]*$K$3+DATAPREMIOLOCAL2024[[#This Row],[BRONCE LOCAL]]*$L$3</f>
        <v>3</v>
      </c>
    </row>
    <row r="736" spans="1:14" s="1" customFormat="1" x14ac:dyDescent="0.3">
      <c r="A736" s="1" t="s">
        <v>2393</v>
      </c>
      <c r="B736" s="1" t="s">
        <v>2317</v>
      </c>
      <c r="C736" s="1" t="s">
        <v>2317</v>
      </c>
      <c r="D736" s="1" t="s">
        <v>2319</v>
      </c>
      <c r="G736" s="1" t="s">
        <v>126</v>
      </c>
      <c r="H736" s="1" t="s">
        <v>126</v>
      </c>
      <c r="L736" s="1">
        <v>1</v>
      </c>
      <c r="M736" s="1">
        <f>SUM(DATAPREMIOLOCAL2024[[#This Row],[GRAND PRIX]:[BRONCE LOCAL]])</f>
        <v>1</v>
      </c>
      <c r="N736" s="27">
        <f>+DATAPREMIOLOCAL2024[[#This Row],[GRAND PRIX]]*$I$3+DATAPREMIOLOCAL2024[[#This Row],[ORO LOCAL]]*$J$3+DATAPREMIOLOCAL2024[[#This Row],[PLATA LOCAL]]*$K$3+DATAPREMIOLOCAL2024[[#This Row],[BRONCE LOCAL]]*$L$3</f>
        <v>3</v>
      </c>
    </row>
    <row r="737" spans="1:14" s="1" customFormat="1" x14ac:dyDescent="0.3">
      <c r="A737" s="1" t="s">
        <v>2393</v>
      </c>
      <c r="B737" s="1" t="s">
        <v>2317</v>
      </c>
      <c r="C737" s="1" t="s">
        <v>2317</v>
      </c>
      <c r="D737" s="1" t="s">
        <v>2320</v>
      </c>
      <c r="G737" s="1" t="s">
        <v>126</v>
      </c>
      <c r="H737" s="1" t="s">
        <v>126</v>
      </c>
      <c r="J737" s="1">
        <v>1</v>
      </c>
      <c r="K737" s="1">
        <v>2</v>
      </c>
      <c r="M737" s="1">
        <f>SUM(DATAPREMIOLOCAL2024[[#This Row],[GRAND PRIX]:[BRONCE LOCAL]])</f>
        <v>3</v>
      </c>
      <c r="N737" s="27">
        <f>+DATAPREMIOLOCAL2024[[#This Row],[GRAND PRIX]]*$I$3+DATAPREMIOLOCAL2024[[#This Row],[ORO LOCAL]]*$J$3+DATAPREMIOLOCAL2024[[#This Row],[PLATA LOCAL]]*$K$3+DATAPREMIOLOCAL2024[[#This Row],[BRONCE LOCAL]]*$L$3</f>
        <v>29</v>
      </c>
    </row>
    <row r="738" spans="1:14" s="1" customFormat="1" x14ac:dyDescent="0.3">
      <c r="A738" s="1" t="s">
        <v>2393</v>
      </c>
      <c r="B738" s="1" t="s">
        <v>2317</v>
      </c>
      <c r="C738" s="1" t="s">
        <v>2317</v>
      </c>
      <c r="D738" s="1" t="s">
        <v>2321</v>
      </c>
      <c r="G738" s="1" t="s">
        <v>126</v>
      </c>
      <c r="H738" s="1" t="s">
        <v>126</v>
      </c>
      <c r="L738" s="1">
        <v>2</v>
      </c>
      <c r="M738" s="1">
        <f>SUM(DATAPREMIOLOCAL2024[[#This Row],[GRAND PRIX]:[BRONCE LOCAL]])</f>
        <v>2</v>
      </c>
      <c r="N738" s="27">
        <f>+DATAPREMIOLOCAL2024[[#This Row],[GRAND PRIX]]*$I$3+DATAPREMIOLOCAL2024[[#This Row],[ORO LOCAL]]*$J$3+DATAPREMIOLOCAL2024[[#This Row],[PLATA LOCAL]]*$K$3+DATAPREMIOLOCAL2024[[#This Row],[BRONCE LOCAL]]*$L$3</f>
        <v>6</v>
      </c>
    </row>
    <row r="739" spans="1:14" s="1" customFormat="1" x14ac:dyDescent="0.3">
      <c r="A739" s="1" t="s">
        <v>2393</v>
      </c>
      <c r="B739" s="1" t="s">
        <v>2317</v>
      </c>
      <c r="C739" s="1" t="s">
        <v>2317</v>
      </c>
      <c r="D739" s="1" t="s">
        <v>2322</v>
      </c>
      <c r="G739" s="1" t="s">
        <v>126</v>
      </c>
      <c r="H739" s="1" t="s">
        <v>126</v>
      </c>
      <c r="K739" s="1">
        <v>1</v>
      </c>
      <c r="M739" s="1">
        <f>SUM(DATAPREMIOLOCAL2024[[#This Row],[GRAND PRIX]:[BRONCE LOCAL]])</f>
        <v>1</v>
      </c>
      <c r="N739" s="27">
        <f>+DATAPREMIOLOCAL2024[[#This Row],[GRAND PRIX]]*$I$3+DATAPREMIOLOCAL2024[[#This Row],[ORO LOCAL]]*$J$3+DATAPREMIOLOCAL2024[[#This Row],[PLATA LOCAL]]*$K$3+DATAPREMIOLOCAL2024[[#This Row],[BRONCE LOCAL]]*$L$3</f>
        <v>7</v>
      </c>
    </row>
    <row r="740" spans="1:14" s="1" customFormat="1" x14ac:dyDescent="0.3">
      <c r="A740" s="1" t="s">
        <v>2393</v>
      </c>
      <c r="B740" s="1" t="s">
        <v>2317</v>
      </c>
      <c r="C740" s="1" t="s">
        <v>2317</v>
      </c>
      <c r="D740" s="1" t="s">
        <v>2323</v>
      </c>
      <c r="G740" s="1" t="s">
        <v>126</v>
      </c>
      <c r="H740" s="1" t="s">
        <v>126</v>
      </c>
      <c r="J740" s="1">
        <v>1</v>
      </c>
      <c r="M740" s="1">
        <f>SUM(DATAPREMIOLOCAL2024[[#This Row],[GRAND PRIX]:[BRONCE LOCAL]])</f>
        <v>1</v>
      </c>
      <c r="N740" s="27">
        <f>+DATAPREMIOLOCAL2024[[#This Row],[GRAND PRIX]]*$I$3+DATAPREMIOLOCAL2024[[#This Row],[ORO LOCAL]]*$J$3+DATAPREMIOLOCAL2024[[#This Row],[PLATA LOCAL]]*$K$3+DATAPREMIOLOCAL2024[[#This Row],[BRONCE LOCAL]]*$L$3</f>
        <v>15</v>
      </c>
    </row>
    <row r="741" spans="1:14" s="1" customFormat="1" x14ac:dyDescent="0.3">
      <c r="A741" s="1" t="s">
        <v>2393</v>
      </c>
      <c r="B741" s="1" t="s">
        <v>2324</v>
      </c>
      <c r="C741" s="1" t="s">
        <v>2324</v>
      </c>
      <c r="D741" s="1" t="s">
        <v>2325</v>
      </c>
      <c r="G741" s="1" t="s">
        <v>126</v>
      </c>
      <c r="H741" s="1" t="s">
        <v>126</v>
      </c>
      <c r="K741" s="1">
        <v>1</v>
      </c>
      <c r="M741" s="1">
        <f>SUM(DATAPREMIOLOCAL2024[[#This Row],[GRAND PRIX]:[BRONCE LOCAL]])</f>
        <v>1</v>
      </c>
      <c r="N741" s="27">
        <f>+DATAPREMIOLOCAL2024[[#This Row],[GRAND PRIX]]*$I$3+DATAPREMIOLOCAL2024[[#This Row],[ORO LOCAL]]*$J$3+DATAPREMIOLOCAL2024[[#This Row],[PLATA LOCAL]]*$K$3+DATAPREMIOLOCAL2024[[#This Row],[BRONCE LOCAL]]*$L$3</f>
        <v>7</v>
      </c>
    </row>
    <row r="742" spans="1:14" s="1" customFormat="1" x14ac:dyDescent="0.3">
      <c r="A742" s="1" t="s">
        <v>2393</v>
      </c>
      <c r="B742" s="1" t="s">
        <v>2324</v>
      </c>
      <c r="C742" s="1" t="s">
        <v>2324</v>
      </c>
      <c r="D742" s="1" t="s">
        <v>2326</v>
      </c>
      <c r="G742" s="1" t="s">
        <v>126</v>
      </c>
      <c r="H742" s="1" t="s">
        <v>126</v>
      </c>
      <c r="K742" s="1">
        <v>1</v>
      </c>
      <c r="M742" s="1">
        <f>SUM(DATAPREMIOLOCAL2024[[#This Row],[GRAND PRIX]:[BRONCE LOCAL]])</f>
        <v>1</v>
      </c>
      <c r="N742" s="27">
        <f>+DATAPREMIOLOCAL2024[[#This Row],[GRAND PRIX]]*$I$3+DATAPREMIOLOCAL2024[[#This Row],[ORO LOCAL]]*$J$3+DATAPREMIOLOCAL2024[[#This Row],[PLATA LOCAL]]*$K$3+DATAPREMIOLOCAL2024[[#This Row],[BRONCE LOCAL]]*$L$3</f>
        <v>7</v>
      </c>
    </row>
    <row r="743" spans="1:14" s="1" customFormat="1" x14ac:dyDescent="0.3">
      <c r="A743" s="1" t="s">
        <v>2393</v>
      </c>
      <c r="B743" s="1" t="s">
        <v>2324</v>
      </c>
      <c r="C743" s="1" t="s">
        <v>2324</v>
      </c>
      <c r="D743" s="1" t="s">
        <v>2327</v>
      </c>
      <c r="G743" s="1" t="s">
        <v>126</v>
      </c>
      <c r="H743" s="1" t="s">
        <v>126</v>
      </c>
      <c r="K743" s="1">
        <v>1</v>
      </c>
      <c r="M743" s="1">
        <f>SUM(DATAPREMIOLOCAL2024[[#This Row],[GRAND PRIX]:[BRONCE LOCAL]])</f>
        <v>1</v>
      </c>
      <c r="N743" s="27">
        <f>+DATAPREMIOLOCAL2024[[#This Row],[GRAND PRIX]]*$I$3+DATAPREMIOLOCAL2024[[#This Row],[ORO LOCAL]]*$J$3+DATAPREMIOLOCAL2024[[#This Row],[PLATA LOCAL]]*$K$3+DATAPREMIOLOCAL2024[[#This Row],[BRONCE LOCAL]]*$L$3</f>
        <v>7</v>
      </c>
    </row>
    <row r="744" spans="1:14" s="1" customFormat="1" x14ac:dyDescent="0.3">
      <c r="A744" s="1" t="s">
        <v>2393</v>
      </c>
      <c r="B744" s="1" t="s">
        <v>2324</v>
      </c>
      <c r="C744" s="1" t="s">
        <v>2324</v>
      </c>
      <c r="D744" s="1" t="s">
        <v>2328</v>
      </c>
      <c r="G744" s="1" t="s">
        <v>126</v>
      </c>
      <c r="H744" s="1" t="s">
        <v>126</v>
      </c>
      <c r="K744" s="1">
        <v>2</v>
      </c>
      <c r="M744" s="1">
        <f>SUM(DATAPREMIOLOCAL2024[[#This Row],[GRAND PRIX]:[BRONCE LOCAL]])</f>
        <v>2</v>
      </c>
      <c r="N744" s="27">
        <f>+DATAPREMIOLOCAL2024[[#This Row],[GRAND PRIX]]*$I$3+DATAPREMIOLOCAL2024[[#This Row],[ORO LOCAL]]*$J$3+DATAPREMIOLOCAL2024[[#This Row],[PLATA LOCAL]]*$K$3+DATAPREMIOLOCAL2024[[#This Row],[BRONCE LOCAL]]*$L$3</f>
        <v>14</v>
      </c>
    </row>
    <row r="745" spans="1:14" s="1" customFormat="1" x14ac:dyDescent="0.3">
      <c r="A745" s="1" t="s">
        <v>2393</v>
      </c>
      <c r="B745" s="1" t="s">
        <v>2324</v>
      </c>
      <c r="C745" s="1" t="s">
        <v>2324</v>
      </c>
      <c r="D745" s="1" t="s">
        <v>2329</v>
      </c>
      <c r="G745" s="1" t="s">
        <v>126</v>
      </c>
      <c r="H745" s="1" t="s">
        <v>126</v>
      </c>
      <c r="J745" s="1">
        <v>1</v>
      </c>
      <c r="L745" s="1">
        <v>1</v>
      </c>
      <c r="M745" s="1">
        <f>SUM(DATAPREMIOLOCAL2024[[#This Row],[GRAND PRIX]:[BRONCE LOCAL]])</f>
        <v>2</v>
      </c>
      <c r="N745" s="27">
        <f>+DATAPREMIOLOCAL2024[[#This Row],[GRAND PRIX]]*$I$3+DATAPREMIOLOCAL2024[[#This Row],[ORO LOCAL]]*$J$3+DATAPREMIOLOCAL2024[[#This Row],[PLATA LOCAL]]*$K$3+DATAPREMIOLOCAL2024[[#This Row],[BRONCE LOCAL]]*$L$3</f>
        <v>18</v>
      </c>
    </row>
    <row r="746" spans="1:14" s="1" customFormat="1" x14ac:dyDescent="0.3">
      <c r="A746" s="1" t="s">
        <v>2393</v>
      </c>
      <c r="B746" s="1" t="s">
        <v>2330</v>
      </c>
      <c r="C746" s="1" t="s">
        <v>2330</v>
      </c>
      <c r="D746" s="1" t="s">
        <v>2331</v>
      </c>
      <c r="G746" s="1" t="s">
        <v>126</v>
      </c>
      <c r="H746" s="1" t="s">
        <v>126</v>
      </c>
      <c r="J746" s="1">
        <v>1</v>
      </c>
      <c r="M746" s="1">
        <f>SUM(DATAPREMIOLOCAL2024[[#This Row],[GRAND PRIX]:[BRONCE LOCAL]])</f>
        <v>1</v>
      </c>
      <c r="N746" s="27">
        <f>+DATAPREMIOLOCAL2024[[#This Row],[GRAND PRIX]]*$I$3+DATAPREMIOLOCAL2024[[#This Row],[ORO LOCAL]]*$J$3+DATAPREMIOLOCAL2024[[#This Row],[PLATA LOCAL]]*$K$3+DATAPREMIOLOCAL2024[[#This Row],[BRONCE LOCAL]]*$L$3</f>
        <v>15</v>
      </c>
    </row>
    <row r="747" spans="1:14" s="1" customFormat="1" x14ac:dyDescent="0.3">
      <c r="A747" s="1" t="s">
        <v>2393</v>
      </c>
      <c r="B747" s="1" t="s">
        <v>2332</v>
      </c>
      <c r="C747" s="1" t="s">
        <v>2332</v>
      </c>
      <c r="D747" s="1" t="s">
        <v>2333</v>
      </c>
      <c r="G747" s="1" t="s">
        <v>126</v>
      </c>
      <c r="H747" s="1" t="s">
        <v>126</v>
      </c>
      <c r="K747" s="1">
        <v>3</v>
      </c>
      <c r="M747" s="1">
        <f>SUM(DATAPREMIOLOCAL2024[[#This Row],[GRAND PRIX]:[BRONCE LOCAL]])</f>
        <v>3</v>
      </c>
      <c r="N747" s="27">
        <f>+DATAPREMIOLOCAL2024[[#This Row],[GRAND PRIX]]*$I$3+DATAPREMIOLOCAL2024[[#This Row],[ORO LOCAL]]*$J$3+DATAPREMIOLOCAL2024[[#This Row],[PLATA LOCAL]]*$K$3+DATAPREMIOLOCAL2024[[#This Row],[BRONCE LOCAL]]*$L$3</f>
        <v>21</v>
      </c>
    </row>
    <row r="748" spans="1:14" s="1" customFormat="1" x14ac:dyDescent="0.3">
      <c r="A748" s="1" t="s">
        <v>2393</v>
      </c>
      <c r="B748" s="1" t="s">
        <v>2332</v>
      </c>
      <c r="C748" s="1" t="s">
        <v>2332</v>
      </c>
      <c r="D748" s="1" t="s">
        <v>2334</v>
      </c>
      <c r="G748" s="1" t="s">
        <v>126</v>
      </c>
      <c r="H748" s="1" t="s">
        <v>126</v>
      </c>
      <c r="L748" s="1">
        <v>1</v>
      </c>
      <c r="M748" s="1">
        <f>SUM(DATAPREMIOLOCAL2024[[#This Row],[GRAND PRIX]:[BRONCE LOCAL]])</f>
        <v>1</v>
      </c>
      <c r="N748" s="27">
        <f>+DATAPREMIOLOCAL2024[[#This Row],[GRAND PRIX]]*$I$3+DATAPREMIOLOCAL2024[[#This Row],[ORO LOCAL]]*$J$3+DATAPREMIOLOCAL2024[[#This Row],[PLATA LOCAL]]*$K$3+DATAPREMIOLOCAL2024[[#This Row],[BRONCE LOCAL]]*$L$3</f>
        <v>3</v>
      </c>
    </row>
    <row r="749" spans="1:14" s="1" customFormat="1" x14ac:dyDescent="0.3">
      <c r="A749" s="1" t="s">
        <v>2393</v>
      </c>
      <c r="B749" s="1" t="s">
        <v>2332</v>
      </c>
      <c r="C749" s="1" t="s">
        <v>2332</v>
      </c>
      <c r="D749" s="1" t="s">
        <v>2335</v>
      </c>
      <c r="G749" s="1" t="s">
        <v>126</v>
      </c>
      <c r="H749" s="1" t="s">
        <v>126</v>
      </c>
      <c r="L749" s="1">
        <v>1</v>
      </c>
      <c r="M749" s="1">
        <f>SUM(DATAPREMIOLOCAL2024[[#This Row],[GRAND PRIX]:[BRONCE LOCAL]])</f>
        <v>1</v>
      </c>
      <c r="N749" s="27">
        <f>+DATAPREMIOLOCAL2024[[#This Row],[GRAND PRIX]]*$I$3+DATAPREMIOLOCAL2024[[#This Row],[ORO LOCAL]]*$J$3+DATAPREMIOLOCAL2024[[#This Row],[PLATA LOCAL]]*$K$3+DATAPREMIOLOCAL2024[[#This Row],[BRONCE LOCAL]]*$L$3</f>
        <v>3</v>
      </c>
    </row>
    <row r="750" spans="1:14" s="1" customFormat="1" x14ac:dyDescent="0.3">
      <c r="A750" s="1" t="s">
        <v>2393</v>
      </c>
      <c r="B750" s="1" t="s">
        <v>2332</v>
      </c>
      <c r="C750" s="1" t="s">
        <v>2332</v>
      </c>
      <c r="D750" s="1" t="s">
        <v>2336</v>
      </c>
      <c r="G750" s="1" t="s">
        <v>126</v>
      </c>
      <c r="H750" s="1" t="s">
        <v>126</v>
      </c>
      <c r="L750" s="1">
        <v>1</v>
      </c>
      <c r="M750" s="1">
        <f>SUM(DATAPREMIOLOCAL2024[[#This Row],[GRAND PRIX]:[BRONCE LOCAL]])</f>
        <v>1</v>
      </c>
      <c r="N750" s="27">
        <f>+DATAPREMIOLOCAL2024[[#This Row],[GRAND PRIX]]*$I$3+DATAPREMIOLOCAL2024[[#This Row],[ORO LOCAL]]*$J$3+DATAPREMIOLOCAL2024[[#This Row],[PLATA LOCAL]]*$K$3+DATAPREMIOLOCAL2024[[#This Row],[BRONCE LOCAL]]*$L$3</f>
        <v>3</v>
      </c>
    </row>
    <row r="751" spans="1:14" s="1" customFormat="1" x14ac:dyDescent="0.3">
      <c r="A751" s="1" t="s">
        <v>2393</v>
      </c>
      <c r="B751" s="1" t="s">
        <v>2337</v>
      </c>
      <c r="C751" s="1" t="s">
        <v>2337</v>
      </c>
      <c r="D751" s="1" t="s">
        <v>2338</v>
      </c>
      <c r="G751" s="1" t="s">
        <v>126</v>
      </c>
      <c r="H751" s="1" t="s">
        <v>126</v>
      </c>
      <c r="L751" s="1">
        <v>1</v>
      </c>
      <c r="M751" s="1">
        <f>SUM(DATAPREMIOLOCAL2024[[#This Row],[GRAND PRIX]:[BRONCE LOCAL]])</f>
        <v>1</v>
      </c>
      <c r="N751" s="27">
        <f>+DATAPREMIOLOCAL2024[[#This Row],[GRAND PRIX]]*$I$3+DATAPREMIOLOCAL2024[[#This Row],[ORO LOCAL]]*$J$3+DATAPREMIOLOCAL2024[[#This Row],[PLATA LOCAL]]*$K$3+DATAPREMIOLOCAL2024[[#This Row],[BRONCE LOCAL]]*$L$3</f>
        <v>3</v>
      </c>
    </row>
    <row r="752" spans="1:14" s="1" customFormat="1" x14ac:dyDescent="0.3">
      <c r="A752" s="1" t="s">
        <v>2393</v>
      </c>
      <c r="B752" s="1" t="s">
        <v>2337</v>
      </c>
      <c r="C752" s="1" t="s">
        <v>2337</v>
      </c>
      <c r="D752" s="1" t="s">
        <v>2339</v>
      </c>
      <c r="G752" s="1" t="s">
        <v>126</v>
      </c>
      <c r="H752" s="1" t="s">
        <v>126</v>
      </c>
      <c r="K752" s="1">
        <v>1</v>
      </c>
      <c r="M752" s="1">
        <f>SUM(DATAPREMIOLOCAL2024[[#This Row],[GRAND PRIX]:[BRONCE LOCAL]])</f>
        <v>1</v>
      </c>
      <c r="N752" s="27">
        <f>+DATAPREMIOLOCAL2024[[#This Row],[GRAND PRIX]]*$I$3+DATAPREMIOLOCAL2024[[#This Row],[ORO LOCAL]]*$J$3+DATAPREMIOLOCAL2024[[#This Row],[PLATA LOCAL]]*$K$3+DATAPREMIOLOCAL2024[[#This Row],[BRONCE LOCAL]]*$L$3</f>
        <v>7</v>
      </c>
    </row>
    <row r="753" spans="1:14" s="1" customFormat="1" x14ac:dyDescent="0.3">
      <c r="A753" s="1" t="s">
        <v>2393</v>
      </c>
      <c r="B753" s="1" t="s">
        <v>2340</v>
      </c>
      <c r="C753" s="1" t="s">
        <v>2340</v>
      </c>
      <c r="D753" s="1" t="s">
        <v>2341</v>
      </c>
      <c r="G753" s="1" t="s">
        <v>126</v>
      </c>
      <c r="H753" s="1" t="s">
        <v>126</v>
      </c>
      <c r="L753" s="1">
        <v>1</v>
      </c>
      <c r="M753" s="1">
        <f>SUM(DATAPREMIOLOCAL2024[[#This Row],[GRAND PRIX]:[BRONCE LOCAL]])</f>
        <v>1</v>
      </c>
      <c r="N753" s="27">
        <f>+DATAPREMIOLOCAL2024[[#This Row],[GRAND PRIX]]*$I$3+DATAPREMIOLOCAL2024[[#This Row],[ORO LOCAL]]*$J$3+DATAPREMIOLOCAL2024[[#This Row],[PLATA LOCAL]]*$K$3+DATAPREMIOLOCAL2024[[#This Row],[BRONCE LOCAL]]*$L$3</f>
        <v>3</v>
      </c>
    </row>
    <row r="754" spans="1:14" s="1" customFormat="1" x14ac:dyDescent="0.3">
      <c r="A754" s="1" t="s">
        <v>2393</v>
      </c>
      <c r="B754" s="1" t="s">
        <v>2340</v>
      </c>
      <c r="C754" s="1" t="s">
        <v>2340</v>
      </c>
      <c r="D754" s="1" t="s">
        <v>2342</v>
      </c>
      <c r="G754" s="1" t="s">
        <v>126</v>
      </c>
      <c r="H754" s="1" t="s">
        <v>126</v>
      </c>
      <c r="L754" s="1">
        <v>1</v>
      </c>
      <c r="M754" s="1">
        <f>SUM(DATAPREMIOLOCAL2024[[#This Row],[GRAND PRIX]:[BRONCE LOCAL]])</f>
        <v>1</v>
      </c>
      <c r="N754" s="27">
        <f>+DATAPREMIOLOCAL2024[[#This Row],[GRAND PRIX]]*$I$3+DATAPREMIOLOCAL2024[[#This Row],[ORO LOCAL]]*$J$3+DATAPREMIOLOCAL2024[[#This Row],[PLATA LOCAL]]*$K$3+DATAPREMIOLOCAL2024[[#This Row],[BRONCE LOCAL]]*$L$3</f>
        <v>3</v>
      </c>
    </row>
    <row r="755" spans="1:14" s="1" customFormat="1" x14ac:dyDescent="0.3">
      <c r="A755" s="1" t="s">
        <v>2393</v>
      </c>
      <c r="B755" s="1" t="s">
        <v>2343</v>
      </c>
      <c r="C755" s="1" t="s">
        <v>2343</v>
      </c>
      <c r="D755" s="1" t="s">
        <v>2344</v>
      </c>
      <c r="G755" s="1" t="s">
        <v>126</v>
      </c>
      <c r="H755" s="1" t="s">
        <v>126</v>
      </c>
      <c r="K755" s="1">
        <v>1</v>
      </c>
      <c r="M755" s="1">
        <f>SUM(DATAPREMIOLOCAL2024[[#This Row],[GRAND PRIX]:[BRONCE LOCAL]])</f>
        <v>1</v>
      </c>
      <c r="N755" s="27">
        <f>+DATAPREMIOLOCAL2024[[#This Row],[GRAND PRIX]]*$I$3+DATAPREMIOLOCAL2024[[#This Row],[ORO LOCAL]]*$J$3+DATAPREMIOLOCAL2024[[#This Row],[PLATA LOCAL]]*$K$3+DATAPREMIOLOCAL2024[[#This Row],[BRONCE LOCAL]]*$L$3</f>
        <v>7</v>
      </c>
    </row>
    <row r="756" spans="1:14" s="1" customFormat="1" x14ac:dyDescent="0.3">
      <c r="A756" s="1" t="s">
        <v>2393</v>
      </c>
      <c r="B756" s="1" t="s">
        <v>2345</v>
      </c>
      <c r="C756" s="1" t="s">
        <v>2345</v>
      </c>
      <c r="D756" s="1" t="s">
        <v>2296</v>
      </c>
      <c r="G756" s="1" t="s">
        <v>126</v>
      </c>
      <c r="H756" s="1" t="s">
        <v>126</v>
      </c>
      <c r="J756" s="1">
        <v>2</v>
      </c>
      <c r="K756" s="1">
        <v>2</v>
      </c>
      <c r="M756" s="1">
        <f>SUM(DATAPREMIOLOCAL2024[[#This Row],[GRAND PRIX]:[BRONCE LOCAL]])</f>
        <v>4</v>
      </c>
      <c r="N756" s="27">
        <f>+DATAPREMIOLOCAL2024[[#This Row],[GRAND PRIX]]*$I$3+DATAPREMIOLOCAL2024[[#This Row],[ORO LOCAL]]*$J$3+DATAPREMIOLOCAL2024[[#This Row],[PLATA LOCAL]]*$K$3+DATAPREMIOLOCAL2024[[#This Row],[BRONCE LOCAL]]*$L$3</f>
        <v>44</v>
      </c>
    </row>
    <row r="757" spans="1:14" s="1" customFormat="1" x14ac:dyDescent="0.3">
      <c r="A757" s="1" t="s">
        <v>2393</v>
      </c>
      <c r="B757" s="1" t="s">
        <v>2345</v>
      </c>
      <c r="C757" s="1" t="s">
        <v>2345</v>
      </c>
      <c r="D757" s="1" t="s">
        <v>2346</v>
      </c>
      <c r="G757" s="1" t="s">
        <v>126</v>
      </c>
      <c r="H757" s="1" t="s">
        <v>126</v>
      </c>
      <c r="J757" s="1">
        <v>1</v>
      </c>
      <c r="L757" s="1">
        <v>1</v>
      </c>
      <c r="M757" s="1">
        <f>SUM(DATAPREMIOLOCAL2024[[#This Row],[GRAND PRIX]:[BRONCE LOCAL]])</f>
        <v>2</v>
      </c>
      <c r="N757" s="27">
        <f>+DATAPREMIOLOCAL2024[[#This Row],[GRAND PRIX]]*$I$3+DATAPREMIOLOCAL2024[[#This Row],[ORO LOCAL]]*$J$3+DATAPREMIOLOCAL2024[[#This Row],[PLATA LOCAL]]*$K$3+DATAPREMIOLOCAL2024[[#This Row],[BRONCE LOCAL]]*$L$3</f>
        <v>18</v>
      </c>
    </row>
    <row r="758" spans="1:14" s="1" customFormat="1" x14ac:dyDescent="0.3">
      <c r="A758" s="1" t="s">
        <v>2393</v>
      </c>
      <c r="B758" s="1" t="s">
        <v>2345</v>
      </c>
      <c r="C758" s="1" t="s">
        <v>2345</v>
      </c>
      <c r="D758" s="1" t="s">
        <v>2347</v>
      </c>
      <c r="G758" s="1" t="s">
        <v>126</v>
      </c>
      <c r="H758" s="1" t="s">
        <v>126</v>
      </c>
      <c r="L758" s="1">
        <v>1</v>
      </c>
      <c r="M758" s="1">
        <f>SUM(DATAPREMIOLOCAL2024[[#This Row],[GRAND PRIX]:[BRONCE LOCAL]])</f>
        <v>1</v>
      </c>
      <c r="N758" s="27">
        <f>+DATAPREMIOLOCAL2024[[#This Row],[GRAND PRIX]]*$I$3+DATAPREMIOLOCAL2024[[#This Row],[ORO LOCAL]]*$J$3+DATAPREMIOLOCAL2024[[#This Row],[PLATA LOCAL]]*$K$3+DATAPREMIOLOCAL2024[[#This Row],[BRONCE LOCAL]]*$L$3</f>
        <v>3</v>
      </c>
    </row>
    <row r="759" spans="1:14" s="1" customFormat="1" x14ac:dyDescent="0.3">
      <c r="A759" s="1" t="s">
        <v>2393</v>
      </c>
      <c r="B759" s="1" t="s">
        <v>2345</v>
      </c>
      <c r="C759" s="1" t="s">
        <v>2345</v>
      </c>
      <c r="D759" s="1" t="s">
        <v>2348</v>
      </c>
      <c r="G759" s="1" t="s">
        <v>126</v>
      </c>
      <c r="H759" s="1" t="s">
        <v>126</v>
      </c>
      <c r="K759" s="1">
        <v>2</v>
      </c>
      <c r="L759" s="1">
        <v>1</v>
      </c>
      <c r="M759" s="1">
        <f>SUM(DATAPREMIOLOCAL2024[[#This Row],[GRAND PRIX]:[BRONCE LOCAL]])</f>
        <v>3</v>
      </c>
      <c r="N759" s="27">
        <f>+DATAPREMIOLOCAL2024[[#This Row],[GRAND PRIX]]*$I$3+DATAPREMIOLOCAL2024[[#This Row],[ORO LOCAL]]*$J$3+DATAPREMIOLOCAL2024[[#This Row],[PLATA LOCAL]]*$K$3+DATAPREMIOLOCAL2024[[#This Row],[BRONCE LOCAL]]*$L$3</f>
        <v>17</v>
      </c>
    </row>
    <row r="760" spans="1:14" s="1" customFormat="1" x14ac:dyDescent="0.3">
      <c r="A760" s="1" t="s">
        <v>2393</v>
      </c>
      <c r="B760" s="1" t="s">
        <v>2345</v>
      </c>
      <c r="C760" s="1" t="s">
        <v>2345</v>
      </c>
      <c r="D760" s="1" t="s">
        <v>2349</v>
      </c>
      <c r="G760" s="1" t="s">
        <v>126</v>
      </c>
      <c r="H760" s="1" t="s">
        <v>126</v>
      </c>
      <c r="K760" s="1">
        <v>1</v>
      </c>
      <c r="M760" s="1">
        <f>SUM(DATAPREMIOLOCAL2024[[#This Row],[GRAND PRIX]:[BRONCE LOCAL]])</f>
        <v>1</v>
      </c>
      <c r="N760" s="27">
        <f>+DATAPREMIOLOCAL2024[[#This Row],[GRAND PRIX]]*$I$3+DATAPREMIOLOCAL2024[[#This Row],[ORO LOCAL]]*$J$3+DATAPREMIOLOCAL2024[[#This Row],[PLATA LOCAL]]*$K$3+DATAPREMIOLOCAL2024[[#This Row],[BRONCE LOCAL]]*$L$3</f>
        <v>7</v>
      </c>
    </row>
    <row r="761" spans="1:14" s="1" customFormat="1" x14ac:dyDescent="0.3">
      <c r="A761" s="1" t="s">
        <v>2393</v>
      </c>
      <c r="B761" s="1" t="s">
        <v>2345</v>
      </c>
      <c r="C761" s="1" t="s">
        <v>2345</v>
      </c>
      <c r="D761" s="1" t="s">
        <v>868</v>
      </c>
      <c r="G761" s="1" t="s">
        <v>126</v>
      </c>
      <c r="H761" s="1" t="s">
        <v>126</v>
      </c>
      <c r="K761" s="1">
        <v>2</v>
      </c>
      <c r="L761" s="1">
        <v>2</v>
      </c>
      <c r="M761" s="1">
        <f>SUM(DATAPREMIOLOCAL2024[[#This Row],[GRAND PRIX]:[BRONCE LOCAL]])</f>
        <v>4</v>
      </c>
      <c r="N761" s="27">
        <f>+DATAPREMIOLOCAL2024[[#This Row],[GRAND PRIX]]*$I$3+DATAPREMIOLOCAL2024[[#This Row],[ORO LOCAL]]*$J$3+DATAPREMIOLOCAL2024[[#This Row],[PLATA LOCAL]]*$K$3+DATAPREMIOLOCAL2024[[#This Row],[BRONCE LOCAL]]*$L$3</f>
        <v>20</v>
      </c>
    </row>
    <row r="762" spans="1:14" s="1" customFormat="1" x14ac:dyDescent="0.3">
      <c r="A762" s="1" t="s">
        <v>2393</v>
      </c>
      <c r="B762" s="1" t="s">
        <v>2345</v>
      </c>
      <c r="C762" s="1" t="s">
        <v>2345</v>
      </c>
      <c r="D762" s="1" t="s">
        <v>2350</v>
      </c>
      <c r="G762" s="1" t="s">
        <v>126</v>
      </c>
      <c r="H762" s="1" t="s">
        <v>126</v>
      </c>
      <c r="L762" s="1">
        <v>1</v>
      </c>
      <c r="M762" s="1">
        <f>SUM(DATAPREMIOLOCAL2024[[#This Row],[GRAND PRIX]:[BRONCE LOCAL]])</f>
        <v>1</v>
      </c>
      <c r="N762" s="27">
        <f>+DATAPREMIOLOCAL2024[[#This Row],[GRAND PRIX]]*$I$3+DATAPREMIOLOCAL2024[[#This Row],[ORO LOCAL]]*$J$3+DATAPREMIOLOCAL2024[[#This Row],[PLATA LOCAL]]*$K$3+DATAPREMIOLOCAL2024[[#This Row],[BRONCE LOCAL]]*$L$3</f>
        <v>3</v>
      </c>
    </row>
    <row r="763" spans="1:14" s="1" customFormat="1" x14ac:dyDescent="0.3">
      <c r="A763" s="1" t="s">
        <v>2393</v>
      </c>
      <c r="B763" s="1" t="s">
        <v>2345</v>
      </c>
      <c r="C763" s="1" t="s">
        <v>2345</v>
      </c>
      <c r="D763" s="1" t="s">
        <v>2351</v>
      </c>
      <c r="G763" s="1" t="s">
        <v>126</v>
      </c>
      <c r="H763" s="1" t="s">
        <v>126</v>
      </c>
      <c r="K763" s="1">
        <v>1</v>
      </c>
      <c r="M763" s="1">
        <f>SUM(DATAPREMIOLOCAL2024[[#This Row],[GRAND PRIX]:[BRONCE LOCAL]])</f>
        <v>1</v>
      </c>
      <c r="N763" s="27">
        <f>+DATAPREMIOLOCAL2024[[#This Row],[GRAND PRIX]]*$I$3+DATAPREMIOLOCAL2024[[#This Row],[ORO LOCAL]]*$J$3+DATAPREMIOLOCAL2024[[#This Row],[PLATA LOCAL]]*$K$3+DATAPREMIOLOCAL2024[[#This Row],[BRONCE LOCAL]]*$L$3</f>
        <v>7</v>
      </c>
    </row>
    <row r="764" spans="1:14" s="1" customFormat="1" x14ac:dyDescent="0.3">
      <c r="A764" s="1" t="s">
        <v>2393</v>
      </c>
      <c r="B764" s="1" t="s">
        <v>2345</v>
      </c>
      <c r="C764" s="1" t="s">
        <v>2345</v>
      </c>
      <c r="D764" s="1" t="s">
        <v>2352</v>
      </c>
      <c r="G764" s="1" t="s">
        <v>126</v>
      </c>
      <c r="H764" s="1" t="s">
        <v>126</v>
      </c>
      <c r="L764" s="1">
        <v>1</v>
      </c>
      <c r="M764" s="1">
        <f>SUM(DATAPREMIOLOCAL2024[[#This Row],[GRAND PRIX]:[BRONCE LOCAL]])</f>
        <v>1</v>
      </c>
      <c r="N764" s="27">
        <f>+DATAPREMIOLOCAL2024[[#This Row],[GRAND PRIX]]*$I$3+DATAPREMIOLOCAL2024[[#This Row],[ORO LOCAL]]*$J$3+DATAPREMIOLOCAL2024[[#This Row],[PLATA LOCAL]]*$K$3+DATAPREMIOLOCAL2024[[#This Row],[BRONCE LOCAL]]*$L$3</f>
        <v>3</v>
      </c>
    </row>
    <row r="765" spans="1:14" s="1" customFormat="1" x14ac:dyDescent="0.3">
      <c r="A765" s="1" t="s">
        <v>2393</v>
      </c>
      <c r="B765" s="1" t="s">
        <v>2345</v>
      </c>
      <c r="C765" s="1" t="s">
        <v>2345</v>
      </c>
      <c r="D765" s="1" t="s">
        <v>2353</v>
      </c>
      <c r="G765" s="1" t="s">
        <v>126</v>
      </c>
      <c r="H765" s="1" t="s">
        <v>126</v>
      </c>
      <c r="J765" s="1">
        <v>4</v>
      </c>
      <c r="K765" s="1">
        <v>1</v>
      </c>
      <c r="L765" s="1">
        <v>1</v>
      </c>
      <c r="M765" s="1">
        <f>SUM(DATAPREMIOLOCAL2024[[#This Row],[GRAND PRIX]:[BRONCE LOCAL]])</f>
        <v>6</v>
      </c>
      <c r="N765" s="27">
        <f>+DATAPREMIOLOCAL2024[[#This Row],[GRAND PRIX]]*$I$3+DATAPREMIOLOCAL2024[[#This Row],[ORO LOCAL]]*$J$3+DATAPREMIOLOCAL2024[[#This Row],[PLATA LOCAL]]*$K$3+DATAPREMIOLOCAL2024[[#This Row],[BRONCE LOCAL]]*$L$3</f>
        <v>70</v>
      </c>
    </row>
    <row r="766" spans="1:14" s="1" customFormat="1" x14ac:dyDescent="0.3">
      <c r="A766" s="1" t="s">
        <v>2393</v>
      </c>
      <c r="B766" s="1" t="s">
        <v>2572</v>
      </c>
      <c r="C766" s="1" t="s">
        <v>2572</v>
      </c>
      <c r="D766" s="1" t="s">
        <v>2352</v>
      </c>
      <c r="G766" s="1" t="s">
        <v>126</v>
      </c>
      <c r="H766" s="1" t="s">
        <v>126</v>
      </c>
      <c r="L766" s="1">
        <v>1</v>
      </c>
      <c r="M766" s="1">
        <f>SUM(DATAPREMIOLOCAL2024[[#This Row],[GRAND PRIX]:[BRONCE LOCAL]])</f>
        <v>1</v>
      </c>
      <c r="N766" s="27">
        <f>+DATAPREMIOLOCAL2024[[#This Row],[GRAND PRIX]]*$I$3+DATAPREMIOLOCAL2024[[#This Row],[ORO LOCAL]]*$J$3+DATAPREMIOLOCAL2024[[#This Row],[PLATA LOCAL]]*$K$3+DATAPREMIOLOCAL2024[[#This Row],[BRONCE LOCAL]]*$L$3</f>
        <v>3</v>
      </c>
    </row>
    <row r="767" spans="1:14" s="1" customFormat="1" x14ac:dyDescent="0.3">
      <c r="A767" s="1" t="s">
        <v>2393</v>
      </c>
      <c r="B767" s="1" t="s">
        <v>2572</v>
      </c>
      <c r="C767" s="1" t="s">
        <v>2572</v>
      </c>
      <c r="D767" s="1" t="s">
        <v>2353</v>
      </c>
      <c r="G767" s="1" t="s">
        <v>126</v>
      </c>
      <c r="H767" s="1" t="s">
        <v>126</v>
      </c>
      <c r="J767" s="1">
        <v>4</v>
      </c>
      <c r="K767" s="1">
        <v>1</v>
      </c>
      <c r="L767" s="1">
        <v>1</v>
      </c>
      <c r="M767" s="1">
        <f>SUM(DATAPREMIOLOCAL2024[[#This Row],[GRAND PRIX]:[BRONCE LOCAL]])</f>
        <v>6</v>
      </c>
      <c r="N767" s="27">
        <f>+DATAPREMIOLOCAL2024[[#This Row],[GRAND PRIX]]*$I$3+DATAPREMIOLOCAL2024[[#This Row],[ORO LOCAL]]*$J$3+DATAPREMIOLOCAL2024[[#This Row],[PLATA LOCAL]]*$K$3+DATAPREMIOLOCAL2024[[#This Row],[BRONCE LOCAL]]*$L$3</f>
        <v>70</v>
      </c>
    </row>
    <row r="768" spans="1:14" s="1" customFormat="1" x14ac:dyDescent="0.3">
      <c r="A768" s="1" t="s">
        <v>2393</v>
      </c>
      <c r="B768" s="1" t="s">
        <v>2345</v>
      </c>
      <c r="C768" s="1" t="s">
        <v>2345</v>
      </c>
      <c r="D768" s="1" t="s">
        <v>2354</v>
      </c>
      <c r="G768" s="1" t="s">
        <v>126</v>
      </c>
      <c r="H768" s="1" t="s">
        <v>126</v>
      </c>
      <c r="K768" s="1">
        <v>1</v>
      </c>
      <c r="M768" s="1">
        <f>SUM(DATAPREMIOLOCAL2024[[#This Row],[GRAND PRIX]:[BRONCE LOCAL]])</f>
        <v>1</v>
      </c>
      <c r="N768" s="27">
        <f>+DATAPREMIOLOCAL2024[[#This Row],[GRAND PRIX]]*$I$3+DATAPREMIOLOCAL2024[[#This Row],[ORO LOCAL]]*$J$3+DATAPREMIOLOCAL2024[[#This Row],[PLATA LOCAL]]*$K$3+DATAPREMIOLOCAL2024[[#This Row],[BRONCE LOCAL]]*$L$3</f>
        <v>7</v>
      </c>
    </row>
    <row r="769" spans="1:14" s="1" customFormat="1" x14ac:dyDescent="0.3">
      <c r="A769" s="1" t="s">
        <v>2393</v>
      </c>
      <c r="B769" s="1" t="s">
        <v>2345</v>
      </c>
      <c r="C769" s="1" t="s">
        <v>2345</v>
      </c>
      <c r="D769" s="1" t="s">
        <v>2296</v>
      </c>
      <c r="G769" s="1" t="s">
        <v>126</v>
      </c>
      <c r="H769" s="1" t="s">
        <v>126</v>
      </c>
      <c r="J769" s="1">
        <v>1</v>
      </c>
      <c r="M769" s="1">
        <f>SUM(DATAPREMIOLOCAL2024[[#This Row],[GRAND PRIX]:[BRONCE LOCAL]])</f>
        <v>1</v>
      </c>
      <c r="N769" s="27">
        <f>+DATAPREMIOLOCAL2024[[#This Row],[GRAND PRIX]]*$I$3+DATAPREMIOLOCAL2024[[#This Row],[ORO LOCAL]]*$J$3+DATAPREMIOLOCAL2024[[#This Row],[PLATA LOCAL]]*$K$3+DATAPREMIOLOCAL2024[[#This Row],[BRONCE LOCAL]]*$L$3</f>
        <v>15</v>
      </c>
    </row>
    <row r="770" spans="1:14" s="1" customFormat="1" x14ac:dyDescent="0.3">
      <c r="A770" s="1" t="s">
        <v>2393</v>
      </c>
      <c r="B770" s="1" t="s">
        <v>2345</v>
      </c>
      <c r="C770" s="1" t="s">
        <v>2345</v>
      </c>
      <c r="D770" s="1" t="s">
        <v>2351</v>
      </c>
      <c r="G770" s="1" t="s">
        <v>126</v>
      </c>
      <c r="H770" s="1" t="s">
        <v>126</v>
      </c>
      <c r="K770" s="1">
        <v>1</v>
      </c>
      <c r="M770" s="1">
        <f>SUM(DATAPREMIOLOCAL2024[[#This Row],[GRAND PRIX]:[BRONCE LOCAL]])</f>
        <v>1</v>
      </c>
      <c r="N770" s="27">
        <f>+DATAPREMIOLOCAL2024[[#This Row],[GRAND PRIX]]*$I$3+DATAPREMIOLOCAL2024[[#This Row],[ORO LOCAL]]*$J$3+DATAPREMIOLOCAL2024[[#This Row],[PLATA LOCAL]]*$K$3+DATAPREMIOLOCAL2024[[#This Row],[BRONCE LOCAL]]*$L$3</f>
        <v>7</v>
      </c>
    </row>
    <row r="771" spans="1:14" s="1" customFormat="1" x14ac:dyDescent="0.3">
      <c r="A771" s="1" t="s">
        <v>2393</v>
      </c>
      <c r="B771" s="1" t="s">
        <v>485</v>
      </c>
      <c r="C771" s="1" t="s">
        <v>2135</v>
      </c>
      <c r="D771" s="1" t="s">
        <v>2355</v>
      </c>
      <c r="G771" s="1" t="s">
        <v>126</v>
      </c>
      <c r="H771" s="1" t="s">
        <v>126</v>
      </c>
      <c r="L771" s="1">
        <v>1</v>
      </c>
      <c r="M771" s="1">
        <f>SUM(DATAPREMIOLOCAL2024[[#This Row],[GRAND PRIX]:[BRONCE LOCAL]])</f>
        <v>1</v>
      </c>
      <c r="N771" s="27">
        <f>+DATAPREMIOLOCAL2024[[#This Row],[GRAND PRIX]]*$I$3+DATAPREMIOLOCAL2024[[#This Row],[ORO LOCAL]]*$J$3+DATAPREMIOLOCAL2024[[#This Row],[PLATA LOCAL]]*$K$3+DATAPREMIOLOCAL2024[[#This Row],[BRONCE LOCAL]]*$L$3</f>
        <v>3</v>
      </c>
    </row>
    <row r="772" spans="1:14" s="1" customFormat="1" x14ac:dyDescent="0.3">
      <c r="A772" s="1" t="s">
        <v>2393</v>
      </c>
      <c r="B772" s="1" t="s">
        <v>485</v>
      </c>
      <c r="C772" s="1" t="s">
        <v>2135</v>
      </c>
      <c r="D772" s="1" t="s">
        <v>2356</v>
      </c>
      <c r="G772" s="1" t="s">
        <v>126</v>
      </c>
      <c r="H772" s="1" t="s">
        <v>126</v>
      </c>
      <c r="J772" s="1">
        <v>1</v>
      </c>
      <c r="K772" s="1">
        <v>2</v>
      </c>
      <c r="L772" s="1">
        <v>2</v>
      </c>
      <c r="M772" s="1">
        <f>SUM(DATAPREMIOLOCAL2024[[#This Row],[GRAND PRIX]:[BRONCE LOCAL]])</f>
        <v>5</v>
      </c>
      <c r="N772" s="27">
        <f>+DATAPREMIOLOCAL2024[[#This Row],[GRAND PRIX]]*$I$3+DATAPREMIOLOCAL2024[[#This Row],[ORO LOCAL]]*$J$3+DATAPREMIOLOCAL2024[[#This Row],[PLATA LOCAL]]*$K$3+DATAPREMIOLOCAL2024[[#This Row],[BRONCE LOCAL]]*$L$3</f>
        <v>35</v>
      </c>
    </row>
    <row r="773" spans="1:14" s="1" customFormat="1" x14ac:dyDescent="0.3">
      <c r="A773" s="1" t="s">
        <v>2393</v>
      </c>
      <c r="B773" s="1" t="s">
        <v>485</v>
      </c>
      <c r="C773" s="1" t="s">
        <v>2135</v>
      </c>
      <c r="D773" s="1" t="s">
        <v>2357</v>
      </c>
      <c r="G773" s="1" t="s">
        <v>126</v>
      </c>
      <c r="H773" s="1" t="s">
        <v>126</v>
      </c>
      <c r="K773" s="1">
        <v>1</v>
      </c>
      <c r="M773" s="1">
        <f>SUM(DATAPREMIOLOCAL2024[[#This Row],[GRAND PRIX]:[BRONCE LOCAL]])</f>
        <v>1</v>
      </c>
      <c r="N773" s="27">
        <f>+DATAPREMIOLOCAL2024[[#This Row],[GRAND PRIX]]*$I$3+DATAPREMIOLOCAL2024[[#This Row],[ORO LOCAL]]*$J$3+DATAPREMIOLOCAL2024[[#This Row],[PLATA LOCAL]]*$K$3+DATAPREMIOLOCAL2024[[#This Row],[BRONCE LOCAL]]*$L$3</f>
        <v>7</v>
      </c>
    </row>
    <row r="774" spans="1:14" s="1" customFormat="1" x14ac:dyDescent="0.3">
      <c r="A774" s="1" t="s">
        <v>2393</v>
      </c>
      <c r="B774" s="1" t="s">
        <v>2358</v>
      </c>
      <c r="C774" s="1" t="s">
        <v>2358</v>
      </c>
      <c r="D774" s="1" t="s">
        <v>2359</v>
      </c>
      <c r="G774" s="1" t="s">
        <v>126</v>
      </c>
      <c r="H774" s="1" t="s">
        <v>126</v>
      </c>
      <c r="J774" s="1">
        <v>1</v>
      </c>
      <c r="M774" s="1">
        <f>SUM(DATAPREMIOLOCAL2024[[#This Row],[GRAND PRIX]:[BRONCE LOCAL]])</f>
        <v>1</v>
      </c>
      <c r="N774" s="27">
        <f>+DATAPREMIOLOCAL2024[[#This Row],[GRAND PRIX]]*$I$3+DATAPREMIOLOCAL2024[[#This Row],[ORO LOCAL]]*$J$3+DATAPREMIOLOCAL2024[[#This Row],[PLATA LOCAL]]*$K$3+DATAPREMIOLOCAL2024[[#This Row],[BRONCE LOCAL]]*$L$3</f>
        <v>15</v>
      </c>
    </row>
    <row r="775" spans="1:14" s="1" customFormat="1" x14ac:dyDescent="0.3">
      <c r="A775" s="1" t="s">
        <v>2393</v>
      </c>
      <c r="B775" s="1" t="s">
        <v>2358</v>
      </c>
      <c r="C775" s="1" t="s">
        <v>2358</v>
      </c>
      <c r="D775" s="1" t="s">
        <v>2360</v>
      </c>
      <c r="G775" s="1" t="s">
        <v>126</v>
      </c>
      <c r="H775" s="1" t="s">
        <v>126</v>
      </c>
      <c r="L775" s="1">
        <v>1</v>
      </c>
      <c r="M775" s="1">
        <f>SUM(DATAPREMIOLOCAL2024[[#This Row],[GRAND PRIX]:[BRONCE LOCAL]])</f>
        <v>1</v>
      </c>
      <c r="N775" s="27">
        <f>+DATAPREMIOLOCAL2024[[#This Row],[GRAND PRIX]]*$I$3+DATAPREMIOLOCAL2024[[#This Row],[ORO LOCAL]]*$J$3+DATAPREMIOLOCAL2024[[#This Row],[PLATA LOCAL]]*$K$3+DATAPREMIOLOCAL2024[[#This Row],[BRONCE LOCAL]]*$L$3</f>
        <v>3</v>
      </c>
    </row>
    <row r="776" spans="1:14" s="1" customFormat="1" x14ac:dyDescent="0.3">
      <c r="A776" s="1" t="s">
        <v>2393</v>
      </c>
      <c r="B776" s="1" t="s">
        <v>2358</v>
      </c>
      <c r="C776" s="1" t="s">
        <v>2358</v>
      </c>
      <c r="D776" s="1" t="s">
        <v>2361</v>
      </c>
      <c r="G776" s="1" t="s">
        <v>126</v>
      </c>
      <c r="H776" s="1" t="s">
        <v>126</v>
      </c>
      <c r="L776" s="1">
        <v>1</v>
      </c>
      <c r="M776" s="1">
        <f>SUM(DATAPREMIOLOCAL2024[[#This Row],[GRAND PRIX]:[BRONCE LOCAL]])</f>
        <v>1</v>
      </c>
      <c r="N776" s="27">
        <f>+DATAPREMIOLOCAL2024[[#This Row],[GRAND PRIX]]*$I$3+DATAPREMIOLOCAL2024[[#This Row],[ORO LOCAL]]*$J$3+DATAPREMIOLOCAL2024[[#This Row],[PLATA LOCAL]]*$K$3+DATAPREMIOLOCAL2024[[#This Row],[BRONCE LOCAL]]*$L$3</f>
        <v>3</v>
      </c>
    </row>
    <row r="777" spans="1:14" s="1" customFormat="1" x14ac:dyDescent="0.3">
      <c r="A777" s="1" t="s">
        <v>2393</v>
      </c>
      <c r="B777" s="1" t="s">
        <v>2362</v>
      </c>
      <c r="C777" s="1" t="s">
        <v>2362</v>
      </c>
      <c r="D777" s="1" t="s">
        <v>2363</v>
      </c>
      <c r="G777" s="1" t="s">
        <v>126</v>
      </c>
      <c r="H777" s="1" t="s">
        <v>126</v>
      </c>
      <c r="J777" s="1">
        <v>2</v>
      </c>
      <c r="K777" s="1">
        <v>3</v>
      </c>
      <c r="M777" s="1">
        <f>SUM(DATAPREMIOLOCAL2024[[#This Row],[GRAND PRIX]:[BRONCE LOCAL]])</f>
        <v>5</v>
      </c>
      <c r="N777" s="27">
        <f>+DATAPREMIOLOCAL2024[[#This Row],[GRAND PRIX]]*$I$3+DATAPREMIOLOCAL2024[[#This Row],[ORO LOCAL]]*$J$3+DATAPREMIOLOCAL2024[[#This Row],[PLATA LOCAL]]*$K$3+DATAPREMIOLOCAL2024[[#This Row],[BRONCE LOCAL]]*$L$3</f>
        <v>51</v>
      </c>
    </row>
    <row r="778" spans="1:14" s="1" customFormat="1" x14ac:dyDescent="0.3">
      <c r="A778" s="1" t="s">
        <v>2393</v>
      </c>
      <c r="B778" s="1" t="s">
        <v>2364</v>
      </c>
      <c r="C778" s="1" t="s">
        <v>2364</v>
      </c>
      <c r="D778" s="1" t="s">
        <v>2365</v>
      </c>
      <c r="G778" s="1" t="s">
        <v>126</v>
      </c>
      <c r="H778" s="1" t="s">
        <v>126</v>
      </c>
      <c r="J778" s="1">
        <v>1</v>
      </c>
      <c r="K778" s="1">
        <v>1</v>
      </c>
      <c r="L778" s="1">
        <v>2</v>
      </c>
      <c r="M778" s="1">
        <f>SUM(DATAPREMIOLOCAL2024[[#This Row],[GRAND PRIX]:[BRONCE LOCAL]])</f>
        <v>4</v>
      </c>
      <c r="N778" s="27">
        <f>+DATAPREMIOLOCAL2024[[#This Row],[GRAND PRIX]]*$I$3+DATAPREMIOLOCAL2024[[#This Row],[ORO LOCAL]]*$J$3+DATAPREMIOLOCAL2024[[#This Row],[PLATA LOCAL]]*$K$3+DATAPREMIOLOCAL2024[[#This Row],[BRONCE LOCAL]]*$L$3</f>
        <v>28</v>
      </c>
    </row>
    <row r="779" spans="1:14" s="1" customFormat="1" x14ac:dyDescent="0.3">
      <c r="A779" s="1" t="s">
        <v>2393</v>
      </c>
      <c r="B779" s="1" t="s">
        <v>2364</v>
      </c>
      <c r="C779" s="1" t="s">
        <v>2364</v>
      </c>
      <c r="D779" s="1" t="s">
        <v>2347</v>
      </c>
      <c r="G779" s="1" t="s">
        <v>126</v>
      </c>
      <c r="H779" s="1" t="s">
        <v>126</v>
      </c>
      <c r="K779" s="1">
        <v>1</v>
      </c>
      <c r="M779" s="1">
        <f>SUM(DATAPREMIOLOCAL2024[[#This Row],[GRAND PRIX]:[BRONCE LOCAL]])</f>
        <v>1</v>
      </c>
      <c r="N779" s="27">
        <f>+DATAPREMIOLOCAL2024[[#This Row],[GRAND PRIX]]*$I$3+DATAPREMIOLOCAL2024[[#This Row],[ORO LOCAL]]*$J$3+DATAPREMIOLOCAL2024[[#This Row],[PLATA LOCAL]]*$K$3+DATAPREMIOLOCAL2024[[#This Row],[BRONCE LOCAL]]*$L$3</f>
        <v>7</v>
      </c>
    </row>
    <row r="780" spans="1:14" s="1" customFormat="1" x14ac:dyDescent="0.3">
      <c r="A780" s="1" t="s">
        <v>2393</v>
      </c>
      <c r="B780" s="1" t="s">
        <v>2364</v>
      </c>
      <c r="C780" s="1" t="s">
        <v>2364</v>
      </c>
      <c r="D780" s="1" t="s">
        <v>2366</v>
      </c>
      <c r="G780" s="1" t="s">
        <v>126</v>
      </c>
      <c r="H780" s="1" t="s">
        <v>126</v>
      </c>
      <c r="K780" s="1">
        <v>1</v>
      </c>
      <c r="L780" s="1">
        <v>2</v>
      </c>
      <c r="M780" s="1">
        <f>SUM(DATAPREMIOLOCAL2024[[#This Row],[GRAND PRIX]:[BRONCE LOCAL]])</f>
        <v>3</v>
      </c>
      <c r="N780" s="27">
        <f>+DATAPREMIOLOCAL2024[[#This Row],[GRAND PRIX]]*$I$3+DATAPREMIOLOCAL2024[[#This Row],[ORO LOCAL]]*$J$3+DATAPREMIOLOCAL2024[[#This Row],[PLATA LOCAL]]*$K$3+DATAPREMIOLOCAL2024[[#This Row],[BRONCE LOCAL]]*$L$3</f>
        <v>13</v>
      </c>
    </row>
    <row r="781" spans="1:14" s="1" customFormat="1" x14ac:dyDescent="0.3">
      <c r="A781" s="1" t="s">
        <v>2393</v>
      </c>
      <c r="B781" s="1" t="s">
        <v>2367</v>
      </c>
      <c r="C781" s="1" t="s">
        <v>2367</v>
      </c>
      <c r="D781" s="1" t="s">
        <v>2368</v>
      </c>
      <c r="G781" s="1" t="s">
        <v>126</v>
      </c>
      <c r="H781" s="1" t="s">
        <v>126</v>
      </c>
      <c r="J781" s="1">
        <v>1</v>
      </c>
      <c r="M781" s="1">
        <f>SUM(DATAPREMIOLOCAL2024[[#This Row],[GRAND PRIX]:[BRONCE LOCAL]])</f>
        <v>1</v>
      </c>
      <c r="N781" s="27">
        <f>+DATAPREMIOLOCAL2024[[#This Row],[GRAND PRIX]]*$I$3+DATAPREMIOLOCAL2024[[#This Row],[ORO LOCAL]]*$J$3+DATAPREMIOLOCAL2024[[#This Row],[PLATA LOCAL]]*$K$3+DATAPREMIOLOCAL2024[[#This Row],[BRONCE LOCAL]]*$L$3</f>
        <v>15</v>
      </c>
    </row>
    <row r="782" spans="1:14" s="1" customFormat="1" x14ac:dyDescent="0.3">
      <c r="A782" s="1" t="s">
        <v>2393</v>
      </c>
      <c r="B782" s="1" t="s">
        <v>2367</v>
      </c>
      <c r="C782" s="1" t="s">
        <v>2367</v>
      </c>
      <c r="D782" s="1" t="s">
        <v>2369</v>
      </c>
      <c r="G782" s="1" t="s">
        <v>126</v>
      </c>
      <c r="H782" s="1" t="s">
        <v>126</v>
      </c>
      <c r="J782" s="1">
        <v>1</v>
      </c>
      <c r="M782" s="1">
        <f>SUM(DATAPREMIOLOCAL2024[[#This Row],[GRAND PRIX]:[BRONCE LOCAL]])</f>
        <v>1</v>
      </c>
      <c r="N782" s="27">
        <f>+DATAPREMIOLOCAL2024[[#This Row],[GRAND PRIX]]*$I$3+DATAPREMIOLOCAL2024[[#This Row],[ORO LOCAL]]*$J$3+DATAPREMIOLOCAL2024[[#This Row],[PLATA LOCAL]]*$K$3+DATAPREMIOLOCAL2024[[#This Row],[BRONCE LOCAL]]*$L$3</f>
        <v>15</v>
      </c>
    </row>
    <row r="783" spans="1:14" s="1" customFormat="1" x14ac:dyDescent="0.3">
      <c r="A783" s="1" t="s">
        <v>2393</v>
      </c>
      <c r="B783" s="1" t="s">
        <v>2367</v>
      </c>
      <c r="C783" s="1" t="s">
        <v>2367</v>
      </c>
      <c r="D783" s="1" t="s">
        <v>2370</v>
      </c>
      <c r="G783" s="1" t="s">
        <v>126</v>
      </c>
      <c r="H783" s="1" t="s">
        <v>126</v>
      </c>
      <c r="L783" s="1">
        <v>1</v>
      </c>
      <c r="M783" s="1">
        <f>SUM(DATAPREMIOLOCAL2024[[#This Row],[GRAND PRIX]:[BRONCE LOCAL]])</f>
        <v>1</v>
      </c>
      <c r="N783" s="27">
        <f>+DATAPREMIOLOCAL2024[[#This Row],[GRAND PRIX]]*$I$3+DATAPREMIOLOCAL2024[[#This Row],[ORO LOCAL]]*$J$3+DATAPREMIOLOCAL2024[[#This Row],[PLATA LOCAL]]*$K$3+DATAPREMIOLOCAL2024[[#This Row],[BRONCE LOCAL]]*$L$3</f>
        <v>3</v>
      </c>
    </row>
    <row r="784" spans="1:14" s="1" customFormat="1" x14ac:dyDescent="0.3">
      <c r="A784" s="1" t="s">
        <v>2393</v>
      </c>
      <c r="B784" s="1" t="s">
        <v>2367</v>
      </c>
      <c r="C784" s="1" t="s">
        <v>2367</v>
      </c>
      <c r="D784" s="1" t="s">
        <v>2371</v>
      </c>
      <c r="G784" s="1" t="s">
        <v>126</v>
      </c>
      <c r="H784" s="1" t="s">
        <v>126</v>
      </c>
      <c r="J784" s="1">
        <v>2</v>
      </c>
      <c r="L784" s="1">
        <v>1</v>
      </c>
      <c r="M784" s="1">
        <f>SUM(DATAPREMIOLOCAL2024[[#This Row],[GRAND PRIX]:[BRONCE LOCAL]])</f>
        <v>3</v>
      </c>
      <c r="N784" s="27">
        <f>+DATAPREMIOLOCAL2024[[#This Row],[GRAND PRIX]]*$I$3+DATAPREMIOLOCAL2024[[#This Row],[ORO LOCAL]]*$J$3+DATAPREMIOLOCAL2024[[#This Row],[PLATA LOCAL]]*$K$3+DATAPREMIOLOCAL2024[[#This Row],[BRONCE LOCAL]]*$L$3</f>
        <v>33</v>
      </c>
    </row>
    <row r="785" spans="1:14" s="1" customFormat="1" x14ac:dyDescent="0.3">
      <c r="A785" s="1" t="s">
        <v>2393</v>
      </c>
      <c r="B785" s="1" t="s">
        <v>1443</v>
      </c>
      <c r="C785" s="1" t="s">
        <v>1352</v>
      </c>
      <c r="D785" s="1" t="s">
        <v>2372</v>
      </c>
      <c r="G785" s="1" t="s">
        <v>126</v>
      </c>
      <c r="H785" s="1" t="s">
        <v>126</v>
      </c>
      <c r="L785" s="1">
        <v>1</v>
      </c>
      <c r="M785" s="1">
        <f>SUM(DATAPREMIOLOCAL2024[[#This Row],[GRAND PRIX]:[BRONCE LOCAL]])</f>
        <v>1</v>
      </c>
      <c r="N785" s="27">
        <f>+DATAPREMIOLOCAL2024[[#This Row],[GRAND PRIX]]*$I$3+DATAPREMIOLOCAL2024[[#This Row],[ORO LOCAL]]*$J$3+DATAPREMIOLOCAL2024[[#This Row],[PLATA LOCAL]]*$K$3+DATAPREMIOLOCAL2024[[#This Row],[BRONCE LOCAL]]*$L$3</f>
        <v>3</v>
      </c>
    </row>
    <row r="786" spans="1:14" s="1" customFormat="1" x14ac:dyDescent="0.3">
      <c r="A786" s="1" t="s">
        <v>2393</v>
      </c>
      <c r="B786" s="1" t="s">
        <v>1443</v>
      </c>
      <c r="C786" s="1" t="s">
        <v>1352</v>
      </c>
      <c r="D786" s="1" t="s">
        <v>2373</v>
      </c>
      <c r="G786" s="1" t="s">
        <v>126</v>
      </c>
      <c r="H786" s="1" t="s">
        <v>126</v>
      </c>
      <c r="L786" s="1">
        <v>1</v>
      </c>
      <c r="M786" s="1">
        <f>SUM(DATAPREMIOLOCAL2024[[#This Row],[GRAND PRIX]:[BRONCE LOCAL]])</f>
        <v>1</v>
      </c>
      <c r="N786" s="27">
        <f>+DATAPREMIOLOCAL2024[[#This Row],[GRAND PRIX]]*$I$3+DATAPREMIOLOCAL2024[[#This Row],[ORO LOCAL]]*$J$3+DATAPREMIOLOCAL2024[[#This Row],[PLATA LOCAL]]*$K$3+DATAPREMIOLOCAL2024[[#This Row],[BRONCE LOCAL]]*$L$3</f>
        <v>3</v>
      </c>
    </row>
    <row r="787" spans="1:14" s="1" customFormat="1" x14ac:dyDescent="0.3">
      <c r="A787" s="1" t="s">
        <v>2393</v>
      </c>
      <c r="B787" s="1" t="s">
        <v>1443</v>
      </c>
      <c r="C787" s="1" t="s">
        <v>1352</v>
      </c>
      <c r="D787" s="1" t="s">
        <v>2374</v>
      </c>
      <c r="G787" s="1" t="s">
        <v>126</v>
      </c>
      <c r="H787" s="1" t="s">
        <v>126</v>
      </c>
      <c r="L787" s="1">
        <v>1</v>
      </c>
      <c r="M787" s="1">
        <f>SUM(DATAPREMIOLOCAL2024[[#This Row],[GRAND PRIX]:[BRONCE LOCAL]])</f>
        <v>1</v>
      </c>
      <c r="N787" s="27">
        <f>+DATAPREMIOLOCAL2024[[#This Row],[GRAND PRIX]]*$I$3+DATAPREMIOLOCAL2024[[#This Row],[ORO LOCAL]]*$J$3+DATAPREMIOLOCAL2024[[#This Row],[PLATA LOCAL]]*$K$3+DATAPREMIOLOCAL2024[[#This Row],[BRONCE LOCAL]]*$L$3</f>
        <v>3</v>
      </c>
    </row>
    <row r="788" spans="1:14" s="1" customFormat="1" x14ac:dyDescent="0.3">
      <c r="A788" s="1" t="s">
        <v>2393</v>
      </c>
      <c r="B788" s="1" t="s">
        <v>1443</v>
      </c>
      <c r="C788" s="1" t="s">
        <v>1352</v>
      </c>
      <c r="D788" s="1" t="s">
        <v>2375</v>
      </c>
      <c r="G788" s="1" t="s">
        <v>126</v>
      </c>
      <c r="H788" s="1" t="s">
        <v>126</v>
      </c>
      <c r="K788" s="1">
        <v>1</v>
      </c>
      <c r="M788" s="1">
        <f>SUM(DATAPREMIOLOCAL2024[[#This Row],[GRAND PRIX]:[BRONCE LOCAL]])</f>
        <v>1</v>
      </c>
      <c r="N788" s="27">
        <f>+DATAPREMIOLOCAL2024[[#This Row],[GRAND PRIX]]*$I$3+DATAPREMIOLOCAL2024[[#This Row],[ORO LOCAL]]*$J$3+DATAPREMIOLOCAL2024[[#This Row],[PLATA LOCAL]]*$K$3+DATAPREMIOLOCAL2024[[#This Row],[BRONCE LOCAL]]*$L$3</f>
        <v>7</v>
      </c>
    </row>
    <row r="789" spans="1:14" s="1" customFormat="1" x14ac:dyDescent="0.3">
      <c r="A789" s="1" t="s">
        <v>2393</v>
      </c>
      <c r="B789" s="1" t="s">
        <v>1443</v>
      </c>
      <c r="C789" s="1" t="s">
        <v>1352</v>
      </c>
      <c r="D789" s="1" t="s">
        <v>1645</v>
      </c>
      <c r="G789" s="1" t="s">
        <v>126</v>
      </c>
      <c r="H789" s="1" t="s">
        <v>126</v>
      </c>
      <c r="J789" s="1">
        <v>1</v>
      </c>
      <c r="K789" s="1">
        <v>5</v>
      </c>
      <c r="L789" s="1">
        <v>2</v>
      </c>
      <c r="M789" s="1">
        <f>SUM(DATAPREMIOLOCAL2024[[#This Row],[GRAND PRIX]:[BRONCE LOCAL]])</f>
        <v>8</v>
      </c>
      <c r="N789" s="27">
        <f>+DATAPREMIOLOCAL2024[[#This Row],[GRAND PRIX]]*$I$3+DATAPREMIOLOCAL2024[[#This Row],[ORO LOCAL]]*$J$3+DATAPREMIOLOCAL2024[[#This Row],[PLATA LOCAL]]*$K$3+DATAPREMIOLOCAL2024[[#This Row],[BRONCE LOCAL]]*$L$3</f>
        <v>56</v>
      </c>
    </row>
    <row r="790" spans="1:14" s="1" customFormat="1" x14ac:dyDescent="0.3">
      <c r="A790" s="1" t="s">
        <v>2393</v>
      </c>
      <c r="B790" s="1" t="s">
        <v>1443</v>
      </c>
      <c r="C790" s="1" t="s">
        <v>1352</v>
      </c>
      <c r="D790" s="1" t="s">
        <v>2376</v>
      </c>
      <c r="G790" s="1" t="s">
        <v>126</v>
      </c>
      <c r="H790" s="1" t="s">
        <v>126</v>
      </c>
      <c r="L790" s="1">
        <v>1</v>
      </c>
      <c r="M790" s="1">
        <f>SUM(DATAPREMIOLOCAL2024[[#This Row],[GRAND PRIX]:[BRONCE LOCAL]])</f>
        <v>1</v>
      </c>
      <c r="N790" s="27">
        <f>+DATAPREMIOLOCAL2024[[#This Row],[GRAND PRIX]]*$I$3+DATAPREMIOLOCAL2024[[#This Row],[ORO LOCAL]]*$J$3+DATAPREMIOLOCAL2024[[#This Row],[PLATA LOCAL]]*$K$3+DATAPREMIOLOCAL2024[[#This Row],[BRONCE LOCAL]]*$L$3</f>
        <v>3</v>
      </c>
    </row>
    <row r="791" spans="1:14" s="1" customFormat="1" x14ac:dyDescent="0.3">
      <c r="A791" s="1" t="s">
        <v>2393</v>
      </c>
      <c r="B791" s="1" t="s">
        <v>2392</v>
      </c>
      <c r="C791" s="1" t="s">
        <v>2377</v>
      </c>
      <c r="D791" s="1" t="s">
        <v>2378</v>
      </c>
      <c r="G791" s="1" t="s">
        <v>126</v>
      </c>
      <c r="H791" s="1" t="s">
        <v>126</v>
      </c>
      <c r="L791" s="1">
        <v>1</v>
      </c>
      <c r="M791" s="1">
        <f>SUM(DATAPREMIOLOCAL2024[[#This Row],[GRAND PRIX]:[BRONCE LOCAL]])</f>
        <v>1</v>
      </c>
      <c r="N791" s="27">
        <f>+DATAPREMIOLOCAL2024[[#This Row],[GRAND PRIX]]*$I$3+DATAPREMIOLOCAL2024[[#This Row],[ORO LOCAL]]*$J$3+DATAPREMIOLOCAL2024[[#This Row],[PLATA LOCAL]]*$K$3+DATAPREMIOLOCAL2024[[#This Row],[BRONCE LOCAL]]*$L$3</f>
        <v>3</v>
      </c>
    </row>
    <row r="792" spans="1:14" s="1" customFormat="1" x14ac:dyDescent="0.3">
      <c r="A792" s="1" t="s">
        <v>2393</v>
      </c>
      <c r="B792" s="1" t="s">
        <v>2392</v>
      </c>
      <c r="C792" s="1" t="s">
        <v>2377</v>
      </c>
      <c r="D792" s="1" t="s">
        <v>2379</v>
      </c>
      <c r="G792" s="1" t="s">
        <v>126</v>
      </c>
      <c r="H792" s="1" t="s">
        <v>126</v>
      </c>
      <c r="L792" s="1">
        <v>1</v>
      </c>
      <c r="M792" s="1">
        <f>SUM(DATAPREMIOLOCAL2024[[#This Row],[GRAND PRIX]:[BRONCE LOCAL]])</f>
        <v>1</v>
      </c>
      <c r="N792" s="27">
        <f>+DATAPREMIOLOCAL2024[[#This Row],[GRAND PRIX]]*$I$3+DATAPREMIOLOCAL2024[[#This Row],[ORO LOCAL]]*$J$3+DATAPREMIOLOCAL2024[[#This Row],[PLATA LOCAL]]*$K$3+DATAPREMIOLOCAL2024[[#This Row],[BRONCE LOCAL]]*$L$3</f>
        <v>3</v>
      </c>
    </row>
    <row r="793" spans="1:14" s="1" customFormat="1" x14ac:dyDescent="0.3">
      <c r="A793" s="1" t="s">
        <v>2393</v>
      </c>
      <c r="B793" s="1" t="s">
        <v>2392</v>
      </c>
      <c r="C793" s="1" t="s">
        <v>2377</v>
      </c>
      <c r="D793" s="1" t="s">
        <v>2380</v>
      </c>
      <c r="G793" s="1" t="s">
        <v>126</v>
      </c>
      <c r="H793" s="1" t="s">
        <v>126</v>
      </c>
      <c r="K793" s="1">
        <v>1</v>
      </c>
      <c r="M793" s="1">
        <f>SUM(DATAPREMIOLOCAL2024[[#This Row],[GRAND PRIX]:[BRONCE LOCAL]])</f>
        <v>1</v>
      </c>
      <c r="N793" s="27">
        <f>+DATAPREMIOLOCAL2024[[#This Row],[GRAND PRIX]]*$I$3+DATAPREMIOLOCAL2024[[#This Row],[ORO LOCAL]]*$J$3+DATAPREMIOLOCAL2024[[#This Row],[PLATA LOCAL]]*$K$3+DATAPREMIOLOCAL2024[[#This Row],[BRONCE LOCAL]]*$L$3</f>
        <v>7</v>
      </c>
    </row>
    <row r="794" spans="1:14" s="1" customFormat="1" x14ac:dyDescent="0.3">
      <c r="A794" s="1" t="s">
        <v>2393</v>
      </c>
      <c r="B794" s="1" t="s">
        <v>2381</v>
      </c>
      <c r="C794" s="1" t="s">
        <v>2381</v>
      </c>
      <c r="D794" s="1" t="s">
        <v>2382</v>
      </c>
      <c r="G794" s="1" t="s">
        <v>126</v>
      </c>
      <c r="H794" s="1" t="s">
        <v>126</v>
      </c>
      <c r="K794" s="1">
        <v>3</v>
      </c>
      <c r="M794" s="1">
        <f>SUM(DATAPREMIOLOCAL2024[[#This Row],[GRAND PRIX]:[BRONCE LOCAL]])</f>
        <v>3</v>
      </c>
      <c r="N794" s="27">
        <f>+DATAPREMIOLOCAL2024[[#This Row],[GRAND PRIX]]*$I$3+DATAPREMIOLOCAL2024[[#This Row],[ORO LOCAL]]*$J$3+DATAPREMIOLOCAL2024[[#This Row],[PLATA LOCAL]]*$K$3+DATAPREMIOLOCAL2024[[#This Row],[BRONCE LOCAL]]*$L$3</f>
        <v>21</v>
      </c>
    </row>
    <row r="795" spans="1:14" s="1" customFormat="1" x14ac:dyDescent="0.3">
      <c r="A795" s="1" t="s">
        <v>2393</v>
      </c>
      <c r="B795" s="1" t="s">
        <v>2381</v>
      </c>
      <c r="C795" s="1" t="s">
        <v>2381</v>
      </c>
      <c r="D795" s="1" t="s">
        <v>2383</v>
      </c>
      <c r="G795" s="1" t="s">
        <v>126</v>
      </c>
      <c r="H795" s="1" t="s">
        <v>126</v>
      </c>
      <c r="K795" s="1">
        <v>2</v>
      </c>
      <c r="M795" s="1">
        <f>SUM(DATAPREMIOLOCAL2024[[#This Row],[GRAND PRIX]:[BRONCE LOCAL]])</f>
        <v>2</v>
      </c>
      <c r="N795" s="27">
        <f>+DATAPREMIOLOCAL2024[[#This Row],[GRAND PRIX]]*$I$3+DATAPREMIOLOCAL2024[[#This Row],[ORO LOCAL]]*$J$3+DATAPREMIOLOCAL2024[[#This Row],[PLATA LOCAL]]*$K$3+DATAPREMIOLOCAL2024[[#This Row],[BRONCE LOCAL]]*$L$3</f>
        <v>14</v>
      </c>
    </row>
    <row r="796" spans="1:14" s="1" customFormat="1" x14ac:dyDescent="0.3">
      <c r="A796" s="1" t="s">
        <v>2393</v>
      </c>
      <c r="B796" s="1" t="s">
        <v>2381</v>
      </c>
      <c r="C796" s="1" t="s">
        <v>2381</v>
      </c>
      <c r="D796" s="1" t="s">
        <v>2384</v>
      </c>
      <c r="G796" s="1" t="s">
        <v>126</v>
      </c>
      <c r="H796" s="1" t="s">
        <v>126</v>
      </c>
      <c r="K796" s="1">
        <v>1</v>
      </c>
      <c r="L796" s="1">
        <v>1</v>
      </c>
      <c r="M796" s="1">
        <f>SUM(DATAPREMIOLOCAL2024[[#This Row],[GRAND PRIX]:[BRONCE LOCAL]])</f>
        <v>2</v>
      </c>
      <c r="N796" s="27">
        <f>+DATAPREMIOLOCAL2024[[#This Row],[GRAND PRIX]]*$I$3+DATAPREMIOLOCAL2024[[#This Row],[ORO LOCAL]]*$J$3+DATAPREMIOLOCAL2024[[#This Row],[PLATA LOCAL]]*$K$3+DATAPREMIOLOCAL2024[[#This Row],[BRONCE LOCAL]]*$L$3</f>
        <v>10</v>
      </c>
    </row>
    <row r="797" spans="1:14" s="1" customFormat="1" x14ac:dyDescent="0.3">
      <c r="A797" s="1" t="s">
        <v>2393</v>
      </c>
      <c r="B797" s="1" t="s">
        <v>2381</v>
      </c>
      <c r="C797" s="1" t="s">
        <v>2381</v>
      </c>
      <c r="D797" s="1" t="s">
        <v>2385</v>
      </c>
      <c r="G797" s="1" t="s">
        <v>126</v>
      </c>
      <c r="H797" s="1" t="s">
        <v>126</v>
      </c>
      <c r="L797" s="1">
        <v>1</v>
      </c>
      <c r="M797" s="1">
        <f>SUM(DATAPREMIOLOCAL2024[[#This Row],[GRAND PRIX]:[BRONCE LOCAL]])</f>
        <v>1</v>
      </c>
      <c r="N797" s="27">
        <f>+DATAPREMIOLOCAL2024[[#This Row],[GRAND PRIX]]*$I$3+DATAPREMIOLOCAL2024[[#This Row],[ORO LOCAL]]*$J$3+DATAPREMIOLOCAL2024[[#This Row],[PLATA LOCAL]]*$K$3+DATAPREMIOLOCAL2024[[#This Row],[BRONCE LOCAL]]*$L$3</f>
        <v>3</v>
      </c>
    </row>
    <row r="798" spans="1:14" s="1" customFormat="1" x14ac:dyDescent="0.3">
      <c r="A798" s="1" t="s">
        <v>2393</v>
      </c>
      <c r="B798" s="1" t="s">
        <v>1443</v>
      </c>
      <c r="C798" s="1" t="s">
        <v>1352</v>
      </c>
      <c r="D798" s="1" t="s">
        <v>2386</v>
      </c>
      <c r="G798" s="1" t="s">
        <v>126</v>
      </c>
      <c r="H798" s="1" t="s">
        <v>126</v>
      </c>
      <c r="L798" s="1">
        <v>2</v>
      </c>
      <c r="M798" s="1">
        <f>SUM(DATAPREMIOLOCAL2024[[#This Row],[GRAND PRIX]:[BRONCE LOCAL]])</f>
        <v>2</v>
      </c>
      <c r="N798" s="27">
        <f>+DATAPREMIOLOCAL2024[[#This Row],[GRAND PRIX]]*$I$3+DATAPREMIOLOCAL2024[[#This Row],[ORO LOCAL]]*$J$3+DATAPREMIOLOCAL2024[[#This Row],[PLATA LOCAL]]*$K$3+DATAPREMIOLOCAL2024[[#This Row],[BRONCE LOCAL]]*$L$3</f>
        <v>6</v>
      </c>
    </row>
    <row r="799" spans="1:14" s="1" customFormat="1" x14ac:dyDescent="0.3">
      <c r="A799" s="1" t="s">
        <v>2393</v>
      </c>
      <c r="B799" s="1" t="s">
        <v>1443</v>
      </c>
      <c r="C799" s="1" t="s">
        <v>1352</v>
      </c>
      <c r="D799" s="1" t="s">
        <v>2387</v>
      </c>
      <c r="G799" s="1" t="s">
        <v>126</v>
      </c>
      <c r="H799" s="1" t="s">
        <v>126</v>
      </c>
      <c r="K799" s="1">
        <v>2</v>
      </c>
      <c r="M799" s="1">
        <f>SUM(DATAPREMIOLOCAL2024[[#This Row],[GRAND PRIX]:[BRONCE LOCAL]])</f>
        <v>2</v>
      </c>
      <c r="N799" s="27">
        <f>+DATAPREMIOLOCAL2024[[#This Row],[GRAND PRIX]]*$I$3+DATAPREMIOLOCAL2024[[#This Row],[ORO LOCAL]]*$J$3+DATAPREMIOLOCAL2024[[#This Row],[PLATA LOCAL]]*$K$3+DATAPREMIOLOCAL2024[[#This Row],[BRONCE LOCAL]]*$L$3</f>
        <v>14</v>
      </c>
    </row>
    <row r="800" spans="1:14" s="1" customFormat="1" x14ac:dyDescent="0.3">
      <c r="A800" s="1" t="s">
        <v>2571</v>
      </c>
      <c r="B800" s="1" t="s">
        <v>2394</v>
      </c>
      <c r="C800" s="1" t="s">
        <v>2394</v>
      </c>
      <c r="D800" s="1" t="s">
        <v>2395</v>
      </c>
      <c r="G800" s="1" t="s">
        <v>2396</v>
      </c>
      <c r="H800" s="1" t="s">
        <v>2396</v>
      </c>
      <c r="K800" s="1">
        <v>1</v>
      </c>
      <c r="M800" s="1">
        <f>SUM(DATAPREMIOLOCAL2024[[#This Row],[GRAND PRIX]:[BRONCE LOCAL]])</f>
        <v>1</v>
      </c>
      <c r="N800" s="27">
        <f>+DATAPREMIOLOCAL2024[[#This Row],[GRAND PRIX]]*$I$3+DATAPREMIOLOCAL2024[[#This Row],[ORO LOCAL]]*$J$3+DATAPREMIOLOCAL2024[[#This Row],[PLATA LOCAL]]*$K$3+DATAPREMIOLOCAL2024[[#This Row],[BRONCE LOCAL]]*$L$3</f>
        <v>7</v>
      </c>
    </row>
    <row r="801" spans="1:14" s="1" customFormat="1" x14ac:dyDescent="0.3">
      <c r="A801" s="1" t="s">
        <v>2571</v>
      </c>
      <c r="B801" s="1" t="s">
        <v>2394</v>
      </c>
      <c r="C801" s="1" t="s">
        <v>2394</v>
      </c>
      <c r="D801" s="1" t="s">
        <v>2397</v>
      </c>
      <c r="G801" s="1" t="s">
        <v>2396</v>
      </c>
      <c r="H801" s="1" t="s">
        <v>2396</v>
      </c>
      <c r="K801" s="1">
        <v>1</v>
      </c>
      <c r="L801" s="1">
        <v>2</v>
      </c>
      <c r="M801" s="1">
        <f>SUM(DATAPREMIOLOCAL2024[[#This Row],[GRAND PRIX]:[BRONCE LOCAL]])</f>
        <v>3</v>
      </c>
      <c r="N801" s="27">
        <f>+DATAPREMIOLOCAL2024[[#This Row],[GRAND PRIX]]*$I$3+DATAPREMIOLOCAL2024[[#This Row],[ORO LOCAL]]*$J$3+DATAPREMIOLOCAL2024[[#This Row],[PLATA LOCAL]]*$K$3+DATAPREMIOLOCAL2024[[#This Row],[BRONCE LOCAL]]*$L$3</f>
        <v>13</v>
      </c>
    </row>
    <row r="802" spans="1:14" s="1" customFormat="1" x14ac:dyDescent="0.3">
      <c r="A802" s="1" t="s">
        <v>2571</v>
      </c>
      <c r="B802" s="1" t="s">
        <v>2398</v>
      </c>
      <c r="C802" s="1" t="s">
        <v>2398</v>
      </c>
      <c r="D802" s="1" t="s">
        <v>2399</v>
      </c>
      <c r="G802" s="1" t="s">
        <v>2396</v>
      </c>
      <c r="H802" s="1" t="s">
        <v>2396</v>
      </c>
      <c r="K802" s="1">
        <v>1</v>
      </c>
      <c r="M802" s="1">
        <f>SUM(DATAPREMIOLOCAL2024[[#This Row],[GRAND PRIX]:[BRONCE LOCAL]])</f>
        <v>1</v>
      </c>
      <c r="N802" s="27">
        <f>+DATAPREMIOLOCAL2024[[#This Row],[GRAND PRIX]]*$I$3+DATAPREMIOLOCAL2024[[#This Row],[ORO LOCAL]]*$J$3+DATAPREMIOLOCAL2024[[#This Row],[PLATA LOCAL]]*$K$3+DATAPREMIOLOCAL2024[[#This Row],[BRONCE LOCAL]]*$L$3</f>
        <v>7</v>
      </c>
    </row>
    <row r="803" spans="1:14" s="1" customFormat="1" x14ac:dyDescent="0.3">
      <c r="A803" s="1" t="s">
        <v>2571</v>
      </c>
      <c r="B803" s="1" t="s">
        <v>2400</v>
      </c>
      <c r="C803" s="1" t="s">
        <v>2400</v>
      </c>
      <c r="D803" s="1" t="s">
        <v>2401</v>
      </c>
      <c r="G803" s="1" t="s">
        <v>2396</v>
      </c>
      <c r="H803" s="1" t="s">
        <v>2396</v>
      </c>
      <c r="L803" s="1">
        <v>3</v>
      </c>
      <c r="M803" s="1">
        <f>SUM(DATAPREMIOLOCAL2024[[#This Row],[GRAND PRIX]:[BRONCE LOCAL]])</f>
        <v>3</v>
      </c>
      <c r="N803" s="27">
        <f>+DATAPREMIOLOCAL2024[[#This Row],[GRAND PRIX]]*$I$3+DATAPREMIOLOCAL2024[[#This Row],[ORO LOCAL]]*$J$3+DATAPREMIOLOCAL2024[[#This Row],[PLATA LOCAL]]*$K$3+DATAPREMIOLOCAL2024[[#This Row],[BRONCE LOCAL]]*$L$3</f>
        <v>9</v>
      </c>
    </row>
    <row r="804" spans="1:14" s="1" customFormat="1" x14ac:dyDescent="0.3">
      <c r="A804" s="1" t="s">
        <v>2571</v>
      </c>
      <c r="B804" s="1" t="s">
        <v>2570</v>
      </c>
      <c r="C804" s="1" t="s">
        <v>2402</v>
      </c>
      <c r="D804" s="1" t="s">
        <v>2403</v>
      </c>
      <c r="G804" s="1" t="s">
        <v>2396</v>
      </c>
      <c r="H804" s="1" t="s">
        <v>2396</v>
      </c>
      <c r="L804" s="1">
        <v>2</v>
      </c>
      <c r="M804" s="1">
        <f>SUM(DATAPREMIOLOCAL2024[[#This Row],[GRAND PRIX]:[BRONCE LOCAL]])</f>
        <v>2</v>
      </c>
      <c r="N804" s="27">
        <f>+DATAPREMIOLOCAL2024[[#This Row],[GRAND PRIX]]*$I$3+DATAPREMIOLOCAL2024[[#This Row],[ORO LOCAL]]*$J$3+DATAPREMIOLOCAL2024[[#This Row],[PLATA LOCAL]]*$K$3+DATAPREMIOLOCAL2024[[#This Row],[BRONCE LOCAL]]*$L$3</f>
        <v>6</v>
      </c>
    </row>
    <row r="805" spans="1:14" s="1" customFormat="1" x14ac:dyDescent="0.3">
      <c r="A805" s="1" t="s">
        <v>2571</v>
      </c>
      <c r="B805" s="1" t="s">
        <v>2570</v>
      </c>
      <c r="C805" s="1" t="s">
        <v>2402</v>
      </c>
      <c r="D805" s="1" t="s">
        <v>2404</v>
      </c>
      <c r="G805" s="1" t="s">
        <v>2396</v>
      </c>
      <c r="H805" s="1" t="s">
        <v>2396</v>
      </c>
      <c r="K805" s="1">
        <v>1</v>
      </c>
      <c r="L805" s="1">
        <v>1</v>
      </c>
      <c r="M805" s="1">
        <f>SUM(DATAPREMIOLOCAL2024[[#This Row],[GRAND PRIX]:[BRONCE LOCAL]])</f>
        <v>2</v>
      </c>
      <c r="N805" s="27">
        <f>+DATAPREMIOLOCAL2024[[#This Row],[GRAND PRIX]]*$I$3+DATAPREMIOLOCAL2024[[#This Row],[ORO LOCAL]]*$J$3+DATAPREMIOLOCAL2024[[#This Row],[PLATA LOCAL]]*$K$3+DATAPREMIOLOCAL2024[[#This Row],[BRONCE LOCAL]]*$L$3</f>
        <v>10</v>
      </c>
    </row>
    <row r="806" spans="1:14" s="1" customFormat="1" x14ac:dyDescent="0.3">
      <c r="A806" s="1" t="s">
        <v>2571</v>
      </c>
      <c r="B806" s="1" t="s">
        <v>2405</v>
      </c>
      <c r="C806" s="1" t="s">
        <v>2405</v>
      </c>
      <c r="D806" s="1" t="s">
        <v>2406</v>
      </c>
      <c r="G806" s="1" t="s">
        <v>2396</v>
      </c>
      <c r="H806" s="1" t="s">
        <v>2396</v>
      </c>
      <c r="J806" s="1">
        <v>1</v>
      </c>
      <c r="K806" s="1">
        <v>1</v>
      </c>
      <c r="M806" s="1">
        <f>SUM(DATAPREMIOLOCAL2024[[#This Row],[GRAND PRIX]:[BRONCE LOCAL]])</f>
        <v>2</v>
      </c>
      <c r="N806" s="27">
        <f>+DATAPREMIOLOCAL2024[[#This Row],[GRAND PRIX]]*$I$3+DATAPREMIOLOCAL2024[[#This Row],[ORO LOCAL]]*$J$3+DATAPREMIOLOCAL2024[[#This Row],[PLATA LOCAL]]*$K$3+DATAPREMIOLOCAL2024[[#This Row],[BRONCE LOCAL]]*$L$3</f>
        <v>22</v>
      </c>
    </row>
    <row r="807" spans="1:14" s="1" customFormat="1" x14ac:dyDescent="0.3">
      <c r="A807" s="1" t="s">
        <v>2571</v>
      </c>
      <c r="B807" s="1" t="s">
        <v>2405</v>
      </c>
      <c r="C807" s="1" t="s">
        <v>2405</v>
      </c>
      <c r="D807" s="1" t="s">
        <v>2407</v>
      </c>
      <c r="G807" s="1" t="s">
        <v>2396</v>
      </c>
      <c r="H807" s="1" t="s">
        <v>2396</v>
      </c>
      <c r="L807" s="1">
        <v>1</v>
      </c>
      <c r="M807" s="1">
        <f>SUM(DATAPREMIOLOCAL2024[[#This Row],[GRAND PRIX]:[BRONCE LOCAL]])</f>
        <v>1</v>
      </c>
      <c r="N807" s="27">
        <f>+DATAPREMIOLOCAL2024[[#This Row],[GRAND PRIX]]*$I$3+DATAPREMIOLOCAL2024[[#This Row],[ORO LOCAL]]*$J$3+DATAPREMIOLOCAL2024[[#This Row],[PLATA LOCAL]]*$K$3+DATAPREMIOLOCAL2024[[#This Row],[BRONCE LOCAL]]*$L$3</f>
        <v>3</v>
      </c>
    </row>
    <row r="808" spans="1:14" s="1" customFormat="1" x14ac:dyDescent="0.3">
      <c r="A808" s="1" t="s">
        <v>2571</v>
      </c>
      <c r="B808" s="1" t="s">
        <v>2211</v>
      </c>
      <c r="C808" s="1" t="s">
        <v>2408</v>
      </c>
      <c r="D808" s="1" t="s">
        <v>2409</v>
      </c>
      <c r="G808" s="1" t="s">
        <v>2396</v>
      </c>
      <c r="H808" s="1" t="s">
        <v>2396</v>
      </c>
      <c r="K808" s="1">
        <v>1</v>
      </c>
      <c r="M808" s="1">
        <f>SUM(DATAPREMIOLOCAL2024[[#This Row],[GRAND PRIX]:[BRONCE LOCAL]])</f>
        <v>1</v>
      </c>
      <c r="N808" s="27">
        <f>+DATAPREMIOLOCAL2024[[#This Row],[GRAND PRIX]]*$I$3+DATAPREMIOLOCAL2024[[#This Row],[ORO LOCAL]]*$J$3+DATAPREMIOLOCAL2024[[#This Row],[PLATA LOCAL]]*$K$3+DATAPREMIOLOCAL2024[[#This Row],[BRONCE LOCAL]]*$L$3</f>
        <v>7</v>
      </c>
    </row>
    <row r="809" spans="1:14" s="1" customFormat="1" x14ac:dyDescent="0.3">
      <c r="A809" s="1" t="s">
        <v>2571</v>
      </c>
      <c r="B809" s="1" t="s">
        <v>2211</v>
      </c>
      <c r="C809" s="1" t="s">
        <v>2408</v>
      </c>
      <c r="D809" s="1" t="s">
        <v>2410</v>
      </c>
      <c r="G809" s="1" t="s">
        <v>2396</v>
      </c>
      <c r="H809" s="1" t="s">
        <v>2396</v>
      </c>
      <c r="K809" s="1">
        <v>1</v>
      </c>
      <c r="L809" s="1">
        <v>1</v>
      </c>
      <c r="M809" s="1">
        <f>SUM(DATAPREMIOLOCAL2024[[#This Row],[GRAND PRIX]:[BRONCE LOCAL]])</f>
        <v>2</v>
      </c>
      <c r="N809" s="27">
        <f>+DATAPREMIOLOCAL2024[[#This Row],[GRAND PRIX]]*$I$3+DATAPREMIOLOCAL2024[[#This Row],[ORO LOCAL]]*$J$3+DATAPREMIOLOCAL2024[[#This Row],[PLATA LOCAL]]*$K$3+DATAPREMIOLOCAL2024[[#This Row],[BRONCE LOCAL]]*$L$3</f>
        <v>10</v>
      </c>
    </row>
    <row r="810" spans="1:14" s="1" customFormat="1" x14ac:dyDescent="0.3">
      <c r="A810" s="1" t="s">
        <v>2571</v>
      </c>
      <c r="B810" s="1" t="s">
        <v>2211</v>
      </c>
      <c r="C810" s="1" t="s">
        <v>2408</v>
      </c>
      <c r="D810" s="1" t="s">
        <v>2411</v>
      </c>
      <c r="G810" s="1" t="s">
        <v>2396</v>
      </c>
      <c r="H810" s="1" t="s">
        <v>2396</v>
      </c>
      <c r="L810" s="1">
        <v>1</v>
      </c>
      <c r="M810" s="1">
        <f>SUM(DATAPREMIOLOCAL2024[[#This Row],[GRAND PRIX]:[BRONCE LOCAL]])</f>
        <v>1</v>
      </c>
      <c r="N810" s="27">
        <f>+DATAPREMIOLOCAL2024[[#This Row],[GRAND PRIX]]*$I$3+DATAPREMIOLOCAL2024[[#This Row],[ORO LOCAL]]*$J$3+DATAPREMIOLOCAL2024[[#This Row],[PLATA LOCAL]]*$K$3+DATAPREMIOLOCAL2024[[#This Row],[BRONCE LOCAL]]*$L$3</f>
        <v>3</v>
      </c>
    </row>
    <row r="811" spans="1:14" s="1" customFormat="1" x14ac:dyDescent="0.3">
      <c r="A811" s="1" t="s">
        <v>2571</v>
      </c>
      <c r="B811" s="1" t="s">
        <v>2211</v>
      </c>
      <c r="C811" s="1" t="s">
        <v>2408</v>
      </c>
      <c r="D811" s="1" t="s">
        <v>2412</v>
      </c>
      <c r="G811" s="1" t="s">
        <v>2396</v>
      </c>
      <c r="H811" s="1" t="s">
        <v>2396</v>
      </c>
      <c r="L811" s="1">
        <v>1</v>
      </c>
      <c r="M811" s="1">
        <f>SUM(DATAPREMIOLOCAL2024[[#This Row],[GRAND PRIX]:[BRONCE LOCAL]])</f>
        <v>1</v>
      </c>
      <c r="N811" s="27">
        <f>+DATAPREMIOLOCAL2024[[#This Row],[GRAND PRIX]]*$I$3+DATAPREMIOLOCAL2024[[#This Row],[ORO LOCAL]]*$J$3+DATAPREMIOLOCAL2024[[#This Row],[PLATA LOCAL]]*$K$3+DATAPREMIOLOCAL2024[[#This Row],[BRONCE LOCAL]]*$L$3</f>
        <v>3</v>
      </c>
    </row>
    <row r="812" spans="1:14" s="1" customFormat="1" x14ac:dyDescent="0.3">
      <c r="A812" s="1" t="s">
        <v>2571</v>
      </c>
      <c r="B812" s="1" t="s">
        <v>2413</v>
      </c>
      <c r="C812" s="1" t="s">
        <v>2413</v>
      </c>
      <c r="D812" s="1" t="s">
        <v>2414</v>
      </c>
      <c r="G812" s="1" t="s">
        <v>2396</v>
      </c>
      <c r="H812" s="1" t="s">
        <v>2396</v>
      </c>
      <c r="L812" s="1">
        <v>1</v>
      </c>
      <c r="M812" s="1">
        <f>SUM(DATAPREMIOLOCAL2024[[#This Row],[GRAND PRIX]:[BRONCE LOCAL]])</f>
        <v>1</v>
      </c>
      <c r="N812" s="27">
        <f>+DATAPREMIOLOCAL2024[[#This Row],[GRAND PRIX]]*$I$3+DATAPREMIOLOCAL2024[[#This Row],[ORO LOCAL]]*$J$3+DATAPREMIOLOCAL2024[[#This Row],[PLATA LOCAL]]*$K$3+DATAPREMIOLOCAL2024[[#This Row],[BRONCE LOCAL]]*$L$3</f>
        <v>3</v>
      </c>
    </row>
    <row r="813" spans="1:14" s="1" customFormat="1" x14ac:dyDescent="0.3">
      <c r="A813" s="1" t="s">
        <v>2571</v>
      </c>
      <c r="B813" s="1" t="s">
        <v>2415</v>
      </c>
      <c r="C813" s="1" t="s">
        <v>2415</v>
      </c>
      <c r="D813" s="1" t="s">
        <v>2416</v>
      </c>
      <c r="G813" s="1" t="s">
        <v>2396</v>
      </c>
      <c r="H813" s="1" t="s">
        <v>2396</v>
      </c>
      <c r="L813" s="1">
        <v>1</v>
      </c>
      <c r="M813" s="1">
        <f>SUM(DATAPREMIOLOCAL2024[[#This Row],[GRAND PRIX]:[BRONCE LOCAL]])</f>
        <v>1</v>
      </c>
      <c r="N813" s="27">
        <f>+DATAPREMIOLOCAL2024[[#This Row],[GRAND PRIX]]*$I$3+DATAPREMIOLOCAL2024[[#This Row],[ORO LOCAL]]*$J$3+DATAPREMIOLOCAL2024[[#This Row],[PLATA LOCAL]]*$K$3+DATAPREMIOLOCAL2024[[#This Row],[BRONCE LOCAL]]*$L$3</f>
        <v>3</v>
      </c>
    </row>
    <row r="814" spans="1:14" s="1" customFormat="1" x14ac:dyDescent="0.3">
      <c r="A814" s="1" t="s">
        <v>2571</v>
      </c>
      <c r="B814" s="1" t="s">
        <v>2415</v>
      </c>
      <c r="C814" s="1" t="s">
        <v>2415</v>
      </c>
      <c r="D814" s="1" t="s">
        <v>2417</v>
      </c>
      <c r="G814" s="1" t="s">
        <v>2396</v>
      </c>
      <c r="H814" s="1" t="s">
        <v>2396</v>
      </c>
      <c r="K814" s="1">
        <v>1</v>
      </c>
      <c r="M814" s="1">
        <f>SUM(DATAPREMIOLOCAL2024[[#This Row],[GRAND PRIX]:[BRONCE LOCAL]])</f>
        <v>1</v>
      </c>
      <c r="N814" s="27">
        <f>+DATAPREMIOLOCAL2024[[#This Row],[GRAND PRIX]]*$I$3+DATAPREMIOLOCAL2024[[#This Row],[ORO LOCAL]]*$J$3+DATAPREMIOLOCAL2024[[#This Row],[PLATA LOCAL]]*$K$3+DATAPREMIOLOCAL2024[[#This Row],[BRONCE LOCAL]]*$L$3</f>
        <v>7</v>
      </c>
    </row>
    <row r="815" spans="1:14" s="1" customFormat="1" x14ac:dyDescent="0.3">
      <c r="A815" s="1" t="s">
        <v>2571</v>
      </c>
      <c r="B815" s="1" t="s">
        <v>2418</v>
      </c>
      <c r="C815" s="1" t="s">
        <v>2418</v>
      </c>
      <c r="D815" s="1" t="s">
        <v>2419</v>
      </c>
      <c r="G815" s="1" t="s">
        <v>2396</v>
      </c>
      <c r="H815" s="1" t="s">
        <v>2396</v>
      </c>
      <c r="L815" s="1">
        <v>1</v>
      </c>
      <c r="M815" s="1">
        <f>SUM(DATAPREMIOLOCAL2024[[#This Row],[GRAND PRIX]:[BRONCE LOCAL]])</f>
        <v>1</v>
      </c>
      <c r="N815" s="27">
        <f>+DATAPREMIOLOCAL2024[[#This Row],[GRAND PRIX]]*$I$3+DATAPREMIOLOCAL2024[[#This Row],[ORO LOCAL]]*$J$3+DATAPREMIOLOCAL2024[[#This Row],[PLATA LOCAL]]*$K$3+DATAPREMIOLOCAL2024[[#This Row],[BRONCE LOCAL]]*$L$3</f>
        <v>3</v>
      </c>
    </row>
    <row r="816" spans="1:14" s="1" customFormat="1" x14ac:dyDescent="0.3">
      <c r="A816" s="1" t="s">
        <v>2571</v>
      </c>
      <c r="B816" s="1" t="s">
        <v>2420</v>
      </c>
      <c r="C816" s="1" t="s">
        <v>2420</v>
      </c>
      <c r="D816" s="1" t="s">
        <v>2421</v>
      </c>
      <c r="G816" s="1" t="s">
        <v>2396</v>
      </c>
      <c r="H816" s="1" t="s">
        <v>2396</v>
      </c>
      <c r="K816" s="1">
        <v>3</v>
      </c>
      <c r="M816" s="1">
        <f>SUM(DATAPREMIOLOCAL2024[[#This Row],[GRAND PRIX]:[BRONCE LOCAL]])</f>
        <v>3</v>
      </c>
      <c r="N816" s="27">
        <f>+DATAPREMIOLOCAL2024[[#This Row],[GRAND PRIX]]*$I$3+DATAPREMIOLOCAL2024[[#This Row],[ORO LOCAL]]*$J$3+DATAPREMIOLOCAL2024[[#This Row],[PLATA LOCAL]]*$K$3+DATAPREMIOLOCAL2024[[#This Row],[BRONCE LOCAL]]*$L$3</f>
        <v>21</v>
      </c>
    </row>
    <row r="817" spans="1:14" s="1" customFormat="1" x14ac:dyDescent="0.3">
      <c r="A817" s="1" t="s">
        <v>2571</v>
      </c>
      <c r="B817" s="1" t="s">
        <v>2422</v>
      </c>
      <c r="C817" s="1" t="s">
        <v>2422</v>
      </c>
      <c r="D817" s="1" t="s">
        <v>2423</v>
      </c>
      <c r="G817" s="1" t="s">
        <v>2396</v>
      </c>
      <c r="H817" s="1" t="s">
        <v>2396</v>
      </c>
      <c r="J817" s="1">
        <v>1</v>
      </c>
      <c r="K817" s="1">
        <v>1</v>
      </c>
      <c r="L817" s="1">
        <v>3</v>
      </c>
      <c r="M817" s="1">
        <f>SUM(DATAPREMIOLOCAL2024[[#This Row],[GRAND PRIX]:[BRONCE LOCAL]])</f>
        <v>5</v>
      </c>
      <c r="N817" s="27">
        <f>+DATAPREMIOLOCAL2024[[#This Row],[GRAND PRIX]]*$I$3+DATAPREMIOLOCAL2024[[#This Row],[ORO LOCAL]]*$J$3+DATAPREMIOLOCAL2024[[#This Row],[PLATA LOCAL]]*$K$3+DATAPREMIOLOCAL2024[[#This Row],[BRONCE LOCAL]]*$L$3</f>
        <v>31</v>
      </c>
    </row>
    <row r="818" spans="1:14" s="1" customFormat="1" x14ac:dyDescent="0.3">
      <c r="A818" s="1" t="s">
        <v>2571</v>
      </c>
      <c r="B818" s="1" t="s">
        <v>2424</v>
      </c>
      <c r="C818" s="1" t="s">
        <v>2424</v>
      </c>
      <c r="D818" s="1" t="s">
        <v>2425</v>
      </c>
      <c r="G818" s="1" t="s">
        <v>2396</v>
      </c>
      <c r="H818" s="1" t="s">
        <v>2396</v>
      </c>
      <c r="L818" s="1">
        <v>1</v>
      </c>
      <c r="M818" s="1">
        <f>SUM(DATAPREMIOLOCAL2024[[#This Row],[GRAND PRIX]:[BRONCE LOCAL]])</f>
        <v>1</v>
      </c>
      <c r="N818" s="27">
        <f>+DATAPREMIOLOCAL2024[[#This Row],[GRAND PRIX]]*$I$3+DATAPREMIOLOCAL2024[[#This Row],[ORO LOCAL]]*$J$3+DATAPREMIOLOCAL2024[[#This Row],[PLATA LOCAL]]*$K$3+DATAPREMIOLOCAL2024[[#This Row],[BRONCE LOCAL]]*$L$3</f>
        <v>3</v>
      </c>
    </row>
    <row r="819" spans="1:14" s="1" customFormat="1" x14ac:dyDescent="0.3">
      <c r="A819" s="1" t="s">
        <v>2571</v>
      </c>
      <c r="B819" s="1" t="s">
        <v>2426</v>
      </c>
      <c r="C819" s="1" t="s">
        <v>2426</v>
      </c>
      <c r="D819" s="1" t="s">
        <v>2427</v>
      </c>
      <c r="G819" s="1" t="s">
        <v>2396</v>
      </c>
      <c r="H819" s="1" t="s">
        <v>2396</v>
      </c>
      <c r="K819" s="1">
        <v>1</v>
      </c>
      <c r="L819" s="1">
        <v>2</v>
      </c>
      <c r="M819" s="1">
        <f>SUM(DATAPREMIOLOCAL2024[[#This Row],[GRAND PRIX]:[BRONCE LOCAL]])</f>
        <v>3</v>
      </c>
      <c r="N819" s="27">
        <f>+DATAPREMIOLOCAL2024[[#This Row],[GRAND PRIX]]*$I$3+DATAPREMIOLOCAL2024[[#This Row],[ORO LOCAL]]*$J$3+DATAPREMIOLOCAL2024[[#This Row],[PLATA LOCAL]]*$K$3+DATAPREMIOLOCAL2024[[#This Row],[BRONCE LOCAL]]*$L$3</f>
        <v>13</v>
      </c>
    </row>
    <row r="820" spans="1:14" s="1" customFormat="1" x14ac:dyDescent="0.3">
      <c r="A820" s="1" t="s">
        <v>2571</v>
      </c>
      <c r="B820" s="1" t="s">
        <v>2426</v>
      </c>
      <c r="C820" s="1" t="s">
        <v>2426</v>
      </c>
      <c r="D820" s="1" t="s">
        <v>2428</v>
      </c>
      <c r="G820" s="1" t="s">
        <v>2396</v>
      </c>
      <c r="H820" s="1" t="s">
        <v>2396</v>
      </c>
      <c r="K820" s="1">
        <v>2</v>
      </c>
      <c r="L820" s="1">
        <v>2</v>
      </c>
      <c r="M820" s="1">
        <f>SUM(DATAPREMIOLOCAL2024[[#This Row],[GRAND PRIX]:[BRONCE LOCAL]])</f>
        <v>4</v>
      </c>
      <c r="N820" s="27">
        <f>+DATAPREMIOLOCAL2024[[#This Row],[GRAND PRIX]]*$I$3+DATAPREMIOLOCAL2024[[#This Row],[ORO LOCAL]]*$J$3+DATAPREMIOLOCAL2024[[#This Row],[PLATA LOCAL]]*$K$3+DATAPREMIOLOCAL2024[[#This Row],[BRONCE LOCAL]]*$L$3</f>
        <v>20</v>
      </c>
    </row>
    <row r="821" spans="1:14" s="1" customFormat="1" x14ac:dyDescent="0.3">
      <c r="A821" s="1" t="s">
        <v>2571</v>
      </c>
      <c r="B821" s="1" t="s">
        <v>2426</v>
      </c>
      <c r="C821" s="1" t="s">
        <v>2426</v>
      </c>
      <c r="D821" s="1" t="s">
        <v>2429</v>
      </c>
      <c r="G821" s="1" t="s">
        <v>2396</v>
      </c>
      <c r="H821" s="1" t="s">
        <v>2396</v>
      </c>
      <c r="L821" s="1">
        <v>1</v>
      </c>
      <c r="M821" s="1">
        <f>SUM(DATAPREMIOLOCAL2024[[#This Row],[GRAND PRIX]:[BRONCE LOCAL]])</f>
        <v>1</v>
      </c>
      <c r="N821" s="27">
        <f>+DATAPREMIOLOCAL2024[[#This Row],[GRAND PRIX]]*$I$3+DATAPREMIOLOCAL2024[[#This Row],[ORO LOCAL]]*$J$3+DATAPREMIOLOCAL2024[[#This Row],[PLATA LOCAL]]*$K$3+DATAPREMIOLOCAL2024[[#This Row],[BRONCE LOCAL]]*$L$3</f>
        <v>3</v>
      </c>
    </row>
    <row r="822" spans="1:14" s="1" customFormat="1" x14ac:dyDescent="0.3">
      <c r="A822" s="1" t="s">
        <v>2571</v>
      </c>
      <c r="B822" s="1" t="s">
        <v>2426</v>
      </c>
      <c r="C822" s="1" t="s">
        <v>2426</v>
      </c>
      <c r="D822" s="1" t="s">
        <v>2430</v>
      </c>
      <c r="G822" s="1" t="s">
        <v>2396</v>
      </c>
      <c r="H822" s="1" t="s">
        <v>2396</v>
      </c>
      <c r="K822" s="1">
        <v>1</v>
      </c>
      <c r="M822" s="1">
        <f>SUM(DATAPREMIOLOCAL2024[[#This Row],[GRAND PRIX]:[BRONCE LOCAL]])</f>
        <v>1</v>
      </c>
      <c r="N822" s="27">
        <f>+DATAPREMIOLOCAL2024[[#This Row],[GRAND PRIX]]*$I$3+DATAPREMIOLOCAL2024[[#This Row],[ORO LOCAL]]*$J$3+DATAPREMIOLOCAL2024[[#This Row],[PLATA LOCAL]]*$K$3+DATAPREMIOLOCAL2024[[#This Row],[BRONCE LOCAL]]*$L$3</f>
        <v>7</v>
      </c>
    </row>
    <row r="823" spans="1:14" s="1" customFormat="1" x14ac:dyDescent="0.3">
      <c r="A823" s="1" t="s">
        <v>2571</v>
      </c>
      <c r="B823" s="1" t="s">
        <v>2431</v>
      </c>
      <c r="C823" s="1" t="s">
        <v>2431</v>
      </c>
      <c r="D823" s="1" t="s">
        <v>2432</v>
      </c>
      <c r="G823" s="1" t="s">
        <v>2396</v>
      </c>
      <c r="H823" s="1" t="s">
        <v>2396</v>
      </c>
      <c r="L823" s="1">
        <v>3</v>
      </c>
      <c r="M823" s="1">
        <f>SUM(DATAPREMIOLOCAL2024[[#This Row],[GRAND PRIX]:[BRONCE LOCAL]])</f>
        <v>3</v>
      </c>
      <c r="N823" s="27">
        <f>+DATAPREMIOLOCAL2024[[#This Row],[GRAND PRIX]]*$I$3+DATAPREMIOLOCAL2024[[#This Row],[ORO LOCAL]]*$J$3+DATAPREMIOLOCAL2024[[#This Row],[PLATA LOCAL]]*$K$3+DATAPREMIOLOCAL2024[[#This Row],[BRONCE LOCAL]]*$L$3</f>
        <v>9</v>
      </c>
    </row>
    <row r="824" spans="1:14" s="1" customFormat="1" x14ac:dyDescent="0.3">
      <c r="A824" s="1" t="s">
        <v>2571</v>
      </c>
      <c r="B824" s="1" t="s">
        <v>2433</v>
      </c>
      <c r="C824" s="1" t="s">
        <v>2433</v>
      </c>
      <c r="D824" s="1" t="s">
        <v>2434</v>
      </c>
      <c r="G824" s="1" t="s">
        <v>2396</v>
      </c>
      <c r="H824" s="1" t="s">
        <v>2396</v>
      </c>
      <c r="L824" s="1">
        <v>1</v>
      </c>
      <c r="M824" s="1">
        <f>SUM(DATAPREMIOLOCAL2024[[#This Row],[GRAND PRIX]:[BRONCE LOCAL]])</f>
        <v>1</v>
      </c>
      <c r="N824" s="27">
        <f>+DATAPREMIOLOCAL2024[[#This Row],[GRAND PRIX]]*$I$3+DATAPREMIOLOCAL2024[[#This Row],[ORO LOCAL]]*$J$3+DATAPREMIOLOCAL2024[[#This Row],[PLATA LOCAL]]*$K$3+DATAPREMIOLOCAL2024[[#This Row],[BRONCE LOCAL]]*$L$3</f>
        <v>3</v>
      </c>
    </row>
    <row r="825" spans="1:14" s="1" customFormat="1" x14ac:dyDescent="0.3">
      <c r="A825" s="1" t="s">
        <v>2571</v>
      </c>
      <c r="B825" s="1" t="s">
        <v>2435</v>
      </c>
      <c r="C825" s="1" t="s">
        <v>2435</v>
      </c>
      <c r="D825" s="1" t="s">
        <v>2436</v>
      </c>
      <c r="G825" s="1" t="s">
        <v>2396</v>
      </c>
      <c r="H825" s="1" t="s">
        <v>2396</v>
      </c>
      <c r="L825" s="1">
        <v>1</v>
      </c>
      <c r="M825" s="1">
        <f>SUM(DATAPREMIOLOCAL2024[[#This Row],[GRAND PRIX]:[BRONCE LOCAL]])</f>
        <v>1</v>
      </c>
      <c r="N825" s="27">
        <f>+DATAPREMIOLOCAL2024[[#This Row],[GRAND PRIX]]*$I$3+DATAPREMIOLOCAL2024[[#This Row],[ORO LOCAL]]*$J$3+DATAPREMIOLOCAL2024[[#This Row],[PLATA LOCAL]]*$K$3+DATAPREMIOLOCAL2024[[#This Row],[BRONCE LOCAL]]*$L$3</f>
        <v>3</v>
      </c>
    </row>
    <row r="826" spans="1:14" s="1" customFormat="1" x14ac:dyDescent="0.3">
      <c r="A826" s="1" t="s">
        <v>2571</v>
      </c>
      <c r="B826" s="1" t="s">
        <v>2437</v>
      </c>
      <c r="C826" s="1" t="s">
        <v>2437</v>
      </c>
      <c r="D826" s="1" t="s">
        <v>2438</v>
      </c>
      <c r="G826" s="1" t="s">
        <v>2396</v>
      </c>
      <c r="H826" s="1" t="s">
        <v>2396</v>
      </c>
      <c r="L826" s="1">
        <v>1</v>
      </c>
      <c r="M826" s="1">
        <f>SUM(DATAPREMIOLOCAL2024[[#This Row],[GRAND PRIX]:[BRONCE LOCAL]])</f>
        <v>1</v>
      </c>
      <c r="N826" s="27">
        <f>+DATAPREMIOLOCAL2024[[#This Row],[GRAND PRIX]]*$I$3+DATAPREMIOLOCAL2024[[#This Row],[ORO LOCAL]]*$J$3+DATAPREMIOLOCAL2024[[#This Row],[PLATA LOCAL]]*$K$3+DATAPREMIOLOCAL2024[[#This Row],[BRONCE LOCAL]]*$L$3</f>
        <v>3</v>
      </c>
    </row>
    <row r="827" spans="1:14" s="1" customFormat="1" x14ac:dyDescent="0.3">
      <c r="A827" s="1" t="s">
        <v>2571</v>
      </c>
      <c r="B827" s="1" t="s">
        <v>2437</v>
      </c>
      <c r="C827" s="1" t="s">
        <v>2437</v>
      </c>
      <c r="D827" s="1" t="s">
        <v>2439</v>
      </c>
      <c r="G827" s="1" t="s">
        <v>2396</v>
      </c>
      <c r="H827" s="1" t="s">
        <v>2396</v>
      </c>
      <c r="L827" s="1">
        <v>3</v>
      </c>
      <c r="M827" s="1">
        <f>SUM(DATAPREMIOLOCAL2024[[#This Row],[GRAND PRIX]:[BRONCE LOCAL]])</f>
        <v>3</v>
      </c>
      <c r="N827" s="27">
        <f>+DATAPREMIOLOCAL2024[[#This Row],[GRAND PRIX]]*$I$3+DATAPREMIOLOCAL2024[[#This Row],[ORO LOCAL]]*$J$3+DATAPREMIOLOCAL2024[[#This Row],[PLATA LOCAL]]*$K$3+DATAPREMIOLOCAL2024[[#This Row],[BRONCE LOCAL]]*$L$3</f>
        <v>9</v>
      </c>
    </row>
    <row r="828" spans="1:14" s="1" customFormat="1" x14ac:dyDescent="0.3">
      <c r="A828" s="1" t="s">
        <v>2571</v>
      </c>
      <c r="B828" s="1" t="s">
        <v>2437</v>
      </c>
      <c r="C828" s="1" t="s">
        <v>2437</v>
      </c>
      <c r="D828" s="1" t="s">
        <v>2440</v>
      </c>
      <c r="G828" s="1" t="s">
        <v>2396</v>
      </c>
      <c r="H828" s="1" t="s">
        <v>2396</v>
      </c>
      <c r="J828" s="1">
        <v>1</v>
      </c>
      <c r="K828" s="1">
        <v>1</v>
      </c>
      <c r="L828" s="1">
        <v>1</v>
      </c>
      <c r="M828" s="1">
        <f>SUM(DATAPREMIOLOCAL2024[[#This Row],[GRAND PRIX]:[BRONCE LOCAL]])</f>
        <v>3</v>
      </c>
      <c r="N828" s="27">
        <f>+DATAPREMIOLOCAL2024[[#This Row],[GRAND PRIX]]*$I$3+DATAPREMIOLOCAL2024[[#This Row],[ORO LOCAL]]*$J$3+DATAPREMIOLOCAL2024[[#This Row],[PLATA LOCAL]]*$K$3+DATAPREMIOLOCAL2024[[#This Row],[BRONCE LOCAL]]*$L$3</f>
        <v>25</v>
      </c>
    </row>
    <row r="829" spans="1:14" s="1" customFormat="1" x14ac:dyDescent="0.3">
      <c r="A829" s="1" t="s">
        <v>2571</v>
      </c>
      <c r="B829" s="1" t="s">
        <v>2437</v>
      </c>
      <c r="C829" s="1" t="s">
        <v>2437</v>
      </c>
      <c r="D829" s="1" t="s">
        <v>2441</v>
      </c>
      <c r="G829" s="1" t="s">
        <v>2396</v>
      </c>
      <c r="H829" s="1" t="s">
        <v>2396</v>
      </c>
      <c r="L829" s="1">
        <v>1</v>
      </c>
      <c r="M829" s="1">
        <f>SUM(DATAPREMIOLOCAL2024[[#This Row],[GRAND PRIX]:[BRONCE LOCAL]])</f>
        <v>1</v>
      </c>
      <c r="N829" s="27">
        <f>+DATAPREMIOLOCAL2024[[#This Row],[GRAND PRIX]]*$I$3+DATAPREMIOLOCAL2024[[#This Row],[ORO LOCAL]]*$J$3+DATAPREMIOLOCAL2024[[#This Row],[PLATA LOCAL]]*$K$3+DATAPREMIOLOCAL2024[[#This Row],[BRONCE LOCAL]]*$L$3</f>
        <v>3</v>
      </c>
    </row>
    <row r="830" spans="1:14" s="1" customFormat="1" x14ac:dyDescent="0.3">
      <c r="A830" s="1" t="s">
        <v>2571</v>
      </c>
      <c r="B830" s="1" t="s">
        <v>2442</v>
      </c>
      <c r="C830" s="1" t="s">
        <v>2442</v>
      </c>
      <c r="D830" s="1" t="s">
        <v>2443</v>
      </c>
      <c r="G830" s="1" t="s">
        <v>2396</v>
      </c>
      <c r="H830" s="1" t="s">
        <v>2396</v>
      </c>
      <c r="L830" s="1">
        <v>1</v>
      </c>
      <c r="M830" s="1">
        <f>SUM(DATAPREMIOLOCAL2024[[#This Row],[GRAND PRIX]:[BRONCE LOCAL]])</f>
        <v>1</v>
      </c>
      <c r="N830" s="27">
        <f>+DATAPREMIOLOCAL2024[[#This Row],[GRAND PRIX]]*$I$3+DATAPREMIOLOCAL2024[[#This Row],[ORO LOCAL]]*$J$3+DATAPREMIOLOCAL2024[[#This Row],[PLATA LOCAL]]*$K$3+DATAPREMIOLOCAL2024[[#This Row],[BRONCE LOCAL]]*$L$3</f>
        <v>3</v>
      </c>
    </row>
    <row r="831" spans="1:14" s="1" customFormat="1" x14ac:dyDescent="0.3">
      <c r="A831" s="1" t="s">
        <v>2571</v>
      </c>
      <c r="B831" s="1" t="s">
        <v>2444</v>
      </c>
      <c r="C831" s="1" t="s">
        <v>2444</v>
      </c>
      <c r="D831" s="1" t="s">
        <v>2445</v>
      </c>
      <c r="G831" s="1" t="s">
        <v>2396</v>
      </c>
      <c r="H831" s="1" t="s">
        <v>2396</v>
      </c>
      <c r="K831" s="1">
        <v>1</v>
      </c>
      <c r="L831" s="1">
        <v>1</v>
      </c>
      <c r="M831" s="1">
        <f>SUM(DATAPREMIOLOCAL2024[[#This Row],[GRAND PRIX]:[BRONCE LOCAL]])</f>
        <v>2</v>
      </c>
      <c r="N831" s="27">
        <f>+DATAPREMIOLOCAL2024[[#This Row],[GRAND PRIX]]*$I$3+DATAPREMIOLOCAL2024[[#This Row],[ORO LOCAL]]*$J$3+DATAPREMIOLOCAL2024[[#This Row],[PLATA LOCAL]]*$K$3+DATAPREMIOLOCAL2024[[#This Row],[BRONCE LOCAL]]*$L$3</f>
        <v>10</v>
      </c>
    </row>
    <row r="832" spans="1:14" s="1" customFormat="1" x14ac:dyDescent="0.3">
      <c r="A832" s="1" t="s">
        <v>2571</v>
      </c>
      <c r="B832" s="1" t="s">
        <v>2444</v>
      </c>
      <c r="C832" s="1" t="s">
        <v>2444</v>
      </c>
      <c r="D832" s="1" t="s">
        <v>2446</v>
      </c>
      <c r="G832" s="1" t="s">
        <v>2396</v>
      </c>
      <c r="H832" s="1" t="s">
        <v>2396</v>
      </c>
      <c r="L832" s="1">
        <v>1</v>
      </c>
      <c r="M832" s="1">
        <f>SUM(DATAPREMIOLOCAL2024[[#This Row],[GRAND PRIX]:[BRONCE LOCAL]])</f>
        <v>1</v>
      </c>
      <c r="N832" s="27">
        <f>+DATAPREMIOLOCAL2024[[#This Row],[GRAND PRIX]]*$I$3+DATAPREMIOLOCAL2024[[#This Row],[ORO LOCAL]]*$J$3+DATAPREMIOLOCAL2024[[#This Row],[PLATA LOCAL]]*$K$3+DATAPREMIOLOCAL2024[[#This Row],[BRONCE LOCAL]]*$L$3</f>
        <v>3</v>
      </c>
    </row>
    <row r="833" spans="1:14" s="1" customFormat="1" x14ac:dyDescent="0.3">
      <c r="A833" s="1" t="s">
        <v>2571</v>
      </c>
      <c r="B833" s="1" t="s">
        <v>2444</v>
      </c>
      <c r="C833" s="1" t="s">
        <v>2444</v>
      </c>
      <c r="D833" s="1" t="s">
        <v>2447</v>
      </c>
      <c r="G833" s="1" t="s">
        <v>2396</v>
      </c>
      <c r="H833" s="1" t="s">
        <v>2396</v>
      </c>
      <c r="K833" s="1">
        <v>1</v>
      </c>
      <c r="M833" s="1">
        <f>SUM(DATAPREMIOLOCAL2024[[#This Row],[GRAND PRIX]:[BRONCE LOCAL]])</f>
        <v>1</v>
      </c>
      <c r="N833" s="27">
        <f>+DATAPREMIOLOCAL2024[[#This Row],[GRAND PRIX]]*$I$3+DATAPREMIOLOCAL2024[[#This Row],[ORO LOCAL]]*$J$3+DATAPREMIOLOCAL2024[[#This Row],[PLATA LOCAL]]*$K$3+DATAPREMIOLOCAL2024[[#This Row],[BRONCE LOCAL]]*$L$3</f>
        <v>7</v>
      </c>
    </row>
    <row r="834" spans="1:14" s="1" customFormat="1" x14ac:dyDescent="0.3">
      <c r="A834" s="1" t="s">
        <v>2571</v>
      </c>
      <c r="B834" s="1" t="s">
        <v>2448</v>
      </c>
      <c r="C834" s="1" t="s">
        <v>2448</v>
      </c>
      <c r="D834" s="1" t="s">
        <v>2449</v>
      </c>
      <c r="G834" s="1" t="s">
        <v>2396</v>
      </c>
      <c r="H834" s="1" t="s">
        <v>2396</v>
      </c>
      <c r="K834" s="1">
        <v>1</v>
      </c>
      <c r="L834" s="1">
        <v>1</v>
      </c>
      <c r="M834" s="1">
        <f>SUM(DATAPREMIOLOCAL2024[[#This Row],[GRAND PRIX]:[BRONCE LOCAL]])</f>
        <v>2</v>
      </c>
      <c r="N834" s="27">
        <f>+DATAPREMIOLOCAL2024[[#This Row],[GRAND PRIX]]*$I$3+DATAPREMIOLOCAL2024[[#This Row],[ORO LOCAL]]*$J$3+DATAPREMIOLOCAL2024[[#This Row],[PLATA LOCAL]]*$K$3+DATAPREMIOLOCAL2024[[#This Row],[BRONCE LOCAL]]*$L$3</f>
        <v>10</v>
      </c>
    </row>
    <row r="835" spans="1:14" s="1" customFormat="1" x14ac:dyDescent="0.3">
      <c r="A835" s="1" t="s">
        <v>2571</v>
      </c>
      <c r="B835" s="1" t="s">
        <v>2448</v>
      </c>
      <c r="C835" s="1" t="s">
        <v>2448</v>
      </c>
      <c r="D835" s="1" t="s">
        <v>2450</v>
      </c>
      <c r="G835" s="1" t="s">
        <v>2396</v>
      </c>
      <c r="H835" s="1" t="s">
        <v>2396</v>
      </c>
      <c r="L835" s="1">
        <v>1</v>
      </c>
      <c r="M835" s="1">
        <f>SUM(DATAPREMIOLOCAL2024[[#This Row],[GRAND PRIX]:[BRONCE LOCAL]])</f>
        <v>1</v>
      </c>
      <c r="N835" s="27">
        <f>+DATAPREMIOLOCAL2024[[#This Row],[GRAND PRIX]]*$I$3+DATAPREMIOLOCAL2024[[#This Row],[ORO LOCAL]]*$J$3+DATAPREMIOLOCAL2024[[#This Row],[PLATA LOCAL]]*$K$3+DATAPREMIOLOCAL2024[[#This Row],[BRONCE LOCAL]]*$L$3</f>
        <v>3</v>
      </c>
    </row>
    <row r="836" spans="1:14" s="1" customFormat="1" x14ac:dyDescent="0.3">
      <c r="A836" s="1" t="s">
        <v>2571</v>
      </c>
      <c r="B836" s="1" t="s">
        <v>2448</v>
      </c>
      <c r="C836" s="1" t="s">
        <v>2448</v>
      </c>
      <c r="D836" s="1" t="s">
        <v>2451</v>
      </c>
      <c r="G836" s="1" t="s">
        <v>2396</v>
      </c>
      <c r="H836" s="1" t="s">
        <v>2396</v>
      </c>
      <c r="K836" s="1">
        <v>1</v>
      </c>
      <c r="M836" s="1">
        <f>SUM(DATAPREMIOLOCAL2024[[#This Row],[GRAND PRIX]:[BRONCE LOCAL]])</f>
        <v>1</v>
      </c>
      <c r="N836" s="27">
        <f>+DATAPREMIOLOCAL2024[[#This Row],[GRAND PRIX]]*$I$3+DATAPREMIOLOCAL2024[[#This Row],[ORO LOCAL]]*$J$3+DATAPREMIOLOCAL2024[[#This Row],[PLATA LOCAL]]*$K$3+DATAPREMIOLOCAL2024[[#This Row],[BRONCE LOCAL]]*$L$3</f>
        <v>7</v>
      </c>
    </row>
    <row r="837" spans="1:14" s="1" customFormat="1" x14ac:dyDescent="0.3">
      <c r="A837" s="1" t="s">
        <v>2571</v>
      </c>
      <c r="B837" s="1" t="s">
        <v>2452</v>
      </c>
      <c r="C837" s="1" t="s">
        <v>2452</v>
      </c>
      <c r="D837" s="1" t="s">
        <v>2453</v>
      </c>
      <c r="G837" s="1" t="s">
        <v>2396</v>
      </c>
      <c r="H837" s="1" t="s">
        <v>2396</v>
      </c>
      <c r="J837" s="1">
        <v>1</v>
      </c>
      <c r="L837" s="1">
        <v>1</v>
      </c>
      <c r="M837" s="1">
        <f>SUM(DATAPREMIOLOCAL2024[[#This Row],[GRAND PRIX]:[BRONCE LOCAL]])</f>
        <v>2</v>
      </c>
      <c r="N837" s="27">
        <f>+DATAPREMIOLOCAL2024[[#This Row],[GRAND PRIX]]*$I$3+DATAPREMIOLOCAL2024[[#This Row],[ORO LOCAL]]*$J$3+DATAPREMIOLOCAL2024[[#This Row],[PLATA LOCAL]]*$K$3+DATAPREMIOLOCAL2024[[#This Row],[BRONCE LOCAL]]*$L$3</f>
        <v>18</v>
      </c>
    </row>
    <row r="838" spans="1:14" s="1" customFormat="1" x14ac:dyDescent="0.3">
      <c r="A838" s="1" t="s">
        <v>2571</v>
      </c>
      <c r="B838" s="1" t="s">
        <v>2452</v>
      </c>
      <c r="C838" s="1" t="s">
        <v>2452</v>
      </c>
      <c r="D838" s="1" t="s">
        <v>2454</v>
      </c>
      <c r="G838" s="1" t="s">
        <v>2396</v>
      </c>
      <c r="H838" s="1" t="s">
        <v>2396</v>
      </c>
      <c r="K838" s="1">
        <v>1</v>
      </c>
      <c r="L838" s="1">
        <v>2</v>
      </c>
      <c r="M838" s="1">
        <f>SUM(DATAPREMIOLOCAL2024[[#This Row],[GRAND PRIX]:[BRONCE LOCAL]])</f>
        <v>3</v>
      </c>
      <c r="N838" s="27">
        <f>+DATAPREMIOLOCAL2024[[#This Row],[GRAND PRIX]]*$I$3+DATAPREMIOLOCAL2024[[#This Row],[ORO LOCAL]]*$J$3+DATAPREMIOLOCAL2024[[#This Row],[PLATA LOCAL]]*$K$3+DATAPREMIOLOCAL2024[[#This Row],[BRONCE LOCAL]]*$L$3</f>
        <v>13</v>
      </c>
    </row>
    <row r="839" spans="1:14" s="1" customFormat="1" x14ac:dyDescent="0.3">
      <c r="A839" s="1" t="s">
        <v>2571</v>
      </c>
      <c r="B839" s="1" t="s">
        <v>2452</v>
      </c>
      <c r="C839" s="1" t="s">
        <v>2452</v>
      </c>
      <c r="D839" s="1" t="s">
        <v>2455</v>
      </c>
      <c r="G839" s="1" t="s">
        <v>2396</v>
      </c>
      <c r="H839" s="1" t="s">
        <v>2396</v>
      </c>
      <c r="J839" s="1">
        <v>3</v>
      </c>
      <c r="K839" s="1">
        <v>4</v>
      </c>
      <c r="L839" s="1">
        <v>2</v>
      </c>
      <c r="M839" s="1">
        <f>SUM(DATAPREMIOLOCAL2024[[#This Row],[GRAND PRIX]:[BRONCE LOCAL]])</f>
        <v>9</v>
      </c>
      <c r="N839" s="27">
        <f>+DATAPREMIOLOCAL2024[[#This Row],[GRAND PRIX]]*$I$3+DATAPREMIOLOCAL2024[[#This Row],[ORO LOCAL]]*$J$3+DATAPREMIOLOCAL2024[[#This Row],[PLATA LOCAL]]*$K$3+DATAPREMIOLOCAL2024[[#This Row],[BRONCE LOCAL]]*$L$3</f>
        <v>79</v>
      </c>
    </row>
    <row r="840" spans="1:14" s="1" customFormat="1" x14ac:dyDescent="0.3">
      <c r="A840" s="1" t="s">
        <v>2571</v>
      </c>
      <c r="B840" s="1" t="s">
        <v>2456</v>
      </c>
      <c r="C840" s="1" t="s">
        <v>2456</v>
      </c>
      <c r="D840" s="1" t="s">
        <v>2457</v>
      </c>
      <c r="G840" s="1" t="s">
        <v>2396</v>
      </c>
      <c r="H840" s="1" t="s">
        <v>2396</v>
      </c>
      <c r="L840" s="1">
        <v>1</v>
      </c>
      <c r="M840" s="1">
        <f>SUM(DATAPREMIOLOCAL2024[[#This Row],[GRAND PRIX]:[BRONCE LOCAL]])</f>
        <v>1</v>
      </c>
      <c r="N840" s="27">
        <f>+DATAPREMIOLOCAL2024[[#This Row],[GRAND PRIX]]*$I$3+DATAPREMIOLOCAL2024[[#This Row],[ORO LOCAL]]*$J$3+DATAPREMIOLOCAL2024[[#This Row],[PLATA LOCAL]]*$K$3+DATAPREMIOLOCAL2024[[#This Row],[BRONCE LOCAL]]*$L$3</f>
        <v>3</v>
      </c>
    </row>
    <row r="841" spans="1:14" s="1" customFormat="1" x14ac:dyDescent="0.3">
      <c r="A841" s="1" t="s">
        <v>2571</v>
      </c>
      <c r="B841" s="1" t="s">
        <v>2456</v>
      </c>
      <c r="C841" s="1" t="s">
        <v>2456</v>
      </c>
      <c r="D841" s="1" t="s">
        <v>2458</v>
      </c>
      <c r="G841" s="1" t="s">
        <v>2396</v>
      </c>
      <c r="H841" s="1" t="s">
        <v>2396</v>
      </c>
      <c r="J841" s="1">
        <v>1</v>
      </c>
      <c r="L841" s="1">
        <v>2</v>
      </c>
      <c r="M841" s="1">
        <f>SUM(DATAPREMIOLOCAL2024[[#This Row],[GRAND PRIX]:[BRONCE LOCAL]])</f>
        <v>3</v>
      </c>
      <c r="N841" s="27">
        <f>+DATAPREMIOLOCAL2024[[#This Row],[GRAND PRIX]]*$I$3+DATAPREMIOLOCAL2024[[#This Row],[ORO LOCAL]]*$J$3+DATAPREMIOLOCAL2024[[#This Row],[PLATA LOCAL]]*$K$3+DATAPREMIOLOCAL2024[[#This Row],[BRONCE LOCAL]]*$L$3</f>
        <v>21</v>
      </c>
    </row>
    <row r="842" spans="1:14" s="1" customFormat="1" x14ac:dyDescent="0.3">
      <c r="A842" s="1" t="s">
        <v>2571</v>
      </c>
      <c r="B842" s="1" t="s">
        <v>2459</v>
      </c>
      <c r="C842" s="1" t="s">
        <v>2459</v>
      </c>
      <c r="D842" s="1" t="s">
        <v>2460</v>
      </c>
      <c r="G842" s="1" t="s">
        <v>2396</v>
      </c>
      <c r="H842" s="1" t="s">
        <v>2396</v>
      </c>
      <c r="J842" s="1">
        <v>1</v>
      </c>
      <c r="L842" s="1">
        <v>3</v>
      </c>
      <c r="M842" s="1">
        <f>SUM(DATAPREMIOLOCAL2024[[#This Row],[GRAND PRIX]:[BRONCE LOCAL]])</f>
        <v>4</v>
      </c>
      <c r="N842" s="27">
        <f>+DATAPREMIOLOCAL2024[[#This Row],[GRAND PRIX]]*$I$3+DATAPREMIOLOCAL2024[[#This Row],[ORO LOCAL]]*$J$3+DATAPREMIOLOCAL2024[[#This Row],[PLATA LOCAL]]*$K$3+DATAPREMIOLOCAL2024[[#This Row],[BRONCE LOCAL]]*$L$3</f>
        <v>24</v>
      </c>
    </row>
    <row r="843" spans="1:14" s="1" customFormat="1" x14ac:dyDescent="0.3">
      <c r="A843" s="1" t="s">
        <v>2571</v>
      </c>
      <c r="B843" s="1" t="s">
        <v>2461</v>
      </c>
      <c r="C843" s="1" t="s">
        <v>2461</v>
      </c>
      <c r="D843" s="1" t="s">
        <v>2462</v>
      </c>
      <c r="G843" s="1" t="s">
        <v>2396</v>
      </c>
      <c r="H843" s="1" t="s">
        <v>2396</v>
      </c>
      <c r="L843" s="1">
        <v>1</v>
      </c>
      <c r="M843" s="1">
        <f>SUM(DATAPREMIOLOCAL2024[[#This Row],[GRAND PRIX]:[BRONCE LOCAL]])</f>
        <v>1</v>
      </c>
      <c r="N843" s="27">
        <f>+DATAPREMIOLOCAL2024[[#This Row],[GRAND PRIX]]*$I$3+DATAPREMIOLOCAL2024[[#This Row],[ORO LOCAL]]*$J$3+DATAPREMIOLOCAL2024[[#This Row],[PLATA LOCAL]]*$K$3+DATAPREMIOLOCAL2024[[#This Row],[BRONCE LOCAL]]*$L$3</f>
        <v>3</v>
      </c>
    </row>
    <row r="844" spans="1:14" s="1" customFormat="1" x14ac:dyDescent="0.3">
      <c r="A844" s="1" t="s">
        <v>2571</v>
      </c>
      <c r="B844" s="1" t="s">
        <v>2461</v>
      </c>
      <c r="C844" s="1" t="s">
        <v>2461</v>
      </c>
      <c r="D844" s="1" t="s">
        <v>2463</v>
      </c>
      <c r="G844" s="1" t="s">
        <v>2396</v>
      </c>
      <c r="H844" s="1" t="s">
        <v>2396</v>
      </c>
      <c r="L844" s="1">
        <v>1</v>
      </c>
      <c r="M844" s="1">
        <f>SUM(DATAPREMIOLOCAL2024[[#This Row],[GRAND PRIX]:[BRONCE LOCAL]])</f>
        <v>1</v>
      </c>
      <c r="N844" s="27">
        <f>+DATAPREMIOLOCAL2024[[#This Row],[GRAND PRIX]]*$I$3+DATAPREMIOLOCAL2024[[#This Row],[ORO LOCAL]]*$J$3+DATAPREMIOLOCAL2024[[#This Row],[PLATA LOCAL]]*$K$3+DATAPREMIOLOCAL2024[[#This Row],[BRONCE LOCAL]]*$L$3</f>
        <v>3</v>
      </c>
    </row>
    <row r="845" spans="1:14" s="1" customFormat="1" x14ac:dyDescent="0.3">
      <c r="A845" s="1" t="s">
        <v>2571</v>
      </c>
      <c r="B845" s="1" t="s">
        <v>2461</v>
      </c>
      <c r="C845" s="1" t="s">
        <v>2461</v>
      </c>
      <c r="D845" s="1" t="s">
        <v>2464</v>
      </c>
      <c r="G845" s="1" t="s">
        <v>2396</v>
      </c>
      <c r="H845" s="1" t="s">
        <v>2396</v>
      </c>
      <c r="L845" s="1">
        <v>1</v>
      </c>
      <c r="M845" s="1">
        <f>SUM(DATAPREMIOLOCAL2024[[#This Row],[GRAND PRIX]:[BRONCE LOCAL]])</f>
        <v>1</v>
      </c>
      <c r="N845" s="27">
        <f>+DATAPREMIOLOCAL2024[[#This Row],[GRAND PRIX]]*$I$3+DATAPREMIOLOCAL2024[[#This Row],[ORO LOCAL]]*$J$3+DATAPREMIOLOCAL2024[[#This Row],[PLATA LOCAL]]*$K$3+DATAPREMIOLOCAL2024[[#This Row],[BRONCE LOCAL]]*$L$3</f>
        <v>3</v>
      </c>
    </row>
    <row r="846" spans="1:14" s="1" customFormat="1" x14ac:dyDescent="0.3">
      <c r="A846" s="1" t="s">
        <v>2571</v>
      </c>
      <c r="B846" s="1" t="s">
        <v>2162</v>
      </c>
      <c r="C846" s="1" t="s">
        <v>2465</v>
      </c>
      <c r="D846" s="1" t="s">
        <v>2466</v>
      </c>
      <c r="G846" s="1" t="s">
        <v>2396</v>
      </c>
      <c r="H846" s="1" t="s">
        <v>2396</v>
      </c>
      <c r="J846" s="1">
        <v>1</v>
      </c>
      <c r="K846" s="1">
        <v>2</v>
      </c>
      <c r="L846" s="1">
        <v>1</v>
      </c>
      <c r="M846" s="1">
        <f>SUM(DATAPREMIOLOCAL2024[[#This Row],[GRAND PRIX]:[BRONCE LOCAL]])</f>
        <v>4</v>
      </c>
      <c r="N846" s="27">
        <f>+DATAPREMIOLOCAL2024[[#This Row],[GRAND PRIX]]*$I$3+DATAPREMIOLOCAL2024[[#This Row],[ORO LOCAL]]*$J$3+DATAPREMIOLOCAL2024[[#This Row],[PLATA LOCAL]]*$K$3+DATAPREMIOLOCAL2024[[#This Row],[BRONCE LOCAL]]*$L$3</f>
        <v>32</v>
      </c>
    </row>
    <row r="847" spans="1:14" s="1" customFormat="1" x14ac:dyDescent="0.3">
      <c r="A847" s="1" t="s">
        <v>2571</v>
      </c>
      <c r="B847" s="1" t="s">
        <v>2162</v>
      </c>
      <c r="C847" s="1" t="s">
        <v>2465</v>
      </c>
      <c r="D847" s="1" t="s">
        <v>2467</v>
      </c>
      <c r="G847" s="1" t="s">
        <v>2396</v>
      </c>
      <c r="H847" s="1" t="s">
        <v>2396</v>
      </c>
      <c r="K847" s="1">
        <v>1</v>
      </c>
      <c r="M847" s="1">
        <f>SUM(DATAPREMIOLOCAL2024[[#This Row],[GRAND PRIX]:[BRONCE LOCAL]])</f>
        <v>1</v>
      </c>
      <c r="N847" s="27">
        <f>+DATAPREMIOLOCAL2024[[#This Row],[GRAND PRIX]]*$I$3+DATAPREMIOLOCAL2024[[#This Row],[ORO LOCAL]]*$J$3+DATAPREMIOLOCAL2024[[#This Row],[PLATA LOCAL]]*$K$3+DATAPREMIOLOCAL2024[[#This Row],[BRONCE LOCAL]]*$L$3</f>
        <v>7</v>
      </c>
    </row>
    <row r="848" spans="1:14" s="1" customFormat="1" x14ac:dyDescent="0.3">
      <c r="A848" s="1" t="s">
        <v>2571</v>
      </c>
      <c r="B848" s="1" t="s">
        <v>2162</v>
      </c>
      <c r="C848" s="1" t="s">
        <v>2465</v>
      </c>
      <c r="D848" s="1" t="s">
        <v>2468</v>
      </c>
      <c r="G848" s="1" t="s">
        <v>2396</v>
      </c>
      <c r="H848" s="1" t="s">
        <v>2396</v>
      </c>
      <c r="J848" s="1">
        <v>1</v>
      </c>
      <c r="M848" s="1">
        <f>SUM(DATAPREMIOLOCAL2024[[#This Row],[GRAND PRIX]:[BRONCE LOCAL]])</f>
        <v>1</v>
      </c>
      <c r="N848" s="27">
        <f>+DATAPREMIOLOCAL2024[[#This Row],[GRAND PRIX]]*$I$3+DATAPREMIOLOCAL2024[[#This Row],[ORO LOCAL]]*$J$3+DATAPREMIOLOCAL2024[[#This Row],[PLATA LOCAL]]*$K$3+DATAPREMIOLOCAL2024[[#This Row],[BRONCE LOCAL]]*$L$3</f>
        <v>15</v>
      </c>
    </row>
    <row r="849" spans="1:14" s="1" customFormat="1" x14ac:dyDescent="0.3">
      <c r="A849" s="1" t="s">
        <v>2571</v>
      </c>
      <c r="B849" s="1" t="s">
        <v>2469</v>
      </c>
      <c r="C849" s="1" t="s">
        <v>2469</v>
      </c>
      <c r="D849" s="1" t="s">
        <v>2470</v>
      </c>
      <c r="G849" s="1" t="s">
        <v>2396</v>
      </c>
      <c r="H849" s="1" t="s">
        <v>2396</v>
      </c>
      <c r="L849" s="1">
        <v>1</v>
      </c>
      <c r="M849" s="1">
        <f>SUM(DATAPREMIOLOCAL2024[[#This Row],[GRAND PRIX]:[BRONCE LOCAL]])</f>
        <v>1</v>
      </c>
      <c r="N849" s="27">
        <f>+DATAPREMIOLOCAL2024[[#This Row],[GRAND PRIX]]*$I$3+DATAPREMIOLOCAL2024[[#This Row],[ORO LOCAL]]*$J$3+DATAPREMIOLOCAL2024[[#This Row],[PLATA LOCAL]]*$K$3+DATAPREMIOLOCAL2024[[#This Row],[BRONCE LOCAL]]*$L$3</f>
        <v>3</v>
      </c>
    </row>
    <row r="850" spans="1:14" s="1" customFormat="1" x14ac:dyDescent="0.3">
      <c r="A850" s="1" t="s">
        <v>2571</v>
      </c>
      <c r="B850" s="1" t="s">
        <v>2471</v>
      </c>
      <c r="C850" s="1" t="s">
        <v>2471</v>
      </c>
      <c r="D850" s="1" t="s">
        <v>2472</v>
      </c>
      <c r="G850" s="1" t="s">
        <v>2396</v>
      </c>
      <c r="H850" s="1" t="s">
        <v>2396</v>
      </c>
      <c r="L850" s="1">
        <v>1</v>
      </c>
      <c r="M850" s="1">
        <f>SUM(DATAPREMIOLOCAL2024[[#This Row],[GRAND PRIX]:[BRONCE LOCAL]])</f>
        <v>1</v>
      </c>
      <c r="N850" s="27">
        <f>+DATAPREMIOLOCAL2024[[#This Row],[GRAND PRIX]]*$I$3+DATAPREMIOLOCAL2024[[#This Row],[ORO LOCAL]]*$J$3+DATAPREMIOLOCAL2024[[#This Row],[PLATA LOCAL]]*$K$3+DATAPREMIOLOCAL2024[[#This Row],[BRONCE LOCAL]]*$L$3</f>
        <v>3</v>
      </c>
    </row>
    <row r="851" spans="1:14" s="1" customFormat="1" x14ac:dyDescent="0.3">
      <c r="A851" s="1" t="s">
        <v>2571</v>
      </c>
      <c r="B851" s="1" t="s">
        <v>2473</v>
      </c>
      <c r="C851" s="1" t="s">
        <v>2473</v>
      </c>
      <c r="D851" s="1" t="s">
        <v>2474</v>
      </c>
      <c r="G851" s="1" t="s">
        <v>2396</v>
      </c>
      <c r="H851" s="1" t="s">
        <v>2396</v>
      </c>
      <c r="J851" s="1">
        <v>1</v>
      </c>
      <c r="M851" s="1">
        <f>SUM(DATAPREMIOLOCAL2024[[#This Row],[GRAND PRIX]:[BRONCE LOCAL]])</f>
        <v>1</v>
      </c>
      <c r="N851" s="27">
        <f>+DATAPREMIOLOCAL2024[[#This Row],[GRAND PRIX]]*$I$3+DATAPREMIOLOCAL2024[[#This Row],[ORO LOCAL]]*$J$3+DATAPREMIOLOCAL2024[[#This Row],[PLATA LOCAL]]*$K$3+DATAPREMIOLOCAL2024[[#This Row],[BRONCE LOCAL]]*$L$3</f>
        <v>15</v>
      </c>
    </row>
    <row r="852" spans="1:14" s="1" customFormat="1" x14ac:dyDescent="0.3">
      <c r="A852" s="1" t="s">
        <v>2571</v>
      </c>
      <c r="B852" s="1" t="s">
        <v>2475</v>
      </c>
      <c r="C852" s="1" t="s">
        <v>2475</v>
      </c>
      <c r="D852" s="1" t="s">
        <v>2476</v>
      </c>
      <c r="G852" s="1" t="s">
        <v>2396</v>
      </c>
      <c r="H852" s="1" t="s">
        <v>2396</v>
      </c>
      <c r="K852" s="1">
        <v>1</v>
      </c>
      <c r="M852" s="1">
        <f>SUM(DATAPREMIOLOCAL2024[[#This Row],[GRAND PRIX]:[BRONCE LOCAL]])</f>
        <v>1</v>
      </c>
      <c r="N852" s="27">
        <f>+DATAPREMIOLOCAL2024[[#This Row],[GRAND PRIX]]*$I$3+DATAPREMIOLOCAL2024[[#This Row],[ORO LOCAL]]*$J$3+DATAPREMIOLOCAL2024[[#This Row],[PLATA LOCAL]]*$K$3+DATAPREMIOLOCAL2024[[#This Row],[BRONCE LOCAL]]*$L$3</f>
        <v>7</v>
      </c>
    </row>
    <row r="853" spans="1:14" s="1" customFormat="1" x14ac:dyDescent="0.3">
      <c r="A853" s="1" t="s">
        <v>2571</v>
      </c>
      <c r="B853" s="1" t="s">
        <v>2475</v>
      </c>
      <c r="C853" s="1" t="s">
        <v>2475</v>
      </c>
      <c r="D853" s="1" t="s">
        <v>2477</v>
      </c>
      <c r="G853" s="1" t="s">
        <v>2396</v>
      </c>
      <c r="H853" s="1" t="s">
        <v>2396</v>
      </c>
      <c r="K853" s="1">
        <v>1</v>
      </c>
      <c r="L853" s="1">
        <v>1</v>
      </c>
      <c r="M853" s="1">
        <f>SUM(DATAPREMIOLOCAL2024[[#This Row],[GRAND PRIX]:[BRONCE LOCAL]])</f>
        <v>2</v>
      </c>
      <c r="N853" s="27">
        <f>+DATAPREMIOLOCAL2024[[#This Row],[GRAND PRIX]]*$I$3+DATAPREMIOLOCAL2024[[#This Row],[ORO LOCAL]]*$J$3+DATAPREMIOLOCAL2024[[#This Row],[PLATA LOCAL]]*$K$3+DATAPREMIOLOCAL2024[[#This Row],[BRONCE LOCAL]]*$L$3</f>
        <v>10</v>
      </c>
    </row>
    <row r="854" spans="1:14" s="1" customFormat="1" x14ac:dyDescent="0.3">
      <c r="A854" s="1" t="s">
        <v>2571</v>
      </c>
      <c r="B854" s="1" t="s">
        <v>2475</v>
      </c>
      <c r="C854" s="1" t="s">
        <v>2475</v>
      </c>
      <c r="D854" s="1" t="s">
        <v>2478</v>
      </c>
      <c r="G854" s="1" t="s">
        <v>2396</v>
      </c>
      <c r="H854" s="1" t="s">
        <v>2396</v>
      </c>
      <c r="J854" s="1">
        <v>1</v>
      </c>
      <c r="K854" s="1">
        <v>1</v>
      </c>
      <c r="L854" s="1">
        <v>1</v>
      </c>
      <c r="M854" s="1">
        <f>SUM(DATAPREMIOLOCAL2024[[#This Row],[GRAND PRIX]:[BRONCE LOCAL]])</f>
        <v>3</v>
      </c>
      <c r="N854" s="27">
        <f>+DATAPREMIOLOCAL2024[[#This Row],[GRAND PRIX]]*$I$3+DATAPREMIOLOCAL2024[[#This Row],[ORO LOCAL]]*$J$3+DATAPREMIOLOCAL2024[[#This Row],[PLATA LOCAL]]*$K$3+DATAPREMIOLOCAL2024[[#This Row],[BRONCE LOCAL]]*$L$3</f>
        <v>25</v>
      </c>
    </row>
    <row r="855" spans="1:14" s="1" customFormat="1" x14ac:dyDescent="0.3">
      <c r="A855" s="1" t="s">
        <v>2571</v>
      </c>
      <c r="B855" s="1" t="s">
        <v>2475</v>
      </c>
      <c r="C855" s="1" t="s">
        <v>2475</v>
      </c>
      <c r="D855" s="1" t="s">
        <v>2479</v>
      </c>
      <c r="G855" s="1" t="s">
        <v>2396</v>
      </c>
      <c r="H855" s="1" t="s">
        <v>2396</v>
      </c>
      <c r="K855" s="1">
        <v>1</v>
      </c>
      <c r="M855" s="1">
        <f>SUM(DATAPREMIOLOCAL2024[[#This Row],[GRAND PRIX]:[BRONCE LOCAL]])</f>
        <v>1</v>
      </c>
      <c r="N855" s="27">
        <f>+DATAPREMIOLOCAL2024[[#This Row],[GRAND PRIX]]*$I$3+DATAPREMIOLOCAL2024[[#This Row],[ORO LOCAL]]*$J$3+DATAPREMIOLOCAL2024[[#This Row],[PLATA LOCAL]]*$K$3+DATAPREMIOLOCAL2024[[#This Row],[BRONCE LOCAL]]*$L$3</f>
        <v>7</v>
      </c>
    </row>
    <row r="856" spans="1:14" s="1" customFormat="1" x14ac:dyDescent="0.3">
      <c r="A856" s="1" t="s">
        <v>2571</v>
      </c>
      <c r="B856" s="1" t="s">
        <v>2480</v>
      </c>
      <c r="C856" s="1" t="s">
        <v>2480</v>
      </c>
      <c r="D856" s="1" t="s">
        <v>2481</v>
      </c>
      <c r="G856" s="1" t="s">
        <v>2396</v>
      </c>
      <c r="H856" s="1" t="s">
        <v>2396</v>
      </c>
      <c r="L856" s="1">
        <v>1</v>
      </c>
      <c r="M856" s="1">
        <f>SUM(DATAPREMIOLOCAL2024[[#This Row],[GRAND PRIX]:[BRONCE LOCAL]])</f>
        <v>1</v>
      </c>
      <c r="N856" s="27">
        <f>+DATAPREMIOLOCAL2024[[#This Row],[GRAND PRIX]]*$I$3+DATAPREMIOLOCAL2024[[#This Row],[ORO LOCAL]]*$J$3+DATAPREMIOLOCAL2024[[#This Row],[PLATA LOCAL]]*$K$3+DATAPREMIOLOCAL2024[[#This Row],[BRONCE LOCAL]]*$L$3</f>
        <v>3</v>
      </c>
    </row>
    <row r="857" spans="1:14" s="1" customFormat="1" x14ac:dyDescent="0.3">
      <c r="A857" s="1" t="s">
        <v>2571</v>
      </c>
      <c r="B857" s="1" t="s">
        <v>2482</v>
      </c>
      <c r="C857" s="1" t="s">
        <v>2482</v>
      </c>
      <c r="D857" s="1" t="s">
        <v>2483</v>
      </c>
      <c r="G857" s="1" t="s">
        <v>2396</v>
      </c>
      <c r="H857" s="1" t="s">
        <v>2396</v>
      </c>
      <c r="L857" s="1">
        <v>1</v>
      </c>
      <c r="M857" s="1">
        <f>SUM(DATAPREMIOLOCAL2024[[#This Row],[GRAND PRIX]:[BRONCE LOCAL]])</f>
        <v>1</v>
      </c>
      <c r="N857" s="27">
        <f>+DATAPREMIOLOCAL2024[[#This Row],[GRAND PRIX]]*$I$3+DATAPREMIOLOCAL2024[[#This Row],[ORO LOCAL]]*$J$3+DATAPREMIOLOCAL2024[[#This Row],[PLATA LOCAL]]*$K$3+DATAPREMIOLOCAL2024[[#This Row],[BRONCE LOCAL]]*$L$3</f>
        <v>3</v>
      </c>
    </row>
    <row r="858" spans="1:14" s="1" customFormat="1" x14ac:dyDescent="0.3">
      <c r="A858" s="1" t="s">
        <v>2571</v>
      </c>
      <c r="B858" s="1" t="s">
        <v>2482</v>
      </c>
      <c r="C858" s="1" t="s">
        <v>2482</v>
      </c>
      <c r="D858" s="1" t="s">
        <v>2484</v>
      </c>
      <c r="G858" s="1" t="s">
        <v>2396</v>
      </c>
      <c r="H858" s="1" t="s">
        <v>2396</v>
      </c>
      <c r="K858" s="1">
        <v>1</v>
      </c>
      <c r="M858" s="1">
        <f>SUM(DATAPREMIOLOCAL2024[[#This Row],[GRAND PRIX]:[BRONCE LOCAL]])</f>
        <v>1</v>
      </c>
      <c r="N858" s="27">
        <f>+DATAPREMIOLOCAL2024[[#This Row],[GRAND PRIX]]*$I$3+DATAPREMIOLOCAL2024[[#This Row],[ORO LOCAL]]*$J$3+DATAPREMIOLOCAL2024[[#This Row],[PLATA LOCAL]]*$K$3+DATAPREMIOLOCAL2024[[#This Row],[BRONCE LOCAL]]*$L$3</f>
        <v>7</v>
      </c>
    </row>
    <row r="859" spans="1:14" s="1" customFormat="1" x14ac:dyDescent="0.3">
      <c r="A859" s="1" t="s">
        <v>2571</v>
      </c>
      <c r="B859" s="1" t="s">
        <v>2485</v>
      </c>
      <c r="C859" s="1" t="s">
        <v>2485</v>
      </c>
      <c r="D859" s="1" t="s">
        <v>2486</v>
      </c>
      <c r="G859" s="1" t="s">
        <v>2396</v>
      </c>
      <c r="H859" s="1" t="s">
        <v>2396</v>
      </c>
      <c r="K859" s="1">
        <v>1</v>
      </c>
      <c r="M859" s="1">
        <f>SUM(DATAPREMIOLOCAL2024[[#This Row],[GRAND PRIX]:[BRONCE LOCAL]])</f>
        <v>1</v>
      </c>
      <c r="N859" s="27">
        <f>+DATAPREMIOLOCAL2024[[#This Row],[GRAND PRIX]]*$I$3+DATAPREMIOLOCAL2024[[#This Row],[ORO LOCAL]]*$J$3+DATAPREMIOLOCAL2024[[#This Row],[PLATA LOCAL]]*$K$3+DATAPREMIOLOCAL2024[[#This Row],[BRONCE LOCAL]]*$L$3</f>
        <v>7</v>
      </c>
    </row>
    <row r="860" spans="1:14" s="1" customFormat="1" x14ac:dyDescent="0.3">
      <c r="A860" s="1" t="s">
        <v>2571</v>
      </c>
      <c r="B860" s="1" t="s">
        <v>2487</v>
      </c>
      <c r="C860" s="1" t="s">
        <v>2487</v>
      </c>
      <c r="D860" s="1" t="s">
        <v>2488</v>
      </c>
      <c r="G860" s="1" t="s">
        <v>2396</v>
      </c>
      <c r="H860" s="1" t="s">
        <v>2396</v>
      </c>
      <c r="K860" s="1">
        <v>1</v>
      </c>
      <c r="M860" s="1">
        <f>SUM(DATAPREMIOLOCAL2024[[#This Row],[GRAND PRIX]:[BRONCE LOCAL]])</f>
        <v>1</v>
      </c>
      <c r="N860" s="27">
        <f>+DATAPREMIOLOCAL2024[[#This Row],[GRAND PRIX]]*$I$3+DATAPREMIOLOCAL2024[[#This Row],[ORO LOCAL]]*$J$3+DATAPREMIOLOCAL2024[[#This Row],[PLATA LOCAL]]*$K$3+DATAPREMIOLOCAL2024[[#This Row],[BRONCE LOCAL]]*$L$3</f>
        <v>7</v>
      </c>
    </row>
    <row r="861" spans="1:14" s="1" customFormat="1" x14ac:dyDescent="0.3">
      <c r="A861" s="1" t="s">
        <v>2571</v>
      </c>
      <c r="B861" s="1" t="s">
        <v>2489</v>
      </c>
      <c r="C861" s="1" t="s">
        <v>2489</v>
      </c>
      <c r="D861" s="1" t="s">
        <v>2490</v>
      </c>
      <c r="G861" s="1" t="s">
        <v>2396</v>
      </c>
      <c r="H861" s="1" t="s">
        <v>2396</v>
      </c>
      <c r="L861" s="1">
        <v>1</v>
      </c>
      <c r="M861" s="1">
        <f>SUM(DATAPREMIOLOCAL2024[[#This Row],[GRAND PRIX]:[BRONCE LOCAL]])</f>
        <v>1</v>
      </c>
      <c r="N861" s="27">
        <f>+DATAPREMIOLOCAL2024[[#This Row],[GRAND PRIX]]*$I$3+DATAPREMIOLOCAL2024[[#This Row],[ORO LOCAL]]*$J$3+DATAPREMIOLOCAL2024[[#This Row],[PLATA LOCAL]]*$K$3+DATAPREMIOLOCAL2024[[#This Row],[BRONCE LOCAL]]*$L$3</f>
        <v>3</v>
      </c>
    </row>
    <row r="862" spans="1:14" s="1" customFormat="1" x14ac:dyDescent="0.3">
      <c r="A862" s="1" t="s">
        <v>2571</v>
      </c>
      <c r="B862" s="1" t="s">
        <v>2491</v>
      </c>
      <c r="C862" s="1" t="s">
        <v>2709</v>
      </c>
      <c r="D862" s="1" t="s">
        <v>2492</v>
      </c>
      <c r="G862" s="1" t="s">
        <v>2396</v>
      </c>
      <c r="H862" s="1" t="s">
        <v>2396</v>
      </c>
      <c r="L862" s="1">
        <v>1</v>
      </c>
      <c r="M862" s="1">
        <f>SUM(DATAPREMIOLOCAL2024[[#This Row],[GRAND PRIX]:[BRONCE LOCAL]])</f>
        <v>1</v>
      </c>
      <c r="N862" s="27">
        <f>+DATAPREMIOLOCAL2024[[#This Row],[GRAND PRIX]]*$I$3+DATAPREMIOLOCAL2024[[#This Row],[ORO LOCAL]]*$J$3+DATAPREMIOLOCAL2024[[#This Row],[PLATA LOCAL]]*$K$3+DATAPREMIOLOCAL2024[[#This Row],[BRONCE LOCAL]]*$L$3</f>
        <v>3</v>
      </c>
    </row>
    <row r="863" spans="1:14" s="1" customFormat="1" x14ac:dyDescent="0.3">
      <c r="A863" s="1" t="s">
        <v>2571</v>
      </c>
      <c r="B863" s="1" t="s">
        <v>2491</v>
      </c>
      <c r="C863" s="1" t="s">
        <v>2709</v>
      </c>
      <c r="D863" s="1" t="s">
        <v>2493</v>
      </c>
      <c r="G863" s="1" t="s">
        <v>2396</v>
      </c>
      <c r="H863" s="1" t="s">
        <v>2396</v>
      </c>
      <c r="L863" s="1">
        <v>1</v>
      </c>
      <c r="M863" s="1">
        <f>SUM(DATAPREMIOLOCAL2024[[#This Row],[GRAND PRIX]:[BRONCE LOCAL]])</f>
        <v>1</v>
      </c>
      <c r="N863" s="27">
        <f>+DATAPREMIOLOCAL2024[[#This Row],[GRAND PRIX]]*$I$3+DATAPREMIOLOCAL2024[[#This Row],[ORO LOCAL]]*$J$3+DATAPREMIOLOCAL2024[[#This Row],[PLATA LOCAL]]*$K$3+DATAPREMIOLOCAL2024[[#This Row],[BRONCE LOCAL]]*$L$3</f>
        <v>3</v>
      </c>
    </row>
    <row r="864" spans="1:14" s="1" customFormat="1" x14ac:dyDescent="0.3">
      <c r="A864" s="1" t="s">
        <v>2571</v>
      </c>
      <c r="B864" s="1" t="s">
        <v>2494</v>
      </c>
      <c r="C864" s="1" t="s">
        <v>2494</v>
      </c>
      <c r="D864" s="1" t="s">
        <v>2495</v>
      </c>
      <c r="G864" s="1" t="s">
        <v>2396</v>
      </c>
      <c r="H864" s="1" t="s">
        <v>2396</v>
      </c>
      <c r="J864" s="1">
        <v>1</v>
      </c>
      <c r="K864" s="1">
        <v>1</v>
      </c>
      <c r="M864" s="1">
        <f>SUM(DATAPREMIOLOCAL2024[[#This Row],[GRAND PRIX]:[BRONCE LOCAL]])</f>
        <v>2</v>
      </c>
      <c r="N864" s="27">
        <f>+DATAPREMIOLOCAL2024[[#This Row],[GRAND PRIX]]*$I$3+DATAPREMIOLOCAL2024[[#This Row],[ORO LOCAL]]*$J$3+DATAPREMIOLOCAL2024[[#This Row],[PLATA LOCAL]]*$K$3+DATAPREMIOLOCAL2024[[#This Row],[BRONCE LOCAL]]*$L$3</f>
        <v>22</v>
      </c>
    </row>
    <row r="865" spans="1:14" s="1" customFormat="1" x14ac:dyDescent="0.3">
      <c r="A865" s="1" t="s">
        <v>2571</v>
      </c>
      <c r="B865" s="1" t="s">
        <v>2494</v>
      </c>
      <c r="C865" s="1" t="s">
        <v>2494</v>
      </c>
      <c r="D865" s="1" t="s">
        <v>2496</v>
      </c>
      <c r="G865" s="1" t="s">
        <v>2396</v>
      </c>
      <c r="H865" s="1" t="s">
        <v>2396</v>
      </c>
      <c r="J865" s="1">
        <v>1</v>
      </c>
      <c r="K865" s="1">
        <v>1</v>
      </c>
      <c r="M865" s="1">
        <f>SUM(DATAPREMIOLOCAL2024[[#This Row],[GRAND PRIX]:[BRONCE LOCAL]])</f>
        <v>2</v>
      </c>
      <c r="N865" s="27">
        <f>+DATAPREMIOLOCAL2024[[#This Row],[GRAND PRIX]]*$I$3+DATAPREMIOLOCAL2024[[#This Row],[ORO LOCAL]]*$J$3+DATAPREMIOLOCAL2024[[#This Row],[PLATA LOCAL]]*$K$3+DATAPREMIOLOCAL2024[[#This Row],[BRONCE LOCAL]]*$L$3</f>
        <v>22</v>
      </c>
    </row>
    <row r="866" spans="1:14" s="1" customFormat="1" x14ac:dyDescent="0.3">
      <c r="A866" s="1" t="s">
        <v>2571</v>
      </c>
      <c r="B866" s="1" t="s">
        <v>2497</v>
      </c>
      <c r="C866" s="1" t="s">
        <v>2497</v>
      </c>
      <c r="D866" s="1" t="s">
        <v>2498</v>
      </c>
      <c r="G866" s="1" t="s">
        <v>2396</v>
      </c>
      <c r="H866" s="1" t="s">
        <v>2396</v>
      </c>
      <c r="K866" s="1">
        <v>1</v>
      </c>
      <c r="L866" s="1">
        <v>2</v>
      </c>
      <c r="M866" s="1">
        <f>SUM(DATAPREMIOLOCAL2024[[#This Row],[GRAND PRIX]:[BRONCE LOCAL]])</f>
        <v>3</v>
      </c>
      <c r="N866" s="27">
        <f>+DATAPREMIOLOCAL2024[[#This Row],[GRAND PRIX]]*$I$3+DATAPREMIOLOCAL2024[[#This Row],[ORO LOCAL]]*$J$3+DATAPREMIOLOCAL2024[[#This Row],[PLATA LOCAL]]*$K$3+DATAPREMIOLOCAL2024[[#This Row],[BRONCE LOCAL]]*$L$3</f>
        <v>13</v>
      </c>
    </row>
    <row r="867" spans="1:14" s="1" customFormat="1" x14ac:dyDescent="0.3">
      <c r="A867" s="1" t="s">
        <v>2571</v>
      </c>
      <c r="B867" s="1" t="s">
        <v>2497</v>
      </c>
      <c r="C867" s="1" t="s">
        <v>2497</v>
      </c>
      <c r="D867" s="1" t="s">
        <v>2499</v>
      </c>
      <c r="G867" s="1" t="s">
        <v>2396</v>
      </c>
      <c r="H867" s="1" t="s">
        <v>2396</v>
      </c>
      <c r="L867" s="1">
        <v>1</v>
      </c>
      <c r="M867" s="1">
        <f>SUM(DATAPREMIOLOCAL2024[[#This Row],[GRAND PRIX]:[BRONCE LOCAL]])</f>
        <v>1</v>
      </c>
      <c r="N867" s="27">
        <f>+DATAPREMIOLOCAL2024[[#This Row],[GRAND PRIX]]*$I$3+DATAPREMIOLOCAL2024[[#This Row],[ORO LOCAL]]*$J$3+DATAPREMIOLOCAL2024[[#This Row],[PLATA LOCAL]]*$K$3+DATAPREMIOLOCAL2024[[#This Row],[BRONCE LOCAL]]*$L$3</f>
        <v>3</v>
      </c>
    </row>
    <row r="868" spans="1:14" s="1" customFormat="1" x14ac:dyDescent="0.3">
      <c r="A868" s="1" t="s">
        <v>2571</v>
      </c>
      <c r="B868" s="1" t="s">
        <v>2497</v>
      </c>
      <c r="C868" s="1" t="s">
        <v>2497</v>
      </c>
      <c r="D868" s="1" t="s">
        <v>2500</v>
      </c>
      <c r="G868" s="1" t="s">
        <v>2396</v>
      </c>
      <c r="H868" s="1" t="s">
        <v>2396</v>
      </c>
      <c r="J868" s="1">
        <v>1</v>
      </c>
      <c r="K868" s="1">
        <v>1</v>
      </c>
      <c r="L868" s="1">
        <v>2</v>
      </c>
      <c r="M868" s="1">
        <f>SUM(DATAPREMIOLOCAL2024[[#This Row],[GRAND PRIX]:[BRONCE LOCAL]])</f>
        <v>4</v>
      </c>
      <c r="N868" s="27">
        <f>+DATAPREMIOLOCAL2024[[#This Row],[GRAND PRIX]]*$I$3+DATAPREMIOLOCAL2024[[#This Row],[ORO LOCAL]]*$J$3+DATAPREMIOLOCAL2024[[#This Row],[PLATA LOCAL]]*$K$3+DATAPREMIOLOCAL2024[[#This Row],[BRONCE LOCAL]]*$L$3</f>
        <v>28</v>
      </c>
    </row>
    <row r="869" spans="1:14" s="1" customFormat="1" x14ac:dyDescent="0.3">
      <c r="A869" s="1" t="s">
        <v>2571</v>
      </c>
      <c r="B869" s="1" t="s">
        <v>2501</v>
      </c>
      <c r="C869" s="1" t="s">
        <v>2501</v>
      </c>
      <c r="D869" s="1" t="s">
        <v>2502</v>
      </c>
      <c r="G869" s="1" t="s">
        <v>2396</v>
      </c>
      <c r="H869" s="1" t="s">
        <v>2396</v>
      </c>
      <c r="J869" s="1">
        <v>2</v>
      </c>
      <c r="K869" s="1">
        <v>1</v>
      </c>
      <c r="L869" s="1">
        <v>1</v>
      </c>
      <c r="M869" s="1">
        <f>SUM(DATAPREMIOLOCAL2024[[#This Row],[GRAND PRIX]:[BRONCE LOCAL]])</f>
        <v>4</v>
      </c>
      <c r="N869" s="27">
        <f>+DATAPREMIOLOCAL2024[[#This Row],[GRAND PRIX]]*$I$3+DATAPREMIOLOCAL2024[[#This Row],[ORO LOCAL]]*$J$3+DATAPREMIOLOCAL2024[[#This Row],[PLATA LOCAL]]*$K$3+DATAPREMIOLOCAL2024[[#This Row],[BRONCE LOCAL]]*$L$3</f>
        <v>40</v>
      </c>
    </row>
    <row r="870" spans="1:14" s="1" customFormat="1" x14ac:dyDescent="0.3">
      <c r="A870" s="1" t="s">
        <v>2571</v>
      </c>
      <c r="B870" s="1" t="s">
        <v>2503</v>
      </c>
      <c r="C870" s="1" t="s">
        <v>2503</v>
      </c>
      <c r="D870" s="1" t="s">
        <v>2504</v>
      </c>
      <c r="G870" s="1" t="s">
        <v>2396</v>
      </c>
      <c r="H870" s="1" t="s">
        <v>2396</v>
      </c>
      <c r="K870" s="1">
        <v>1</v>
      </c>
      <c r="M870" s="1">
        <f>SUM(DATAPREMIOLOCAL2024[[#This Row],[GRAND PRIX]:[BRONCE LOCAL]])</f>
        <v>1</v>
      </c>
      <c r="N870" s="27">
        <f>+DATAPREMIOLOCAL2024[[#This Row],[GRAND PRIX]]*$I$3+DATAPREMIOLOCAL2024[[#This Row],[ORO LOCAL]]*$J$3+DATAPREMIOLOCAL2024[[#This Row],[PLATA LOCAL]]*$K$3+DATAPREMIOLOCAL2024[[#This Row],[BRONCE LOCAL]]*$L$3</f>
        <v>7</v>
      </c>
    </row>
    <row r="871" spans="1:14" s="1" customFormat="1" x14ac:dyDescent="0.3">
      <c r="A871" s="1" t="s">
        <v>2571</v>
      </c>
      <c r="B871" s="1" t="s">
        <v>2505</v>
      </c>
      <c r="C871" s="1" t="s">
        <v>2505</v>
      </c>
      <c r="D871" s="1" t="s">
        <v>2506</v>
      </c>
      <c r="G871" s="1" t="s">
        <v>2396</v>
      </c>
      <c r="H871" s="1" t="s">
        <v>2396</v>
      </c>
      <c r="K871" s="1">
        <v>1</v>
      </c>
      <c r="M871" s="1">
        <f>SUM(DATAPREMIOLOCAL2024[[#This Row],[GRAND PRIX]:[BRONCE LOCAL]])</f>
        <v>1</v>
      </c>
      <c r="N871" s="27">
        <f>+DATAPREMIOLOCAL2024[[#This Row],[GRAND PRIX]]*$I$3+DATAPREMIOLOCAL2024[[#This Row],[ORO LOCAL]]*$J$3+DATAPREMIOLOCAL2024[[#This Row],[PLATA LOCAL]]*$K$3+DATAPREMIOLOCAL2024[[#This Row],[BRONCE LOCAL]]*$L$3</f>
        <v>7</v>
      </c>
    </row>
    <row r="872" spans="1:14" s="1" customFormat="1" x14ac:dyDescent="0.3">
      <c r="A872" s="1" t="s">
        <v>2571</v>
      </c>
      <c r="B872" s="1" t="s">
        <v>2505</v>
      </c>
      <c r="C872" s="1" t="s">
        <v>2505</v>
      </c>
      <c r="D872" s="1" t="s">
        <v>2507</v>
      </c>
      <c r="G872" s="1" t="s">
        <v>2396</v>
      </c>
      <c r="H872" s="1" t="s">
        <v>2396</v>
      </c>
      <c r="K872" s="1">
        <v>1</v>
      </c>
      <c r="M872" s="1">
        <f>SUM(DATAPREMIOLOCAL2024[[#This Row],[GRAND PRIX]:[BRONCE LOCAL]])</f>
        <v>1</v>
      </c>
      <c r="N872" s="27">
        <f>+DATAPREMIOLOCAL2024[[#This Row],[GRAND PRIX]]*$I$3+DATAPREMIOLOCAL2024[[#This Row],[ORO LOCAL]]*$J$3+DATAPREMIOLOCAL2024[[#This Row],[PLATA LOCAL]]*$K$3+DATAPREMIOLOCAL2024[[#This Row],[BRONCE LOCAL]]*$L$3</f>
        <v>7</v>
      </c>
    </row>
    <row r="873" spans="1:14" s="1" customFormat="1" x14ac:dyDescent="0.3">
      <c r="A873" s="1" t="s">
        <v>2571</v>
      </c>
      <c r="B873" s="1" t="s">
        <v>2505</v>
      </c>
      <c r="C873" s="1" t="s">
        <v>2505</v>
      </c>
      <c r="D873" s="1" t="s">
        <v>2508</v>
      </c>
      <c r="G873" s="1" t="s">
        <v>2396</v>
      </c>
      <c r="H873" s="1" t="s">
        <v>2396</v>
      </c>
      <c r="L873" s="1">
        <v>1</v>
      </c>
      <c r="M873" s="1">
        <f>SUM(DATAPREMIOLOCAL2024[[#This Row],[GRAND PRIX]:[BRONCE LOCAL]])</f>
        <v>1</v>
      </c>
      <c r="N873" s="27">
        <f>+DATAPREMIOLOCAL2024[[#This Row],[GRAND PRIX]]*$I$3+DATAPREMIOLOCAL2024[[#This Row],[ORO LOCAL]]*$J$3+DATAPREMIOLOCAL2024[[#This Row],[PLATA LOCAL]]*$K$3+DATAPREMIOLOCAL2024[[#This Row],[BRONCE LOCAL]]*$L$3</f>
        <v>3</v>
      </c>
    </row>
    <row r="874" spans="1:14" s="1" customFormat="1" x14ac:dyDescent="0.3">
      <c r="A874" s="1" t="s">
        <v>2571</v>
      </c>
      <c r="B874" s="1" t="s">
        <v>2505</v>
      </c>
      <c r="C874" s="1" t="s">
        <v>2505</v>
      </c>
      <c r="D874" s="1" t="s">
        <v>2509</v>
      </c>
      <c r="G874" s="1" t="s">
        <v>2396</v>
      </c>
      <c r="H874" s="1" t="s">
        <v>2396</v>
      </c>
      <c r="K874" s="1">
        <v>1</v>
      </c>
      <c r="M874" s="1">
        <f>SUM(DATAPREMIOLOCAL2024[[#This Row],[GRAND PRIX]:[BRONCE LOCAL]])</f>
        <v>1</v>
      </c>
      <c r="N874" s="27">
        <f>+DATAPREMIOLOCAL2024[[#This Row],[GRAND PRIX]]*$I$3+DATAPREMIOLOCAL2024[[#This Row],[ORO LOCAL]]*$J$3+DATAPREMIOLOCAL2024[[#This Row],[PLATA LOCAL]]*$K$3+DATAPREMIOLOCAL2024[[#This Row],[BRONCE LOCAL]]*$L$3</f>
        <v>7</v>
      </c>
    </row>
    <row r="875" spans="1:14" s="1" customFormat="1" x14ac:dyDescent="0.3">
      <c r="A875" s="1" t="s">
        <v>2571</v>
      </c>
      <c r="B875" s="1" t="s">
        <v>2505</v>
      </c>
      <c r="C875" s="1" t="s">
        <v>2505</v>
      </c>
      <c r="D875" s="1" t="s">
        <v>2510</v>
      </c>
      <c r="G875" s="1" t="s">
        <v>2396</v>
      </c>
      <c r="H875" s="1" t="s">
        <v>2396</v>
      </c>
      <c r="K875" s="1">
        <v>1</v>
      </c>
      <c r="M875" s="1">
        <f>SUM(DATAPREMIOLOCAL2024[[#This Row],[GRAND PRIX]:[BRONCE LOCAL]])</f>
        <v>1</v>
      </c>
      <c r="N875" s="27">
        <f>+DATAPREMIOLOCAL2024[[#This Row],[GRAND PRIX]]*$I$3+DATAPREMIOLOCAL2024[[#This Row],[ORO LOCAL]]*$J$3+DATAPREMIOLOCAL2024[[#This Row],[PLATA LOCAL]]*$K$3+DATAPREMIOLOCAL2024[[#This Row],[BRONCE LOCAL]]*$L$3</f>
        <v>7</v>
      </c>
    </row>
    <row r="876" spans="1:14" s="1" customFormat="1" x14ac:dyDescent="0.3">
      <c r="A876" s="1" t="s">
        <v>2571</v>
      </c>
      <c r="B876" s="1" t="s">
        <v>2394</v>
      </c>
      <c r="C876" s="1" t="s">
        <v>2394</v>
      </c>
      <c r="D876" s="1" t="s">
        <v>2397</v>
      </c>
      <c r="G876" s="1" t="s">
        <v>2396</v>
      </c>
      <c r="H876" s="1" t="s">
        <v>2396</v>
      </c>
      <c r="J876" s="1">
        <v>1</v>
      </c>
      <c r="M876" s="1">
        <f>SUM(DATAPREMIOLOCAL2024[[#This Row],[GRAND PRIX]:[BRONCE LOCAL]])</f>
        <v>1</v>
      </c>
      <c r="N876" s="27">
        <f>+DATAPREMIOLOCAL2024[[#This Row],[GRAND PRIX]]*$I$3+DATAPREMIOLOCAL2024[[#This Row],[ORO LOCAL]]*$J$3+DATAPREMIOLOCAL2024[[#This Row],[PLATA LOCAL]]*$K$3+DATAPREMIOLOCAL2024[[#This Row],[BRONCE LOCAL]]*$L$3</f>
        <v>15</v>
      </c>
    </row>
    <row r="877" spans="1:14" s="1" customFormat="1" x14ac:dyDescent="0.3">
      <c r="A877" s="1" t="s">
        <v>2571</v>
      </c>
      <c r="B877" s="1" t="s">
        <v>2511</v>
      </c>
      <c r="C877" s="1" t="s">
        <v>2511</v>
      </c>
      <c r="D877" s="1" t="s">
        <v>2512</v>
      </c>
      <c r="G877" s="1" t="s">
        <v>2396</v>
      </c>
      <c r="H877" s="1" t="s">
        <v>2396</v>
      </c>
      <c r="J877" s="1">
        <v>1</v>
      </c>
      <c r="K877" s="1">
        <v>1</v>
      </c>
      <c r="L877" s="1">
        <v>1</v>
      </c>
      <c r="M877" s="1">
        <f>SUM(DATAPREMIOLOCAL2024[[#This Row],[GRAND PRIX]:[BRONCE LOCAL]])</f>
        <v>3</v>
      </c>
      <c r="N877" s="27">
        <f>+DATAPREMIOLOCAL2024[[#This Row],[GRAND PRIX]]*$I$3+DATAPREMIOLOCAL2024[[#This Row],[ORO LOCAL]]*$J$3+DATAPREMIOLOCAL2024[[#This Row],[PLATA LOCAL]]*$K$3+DATAPREMIOLOCAL2024[[#This Row],[BRONCE LOCAL]]*$L$3</f>
        <v>25</v>
      </c>
    </row>
    <row r="878" spans="1:14" s="1" customFormat="1" x14ac:dyDescent="0.3">
      <c r="A878" s="1" t="s">
        <v>2571</v>
      </c>
      <c r="B878" s="1" t="s">
        <v>2513</v>
      </c>
      <c r="C878" s="1" t="s">
        <v>2513</v>
      </c>
      <c r="D878" s="1" t="s">
        <v>2514</v>
      </c>
      <c r="G878" s="1" t="s">
        <v>2396</v>
      </c>
      <c r="H878" s="1" t="s">
        <v>2396</v>
      </c>
      <c r="L878" s="1">
        <v>1</v>
      </c>
      <c r="M878" s="1">
        <f>SUM(DATAPREMIOLOCAL2024[[#This Row],[GRAND PRIX]:[BRONCE LOCAL]])</f>
        <v>1</v>
      </c>
      <c r="N878" s="27">
        <f>+DATAPREMIOLOCAL2024[[#This Row],[GRAND PRIX]]*$I$3+DATAPREMIOLOCAL2024[[#This Row],[ORO LOCAL]]*$J$3+DATAPREMIOLOCAL2024[[#This Row],[PLATA LOCAL]]*$K$3+DATAPREMIOLOCAL2024[[#This Row],[BRONCE LOCAL]]*$L$3</f>
        <v>3</v>
      </c>
    </row>
    <row r="879" spans="1:14" s="1" customFormat="1" x14ac:dyDescent="0.3">
      <c r="A879" s="1" t="s">
        <v>2571</v>
      </c>
      <c r="B879" s="1" t="s">
        <v>2513</v>
      </c>
      <c r="C879" s="1" t="s">
        <v>2513</v>
      </c>
      <c r="D879" s="1" t="s">
        <v>2515</v>
      </c>
      <c r="G879" s="1" t="s">
        <v>2396</v>
      </c>
      <c r="H879" s="1" t="s">
        <v>2396</v>
      </c>
      <c r="K879" s="1">
        <v>1</v>
      </c>
      <c r="L879" s="1">
        <v>3</v>
      </c>
      <c r="M879" s="1">
        <f>SUM(DATAPREMIOLOCAL2024[[#This Row],[GRAND PRIX]:[BRONCE LOCAL]])</f>
        <v>4</v>
      </c>
      <c r="N879" s="27">
        <f>+DATAPREMIOLOCAL2024[[#This Row],[GRAND PRIX]]*$I$3+DATAPREMIOLOCAL2024[[#This Row],[ORO LOCAL]]*$J$3+DATAPREMIOLOCAL2024[[#This Row],[PLATA LOCAL]]*$K$3+DATAPREMIOLOCAL2024[[#This Row],[BRONCE LOCAL]]*$L$3</f>
        <v>16</v>
      </c>
    </row>
    <row r="880" spans="1:14" s="1" customFormat="1" x14ac:dyDescent="0.3">
      <c r="A880" s="1" t="s">
        <v>2571</v>
      </c>
      <c r="B880" s="1" t="s">
        <v>2516</v>
      </c>
      <c r="C880" s="1" t="s">
        <v>2516</v>
      </c>
      <c r="D880" s="1" t="s">
        <v>2517</v>
      </c>
      <c r="G880" s="1" t="s">
        <v>2396</v>
      </c>
      <c r="H880" s="1" t="s">
        <v>2396</v>
      </c>
      <c r="J880" s="1">
        <v>1</v>
      </c>
      <c r="K880" s="1">
        <v>1</v>
      </c>
      <c r="M880" s="1">
        <f>SUM(DATAPREMIOLOCAL2024[[#This Row],[GRAND PRIX]:[BRONCE LOCAL]])</f>
        <v>2</v>
      </c>
      <c r="N880" s="27">
        <f>+DATAPREMIOLOCAL2024[[#This Row],[GRAND PRIX]]*$I$3+DATAPREMIOLOCAL2024[[#This Row],[ORO LOCAL]]*$J$3+DATAPREMIOLOCAL2024[[#This Row],[PLATA LOCAL]]*$K$3+DATAPREMIOLOCAL2024[[#This Row],[BRONCE LOCAL]]*$L$3</f>
        <v>22</v>
      </c>
    </row>
    <row r="881" spans="1:14" s="1" customFormat="1" x14ac:dyDescent="0.3">
      <c r="A881" s="1" t="s">
        <v>2571</v>
      </c>
      <c r="B881" s="1" t="s">
        <v>2518</v>
      </c>
      <c r="C881" s="1" t="s">
        <v>2518</v>
      </c>
      <c r="D881" s="1" t="s">
        <v>2519</v>
      </c>
      <c r="G881" s="1" t="s">
        <v>2396</v>
      </c>
      <c r="H881" s="1" t="s">
        <v>2396</v>
      </c>
      <c r="L881" s="1">
        <v>1</v>
      </c>
      <c r="M881" s="1">
        <f>SUM(DATAPREMIOLOCAL2024[[#This Row],[GRAND PRIX]:[BRONCE LOCAL]])</f>
        <v>1</v>
      </c>
      <c r="N881" s="27">
        <f>+DATAPREMIOLOCAL2024[[#This Row],[GRAND PRIX]]*$I$3+DATAPREMIOLOCAL2024[[#This Row],[ORO LOCAL]]*$J$3+DATAPREMIOLOCAL2024[[#This Row],[PLATA LOCAL]]*$K$3+DATAPREMIOLOCAL2024[[#This Row],[BRONCE LOCAL]]*$L$3</f>
        <v>3</v>
      </c>
    </row>
    <row r="882" spans="1:14" s="1" customFormat="1" x14ac:dyDescent="0.3">
      <c r="A882" s="1" t="s">
        <v>2571</v>
      </c>
      <c r="B882" s="1" t="s">
        <v>2520</v>
      </c>
      <c r="C882" s="1" t="s">
        <v>2520</v>
      </c>
      <c r="D882" s="1" t="s">
        <v>2521</v>
      </c>
      <c r="G882" s="1" t="s">
        <v>2396</v>
      </c>
      <c r="H882" s="1" t="s">
        <v>2396</v>
      </c>
      <c r="L882" s="1">
        <v>1</v>
      </c>
      <c r="M882" s="1">
        <f>SUM(DATAPREMIOLOCAL2024[[#This Row],[GRAND PRIX]:[BRONCE LOCAL]])</f>
        <v>1</v>
      </c>
      <c r="N882" s="27">
        <f>+DATAPREMIOLOCAL2024[[#This Row],[GRAND PRIX]]*$I$3+DATAPREMIOLOCAL2024[[#This Row],[ORO LOCAL]]*$J$3+DATAPREMIOLOCAL2024[[#This Row],[PLATA LOCAL]]*$K$3+DATAPREMIOLOCAL2024[[#This Row],[BRONCE LOCAL]]*$L$3</f>
        <v>3</v>
      </c>
    </row>
    <row r="883" spans="1:14" s="1" customFormat="1" x14ac:dyDescent="0.3">
      <c r="A883" s="1" t="s">
        <v>2571</v>
      </c>
      <c r="B883" s="1" t="s">
        <v>2520</v>
      </c>
      <c r="C883" s="1" t="s">
        <v>2520</v>
      </c>
      <c r="D883" s="1" t="s">
        <v>2522</v>
      </c>
      <c r="G883" s="1" t="s">
        <v>2396</v>
      </c>
      <c r="H883" s="1" t="s">
        <v>2396</v>
      </c>
      <c r="L883" s="1">
        <v>1</v>
      </c>
      <c r="M883" s="1">
        <f>SUM(DATAPREMIOLOCAL2024[[#This Row],[GRAND PRIX]:[BRONCE LOCAL]])</f>
        <v>1</v>
      </c>
      <c r="N883" s="27">
        <f>+DATAPREMIOLOCAL2024[[#This Row],[GRAND PRIX]]*$I$3+DATAPREMIOLOCAL2024[[#This Row],[ORO LOCAL]]*$J$3+DATAPREMIOLOCAL2024[[#This Row],[PLATA LOCAL]]*$K$3+DATAPREMIOLOCAL2024[[#This Row],[BRONCE LOCAL]]*$L$3</f>
        <v>3</v>
      </c>
    </row>
    <row r="884" spans="1:14" s="1" customFormat="1" x14ac:dyDescent="0.3">
      <c r="A884" s="1" t="s">
        <v>2571</v>
      </c>
      <c r="B884" s="1" t="s">
        <v>2523</v>
      </c>
      <c r="C884" s="1" t="s">
        <v>2523</v>
      </c>
      <c r="D884" s="1" t="s">
        <v>2524</v>
      </c>
      <c r="G884" s="1" t="s">
        <v>2396</v>
      </c>
      <c r="H884" s="1" t="s">
        <v>2396</v>
      </c>
      <c r="L884" s="1">
        <v>1</v>
      </c>
      <c r="M884" s="1">
        <f>SUM(DATAPREMIOLOCAL2024[[#This Row],[GRAND PRIX]:[BRONCE LOCAL]])</f>
        <v>1</v>
      </c>
      <c r="N884" s="27">
        <f>+DATAPREMIOLOCAL2024[[#This Row],[GRAND PRIX]]*$I$3+DATAPREMIOLOCAL2024[[#This Row],[ORO LOCAL]]*$J$3+DATAPREMIOLOCAL2024[[#This Row],[PLATA LOCAL]]*$K$3+DATAPREMIOLOCAL2024[[#This Row],[BRONCE LOCAL]]*$L$3</f>
        <v>3</v>
      </c>
    </row>
    <row r="885" spans="1:14" s="1" customFormat="1" x14ac:dyDescent="0.3">
      <c r="A885" s="1" t="s">
        <v>2571</v>
      </c>
      <c r="B885" s="1" t="s">
        <v>2525</v>
      </c>
      <c r="C885" s="1" t="s">
        <v>2525</v>
      </c>
      <c r="D885" s="1" t="s">
        <v>2526</v>
      </c>
      <c r="G885" s="1" t="s">
        <v>2396</v>
      </c>
      <c r="H885" s="1" t="s">
        <v>2396</v>
      </c>
      <c r="J885" s="1">
        <v>2</v>
      </c>
      <c r="K885" s="1">
        <v>1</v>
      </c>
      <c r="L885" s="1">
        <v>2</v>
      </c>
      <c r="M885" s="1">
        <f>SUM(DATAPREMIOLOCAL2024[[#This Row],[GRAND PRIX]:[BRONCE LOCAL]])</f>
        <v>5</v>
      </c>
      <c r="N885" s="27">
        <f>+DATAPREMIOLOCAL2024[[#This Row],[GRAND PRIX]]*$I$3+DATAPREMIOLOCAL2024[[#This Row],[ORO LOCAL]]*$J$3+DATAPREMIOLOCAL2024[[#This Row],[PLATA LOCAL]]*$K$3+DATAPREMIOLOCAL2024[[#This Row],[BRONCE LOCAL]]*$L$3</f>
        <v>43</v>
      </c>
    </row>
    <row r="886" spans="1:14" s="1" customFormat="1" x14ac:dyDescent="0.3">
      <c r="A886" s="1" t="s">
        <v>2571</v>
      </c>
      <c r="B886" s="1" t="s">
        <v>2525</v>
      </c>
      <c r="C886" s="1" t="s">
        <v>2525</v>
      </c>
      <c r="D886" s="1" t="s">
        <v>2527</v>
      </c>
      <c r="G886" s="1" t="s">
        <v>2396</v>
      </c>
      <c r="H886" s="1" t="s">
        <v>2396</v>
      </c>
      <c r="L886" s="1">
        <v>2</v>
      </c>
      <c r="M886" s="1">
        <f>SUM(DATAPREMIOLOCAL2024[[#This Row],[GRAND PRIX]:[BRONCE LOCAL]])</f>
        <v>2</v>
      </c>
      <c r="N886" s="27">
        <f>+DATAPREMIOLOCAL2024[[#This Row],[GRAND PRIX]]*$I$3+DATAPREMIOLOCAL2024[[#This Row],[ORO LOCAL]]*$J$3+DATAPREMIOLOCAL2024[[#This Row],[PLATA LOCAL]]*$K$3+DATAPREMIOLOCAL2024[[#This Row],[BRONCE LOCAL]]*$L$3</f>
        <v>6</v>
      </c>
    </row>
    <row r="887" spans="1:14" s="1" customFormat="1" x14ac:dyDescent="0.3">
      <c r="A887" s="1" t="s">
        <v>2571</v>
      </c>
      <c r="B887" s="1" t="s">
        <v>2525</v>
      </c>
      <c r="C887" s="1" t="s">
        <v>2525</v>
      </c>
      <c r="D887" s="1" t="s">
        <v>2528</v>
      </c>
      <c r="G887" s="1" t="s">
        <v>2396</v>
      </c>
      <c r="H887" s="1" t="s">
        <v>2396</v>
      </c>
      <c r="K887" s="1">
        <v>1</v>
      </c>
      <c r="M887" s="1">
        <f>SUM(DATAPREMIOLOCAL2024[[#This Row],[GRAND PRIX]:[BRONCE LOCAL]])</f>
        <v>1</v>
      </c>
      <c r="N887" s="27">
        <f>+DATAPREMIOLOCAL2024[[#This Row],[GRAND PRIX]]*$I$3+DATAPREMIOLOCAL2024[[#This Row],[ORO LOCAL]]*$J$3+DATAPREMIOLOCAL2024[[#This Row],[PLATA LOCAL]]*$K$3+DATAPREMIOLOCAL2024[[#This Row],[BRONCE LOCAL]]*$L$3</f>
        <v>7</v>
      </c>
    </row>
    <row r="888" spans="1:14" s="1" customFormat="1" x14ac:dyDescent="0.3">
      <c r="A888" s="1" t="s">
        <v>2571</v>
      </c>
      <c r="B888" s="1" t="s">
        <v>2525</v>
      </c>
      <c r="C888" s="1" t="s">
        <v>2525</v>
      </c>
      <c r="D888" s="1" t="s">
        <v>2529</v>
      </c>
      <c r="G888" s="1" t="s">
        <v>2396</v>
      </c>
      <c r="H888" s="1" t="s">
        <v>2396</v>
      </c>
      <c r="J888" s="1">
        <v>1</v>
      </c>
      <c r="K888" s="1">
        <v>3</v>
      </c>
      <c r="L888" s="1">
        <v>1</v>
      </c>
      <c r="M888" s="1">
        <f>SUM(DATAPREMIOLOCAL2024[[#This Row],[GRAND PRIX]:[BRONCE LOCAL]])</f>
        <v>5</v>
      </c>
      <c r="N888" s="27">
        <f>+DATAPREMIOLOCAL2024[[#This Row],[GRAND PRIX]]*$I$3+DATAPREMIOLOCAL2024[[#This Row],[ORO LOCAL]]*$J$3+DATAPREMIOLOCAL2024[[#This Row],[PLATA LOCAL]]*$K$3+DATAPREMIOLOCAL2024[[#This Row],[BRONCE LOCAL]]*$L$3</f>
        <v>39</v>
      </c>
    </row>
    <row r="889" spans="1:14" s="1" customFormat="1" x14ac:dyDescent="0.3">
      <c r="A889" s="1" t="s">
        <v>2571</v>
      </c>
      <c r="B889" s="1" t="s">
        <v>2525</v>
      </c>
      <c r="C889" s="1" t="s">
        <v>2525</v>
      </c>
      <c r="D889" s="1" t="s">
        <v>2530</v>
      </c>
      <c r="G889" s="1" t="s">
        <v>2396</v>
      </c>
      <c r="H889" s="1" t="s">
        <v>2396</v>
      </c>
      <c r="L889" s="1">
        <v>1</v>
      </c>
      <c r="M889" s="1">
        <f>SUM(DATAPREMIOLOCAL2024[[#This Row],[GRAND PRIX]:[BRONCE LOCAL]])</f>
        <v>1</v>
      </c>
      <c r="N889" s="27">
        <f>+DATAPREMIOLOCAL2024[[#This Row],[GRAND PRIX]]*$I$3+DATAPREMIOLOCAL2024[[#This Row],[ORO LOCAL]]*$J$3+DATAPREMIOLOCAL2024[[#This Row],[PLATA LOCAL]]*$K$3+DATAPREMIOLOCAL2024[[#This Row],[BRONCE LOCAL]]*$L$3</f>
        <v>3</v>
      </c>
    </row>
    <row r="890" spans="1:14" s="1" customFormat="1" x14ac:dyDescent="0.3">
      <c r="A890" s="1" t="s">
        <v>2571</v>
      </c>
      <c r="B890" s="1" t="s">
        <v>2525</v>
      </c>
      <c r="C890" s="1" t="s">
        <v>2525</v>
      </c>
      <c r="D890" s="1" t="s">
        <v>2531</v>
      </c>
      <c r="G890" s="1" t="s">
        <v>2396</v>
      </c>
      <c r="H890" s="1" t="s">
        <v>2396</v>
      </c>
      <c r="L890" s="1">
        <v>1</v>
      </c>
      <c r="M890" s="1">
        <f>SUM(DATAPREMIOLOCAL2024[[#This Row],[GRAND PRIX]:[BRONCE LOCAL]])</f>
        <v>1</v>
      </c>
      <c r="N890" s="27">
        <f>+DATAPREMIOLOCAL2024[[#This Row],[GRAND PRIX]]*$I$3+DATAPREMIOLOCAL2024[[#This Row],[ORO LOCAL]]*$J$3+DATAPREMIOLOCAL2024[[#This Row],[PLATA LOCAL]]*$K$3+DATAPREMIOLOCAL2024[[#This Row],[BRONCE LOCAL]]*$L$3</f>
        <v>3</v>
      </c>
    </row>
    <row r="891" spans="1:14" s="1" customFormat="1" x14ac:dyDescent="0.3">
      <c r="A891" s="1" t="s">
        <v>2571</v>
      </c>
      <c r="B891" s="1" t="s">
        <v>2525</v>
      </c>
      <c r="C891" s="1" t="s">
        <v>2525</v>
      </c>
      <c r="D891" s="1" t="s">
        <v>2532</v>
      </c>
      <c r="G891" s="1" t="s">
        <v>2396</v>
      </c>
      <c r="H891" s="1" t="s">
        <v>2396</v>
      </c>
      <c r="L891" s="1">
        <v>1</v>
      </c>
      <c r="M891" s="1">
        <f>SUM(DATAPREMIOLOCAL2024[[#This Row],[GRAND PRIX]:[BRONCE LOCAL]])</f>
        <v>1</v>
      </c>
      <c r="N891" s="27">
        <f>+DATAPREMIOLOCAL2024[[#This Row],[GRAND PRIX]]*$I$3+DATAPREMIOLOCAL2024[[#This Row],[ORO LOCAL]]*$J$3+DATAPREMIOLOCAL2024[[#This Row],[PLATA LOCAL]]*$K$3+DATAPREMIOLOCAL2024[[#This Row],[BRONCE LOCAL]]*$L$3</f>
        <v>3</v>
      </c>
    </row>
    <row r="892" spans="1:14" s="1" customFormat="1" x14ac:dyDescent="0.3">
      <c r="A892" s="1" t="s">
        <v>2571</v>
      </c>
      <c r="B892" s="1" t="s">
        <v>2525</v>
      </c>
      <c r="C892" s="1" t="s">
        <v>2525</v>
      </c>
      <c r="D892" s="1" t="s">
        <v>2533</v>
      </c>
      <c r="G892" s="1" t="s">
        <v>2396</v>
      </c>
      <c r="H892" s="1" t="s">
        <v>2396</v>
      </c>
      <c r="J892" s="1">
        <v>3</v>
      </c>
      <c r="M892" s="1">
        <f>SUM(DATAPREMIOLOCAL2024[[#This Row],[GRAND PRIX]:[BRONCE LOCAL]])</f>
        <v>3</v>
      </c>
      <c r="N892" s="27">
        <f>+DATAPREMIOLOCAL2024[[#This Row],[GRAND PRIX]]*$I$3+DATAPREMIOLOCAL2024[[#This Row],[ORO LOCAL]]*$J$3+DATAPREMIOLOCAL2024[[#This Row],[PLATA LOCAL]]*$K$3+DATAPREMIOLOCAL2024[[#This Row],[BRONCE LOCAL]]*$L$3</f>
        <v>45</v>
      </c>
    </row>
    <row r="893" spans="1:14" s="1" customFormat="1" x14ac:dyDescent="0.3">
      <c r="A893" s="1" t="s">
        <v>2571</v>
      </c>
      <c r="B893" s="1" t="s">
        <v>2534</v>
      </c>
      <c r="C893" s="1" t="s">
        <v>2534</v>
      </c>
      <c r="D893" s="1" t="s">
        <v>2535</v>
      </c>
      <c r="G893" s="1" t="s">
        <v>2396</v>
      </c>
      <c r="H893" s="1" t="s">
        <v>2396</v>
      </c>
      <c r="K893" s="1">
        <v>1</v>
      </c>
      <c r="M893" s="1">
        <f>SUM(DATAPREMIOLOCAL2024[[#This Row],[GRAND PRIX]:[BRONCE LOCAL]])</f>
        <v>1</v>
      </c>
      <c r="N893" s="27">
        <f>+DATAPREMIOLOCAL2024[[#This Row],[GRAND PRIX]]*$I$3+DATAPREMIOLOCAL2024[[#This Row],[ORO LOCAL]]*$J$3+DATAPREMIOLOCAL2024[[#This Row],[PLATA LOCAL]]*$K$3+DATAPREMIOLOCAL2024[[#This Row],[BRONCE LOCAL]]*$L$3</f>
        <v>7</v>
      </c>
    </row>
    <row r="894" spans="1:14" s="1" customFormat="1" x14ac:dyDescent="0.3">
      <c r="A894" s="1" t="s">
        <v>2571</v>
      </c>
      <c r="B894" s="1" t="s">
        <v>2536</v>
      </c>
      <c r="C894" s="1" t="s">
        <v>2536</v>
      </c>
      <c r="D894" s="1" t="s">
        <v>2537</v>
      </c>
      <c r="G894" s="1" t="s">
        <v>2396</v>
      </c>
      <c r="H894" s="1" t="s">
        <v>2396</v>
      </c>
      <c r="L894" s="1">
        <v>1</v>
      </c>
      <c r="M894" s="1">
        <f>SUM(DATAPREMIOLOCAL2024[[#This Row],[GRAND PRIX]:[BRONCE LOCAL]])</f>
        <v>1</v>
      </c>
      <c r="N894" s="27">
        <f>+DATAPREMIOLOCAL2024[[#This Row],[GRAND PRIX]]*$I$3+DATAPREMIOLOCAL2024[[#This Row],[ORO LOCAL]]*$J$3+DATAPREMIOLOCAL2024[[#This Row],[PLATA LOCAL]]*$K$3+DATAPREMIOLOCAL2024[[#This Row],[BRONCE LOCAL]]*$L$3</f>
        <v>3</v>
      </c>
    </row>
    <row r="895" spans="1:14" s="1" customFormat="1" x14ac:dyDescent="0.3">
      <c r="A895" s="1" t="s">
        <v>2571</v>
      </c>
      <c r="B895" s="1" t="s">
        <v>2536</v>
      </c>
      <c r="C895" s="1" t="s">
        <v>2536</v>
      </c>
      <c r="D895" s="1" t="s">
        <v>2538</v>
      </c>
      <c r="G895" s="1" t="s">
        <v>2396</v>
      </c>
      <c r="H895" s="1" t="s">
        <v>2396</v>
      </c>
      <c r="K895" s="1">
        <v>1</v>
      </c>
      <c r="M895" s="1">
        <f>SUM(DATAPREMIOLOCAL2024[[#This Row],[GRAND PRIX]:[BRONCE LOCAL]])</f>
        <v>1</v>
      </c>
      <c r="N895" s="27">
        <f>+DATAPREMIOLOCAL2024[[#This Row],[GRAND PRIX]]*$I$3+DATAPREMIOLOCAL2024[[#This Row],[ORO LOCAL]]*$J$3+DATAPREMIOLOCAL2024[[#This Row],[PLATA LOCAL]]*$K$3+DATAPREMIOLOCAL2024[[#This Row],[BRONCE LOCAL]]*$L$3</f>
        <v>7</v>
      </c>
    </row>
    <row r="896" spans="1:14" s="1" customFormat="1" x14ac:dyDescent="0.3">
      <c r="A896" s="1" t="s">
        <v>2571</v>
      </c>
      <c r="B896" s="1" t="s">
        <v>2536</v>
      </c>
      <c r="C896" s="1" t="s">
        <v>2536</v>
      </c>
      <c r="D896" s="1" t="s">
        <v>2539</v>
      </c>
      <c r="G896" s="1" t="s">
        <v>2396</v>
      </c>
      <c r="H896" s="1" t="s">
        <v>2396</v>
      </c>
      <c r="J896" s="1">
        <v>1</v>
      </c>
      <c r="M896" s="1">
        <f>SUM(DATAPREMIOLOCAL2024[[#This Row],[GRAND PRIX]:[BRONCE LOCAL]])</f>
        <v>1</v>
      </c>
      <c r="N896" s="27">
        <f>+DATAPREMIOLOCAL2024[[#This Row],[GRAND PRIX]]*$I$3+DATAPREMIOLOCAL2024[[#This Row],[ORO LOCAL]]*$J$3+DATAPREMIOLOCAL2024[[#This Row],[PLATA LOCAL]]*$K$3+DATAPREMIOLOCAL2024[[#This Row],[BRONCE LOCAL]]*$L$3</f>
        <v>15</v>
      </c>
    </row>
    <row r="897" spans="1:14" s="1" customFormat="1" x14ac:dyDescent="0.3">
      <c r="A897" s="1" t="s">
        <v>2571</v>
      </c>
      <c r="B897" s="1" t="s">
        <v>2536</v>
      </c>
      <c r="C897" s="1" t="s">
        <v>2536</v>
      </c>
      <c r="D897" s="1" t="s">
        <v>2540</v>
      </c>
      <c r="G897" s="1" t="s">
        <v>2396</v>
      </c>
      <c r="H897" s="1" t="s">
        <v>2396</v>
      </c>
      <c r="K897" s="1">
        <v>1</v>
      </c>
      <c r="M897" s="1">
        <f>SUM(DATAPREMIOLOCAL2024[[#This Row],[GRAND PRIX]:[BRONCE LOCAL]])</f>
        <v>1</v>
      </c>
      <c r="N897" s="27">
        <f>+DATAPREMIOLOCAL2024[[#This Row],[GRAND PRIX]]*$I$3+DATAPREMIOLOCAL2024[[#This Row],[ORO LOCAL]]*$J$3+DATAPREMIOLOCAL2024[[#This Row],[PLATA LOCAL]]*$K$3+DATAPREMIOLOCAL2024[[#This Row],[BRONCE LOCAL]]*$L$3</f>
        <v>7</v>
      </c>
    </row>
    <row r="898" spans="1:14" s="1" customFormat="1" x14ac:dyDescent="0.3">
      <c r="A898" s="1" t="s">
        <v>2571</v>
      </c>
      <c r="B898" s="1" t="s">
        <v>2541</v>
      </c>
      <c r="C898" s="1" t="s">
        <v>2541</v>
      </c>
      <c r="D898" s="1" t="s">
        <v>2542</v>
      </c>
      <c r="G898" s="1" t="s">
        <v>2396</v>
      </c>
      <c r="H898" s="1" t="s">
        <v>2396</v>
      </c>
      <c r="L898" s="1">
        <v>1</v>
      </c>
      <c r="M898" s="1">
        <f>SUM(DATAPREMIOLOCAL2024[[#This Row],[GRAND PRIX]:[BRONCE LOCAL]])</f>
        <v>1</v>
      </c>
      <c r="N898" s="27">
        <f>+DATAPREMIOLOCAL2024[[#This Row],[GRAND PRIX]]*$I$3+DATAPREMIOLOCAL2024[[#This Row],[ORO LOCAL]]*$J$3+DATAPREMIOLOCAL2024[[#This Row],[PLATA LOCAL]]*$K$3+DATAPREMIOLOCAL2024[[#This Row],[BRONCE LOCAL]]*$L$3</f>
        <v>3</v>
      </c>
    </row>
    <row r="899" spans="1:14" s="1" customFormat="1" x14ac:dyDescent="0.3">
      <c r="A899" s="1" t="s">
        <v>2571</v>
      </c>
      <c r="B899" s="1" t="s">
        <v>2543</v>
      </c>
      <c r="C899" s="1" t="s">
        <v>2543</v>
      </c>
      <c r="D899" s="1" t="s">
        <v>2544</v>
      </c>
      <c r="G899" s="1" t="s">
        <v>2396</v>
      </c>
      <c r="H899" s="1" t="s">
        <v>2396</v>
      </c>
      <c r="J899" s="1">
        <v>3</v>
      </c>
      <c r="K899" s="1">
        <v>2</v>
      </c>
      <c r="L899" s="1">
        <v>1</v>
      </c>
      <c r="M899" s="1">
        <f>SUM(DATAPREMIOLOCAL2024[[#This Row],[GRAND PRIX]:[BRONCE LOCAL]])</f>
        <v>6</v>
      </c>
      <c r="N899" s="27">
        <f>+DATAPREMIOLOCAL2024[[#This Row],[GRAND PRIX]]*$I$3+DATAPREMIOLOCAL2024[[#This Row],[ORO LOCAL]]*$J$3+DATAPREMIOLOCAL2024[[#This Row],[PLATA LOCAL]]*$K$3+DATAPREMIOLOCAL2024[[#This Row],[BRONCE LOCAL]]*$L$3</f>
        <v>62</v>
      </c>
    </row>
    <row r="900" spans="1:14" s="1" customFormat="1" x14ac:dyDescent="0.3">
      <c r="A900" s="1" t="s">
        <v>2571</v>
      </c>
      <c r="B900" s="1" t="s">
        <v>2545</v>
      </c>
      <c r="C900" s="1" t="s">
        <v>2545</v>
      </c>
      <c r="D900" s="1" t="s">
        <v>2546</v>
      </c>
      <c r="G900" s="1" t="s">
        <v>2396</v>
      </c>
      <c r="H900" s="1" t="s">
        <v>2396</v>
      </c>
      <c r="K900" s="1">
        <v>1</v>
      </c>
      <c r="M900" s="1">
        <f>SUM(DATAPREMIOLOCAL2024[[#This Row],[GRAND PRIX]:[BRONCE LOCAL]])</f>
        <v>1</v>
      </c>
      <c r="N900" s="27">
        <f>+DATAPREMIOLOCAL2024[[#This Row],[GRAND PRIX]]*$I$3+DATAPREMIOLOCAL2024[[#This Row],[ORO LOCAL]]*$J$3+DATAPREMIOLOCAL2024[[#This Row],[PLATA LOCAL]]*$K$3+DATAPREMIOLOCAL2024[[#This Row],[BRONCE LOCAL]]*$L$3</f>
        <v>7</v>
      </c>
    </row>
    <row r="901" spans="1:14" s="1" customFormat="1" x14ac:dyDescent="0.3">
      <c r="A901" s="1" t="s">
        <v>2571</v>
      </c>
      <c r="B901" s="1" t="s">
        <v>2545</v>
      </c>
      <c r="C901" s="1" t="s">
        <v>2545</v>
      </c>
      <c r="D901" s="1" t="s">
        <v>2547</v>
      </c>
      <c r="G901" s="1" t="s">
        <v>2396</v>
      </c>
      <c r="H901" s="1" t="s">
        <v>2396</v>
      </c>
      <c r="K901" s="1">
        <v>1</v>
      </c>
      <c r="M901" s="1">
        <f>SUM(DATAPREMIOLOCAL2024[[#This Row],[GRAND PRIX]:[BRONCE LOCAL]])</f>
        <v>1</v>
      </c>
      <c r="N901" s="27">
        <f>+DATAPREMIOLOCAL2024[[#This Row],[GRAND PRIX]]*$I$3+DATAPREMIOLOCAL2024[[#This Row],[ORO LOCAL]]*$J$3+DATAPREMIOLOCAL2024[[#This Row],[PLATA LOCAL]]*$K$3+DATAPREMIOLOCAL2024[[#This Row],[BRONCE LOCAL]]*$L$3</f>
        <v>7</v>
      </c>
    </row>
    <row r="902" spans="1:14" s="1" customFormat="1" x14ac:dyDescent="0.3">
      <c r="A902" s="1" t="s">
        <v>2571</v>
      </c>
      <c r="B902" s="1" t="s">
        <v>2545</v>
      </c>
      <c r="C902" s="1" t="s">
        <v>2545</v>
      </c>
      <c r="D902" s="1" t="s">
        <v>2548</v>
      </c>
      <c r="G902" s="1" t="s">
        <v>2396</v>
      </c>
      <c r="H902" s="1" t="s">
        <v>2396</v>
      </c>
      <c r="J902" s="1">
        <v>1</v>
      </c>
      <c r="K902" s="1">
        <v>1</v>
      </c>
      <c r="M902" s="1">
        <f>SUM(DATAPREMIOLOCAL2024[[#This Row],[GRAND PRIX]:[BRONCE LOCAL]])</f>
        <v>2</v>
      </c>
      <c r="N902" s="27">
        <f>+DATAPREMIOLOCAL2024[[#This Row],[GRAND PRIX]]*$I$3+DATAPREMIOLOCAL2024[[#This Row],[ORO LOCAL]]*$J$3+DATAPREMIOLOCAL2024[[#This Row],[PLATA LOCAL]]*$K$3+DATAPREMIOLOCAL2024[[#This Row],[BRONCE LOCAL]]*$L$3</f>
        <v>22</v>
      </c>
    </row>
    <row r="903" spans="1:14" s="1" customFormat="1" x14ac:dyDescent="0.3">
      <c r="A903" s="1" t="s">
        <v>2571</v>
      </c>
      <c r="B903" s="1" t="s">
        <v>2394</v>
      </c>
      <c r="C903" s="1" t="s">
        <v>2394</v>
      </c>
      <c r="D903" s="1" t="s">
        <v>2549</v>
      </c>
      <c r="G903" s="1" t="s">
        <v>2396</v>
      </c>
      <c r="H903" s="1" t="s">
        <v>2396</v>
      </c>
      <c r="K903" s="1">
        <v>1</v>
      </c>
      <c r="M903" s="1">
        <f>SUM(DATAPREMIOLOCAL2024[[#This Row],[GRAND PRIX]:[BRONCE LOCAL]])</f>
        <v>1</v>
      </c>
      <c r="N903" s="27">
        <f>+DATAPREMIOLOCAL2024[[#This Row],[GRAND PRIX]]*$I$3+DATAPREMIOLOCAL2024[[#This Row],[ORO LOCAL]]*$J$3+DATAPREMIOLOCAL2024[[#This Row],[PLATA LOCAL]]*$K$3+DATAPREMIOLOCAL2024[[#This Row],[BRONCE LOCAL]]*$L$3</f>
        <v>7</v>
      </c>
    </row>
    <row r="904" spans="1:14" s="1" customFormat="1" x14ac:dyDescent="0.3">
      <c r="A904" s="1" t="s">
        <v>2571</v>
      </c>
      <c r="B904" s="1" t="s">
        <v>2550</v>
      </c>
      <c r="C904" s="1" t="s">
        <v>2550</v>
      </c>
      <c r="D904" s="1" t="s">
        <v>2551</v>
      </c>
      <c r="G904" s="1" t="s">
        <v>2396</v>
      </c>
      <c r="H904" s="1" t="s">
        <v>2396</v>
      </c>
      <c r="J904" s="1">
        <v>1</v>
      </c>
      <c r="L904" s="1">
        <v>1</v>
      </c>
      <c r="M904" s="1">
        <f>SUM(DATAPREMIOLOCAL2024[[#This Row],[GRAND PRIX]:[BRONCE LOCAL]])</f>
        <v>2</v>
      </c>
      <c r="N904" s="27">
        <f>+DATAPREMIOLOCAL2024[[#This Row],[GRAND PRIX]]*$I$3+DATAPREMIOLOCAL2024[[#This Row],[ORO LOCAL]]*$J$3+DATAPREMIOLOCAL2024[[#This Row],[PLATA LOCAL]]*$K$3+DATAPREMIOLOCAL2024[[#This Row],[BRONCE LOCAL]]*$L$3</f>
        <v>18</v>
      </c>
    </row>
    <row r="905" spans="1:14" s="1" customFormat="1" x14ac:dyDescent="0.3">
      <c r="A905" s="1" t="s">
        <v>2571</v>
      </c>
      <c r="B905" s="1" t="s">
        <v>2550</v>
      </c>
      <c r="C905" s="1" t="s">
        <v>2550</v>
      </c>
      <c r="D905" s="1" t="s">
        <v>2552</v>
      </c>
      <c r="G905" s="1" t="s">
        <v>2396</v>
      </c>
      <c r="H905" s="1" t="s">
        <v>2396</v>
      </c>
      <c r="L905" s="1">
        <v>1</v>
      </c>
      <c r="M905" s="1">
        <f>SUM(DATAPREMIOLOCAL2024[[#This Row],[GRAND PRIX]:[BRONCE LOCAL]])</f>
        <v>1</v>
      </c>
      <c r="N905" s="27">
        <f>+DATAPREMIOLOCAL2024[[#This Row],[GRAND PRIX]]*$I$3+DATAPREMIOLOCAL2024[[#This Row],[ORO LOCAL]]*$J$3+DATAPREMIOLOCAL2024[[#This Row],[PLATA LOCAL]]*$K$3+DATAPREMIOLOCAL2024[[#This Row],[BRONCE LOCAL]]*$L$3</f>
        <v>3</v>
      </c>
    </row>
    <row r="906" spans="1:14" s="1" customFormat="1" x14ac:dyDescent="0.3">
      <c r="A906" s="1" t="s">
        <v>2571</v>
      </c>
      <c r="B906" s="1" t="s">
        <v>1443</v>
      </c>
      <c r="C906" s="1" t="s">
        <v>2553</v>
      </c>
      <c r="D906" s="1" t="s">
        <v>2554</v>
      </c>
      <c r="G906" s="1" t="s">
        <v>2396</v>
      </c>
      <c r="H906" s="1" t="s">
        <v>2396</v>
      </c>
      <c r="K906" s="1">
        <v>1</v>
      </c>
      <c r="M906" s="1">
        <f>SUM(DATAPREMIOLOCAL2024[[#This Row],[GRAND PRIX]:[BRONCE LOCAL]])</f>
        <v>1</v>
      </c>
      <c r="N906" s="27">
        <f>+DATAPREMIOLOCAL2024[[#This Row],[GRAND PRIX]]*$I$3+DATAPREMIOLOCAL2024[[#This Row],[ORO LOCAL]]*$J$3+DATAPREMIOLOCAL2024[[#This Row],[PLATA LOCAL]]*$K$3+DATAPREMIOLOCAL2024[[#This Row],[BRONCE LOCAL]]*$L$3</f>
        <v>7</v>
      </c>
    </row>
    <row r="907" spans="1:14" s="1" customFormat="1" x14ac:dyDescent="0.3">
      <c r="A907" s="1" t="s">
        <v>2571</v>
      </c>
      <c r="B907" s="1" t="s">
        <v>1443</v>
      </c>
      <c r="C907" s="1" t="s">
        <v>2553</v>
      </c>
      <c r="D907" s="1" t="s">
        <v>2555</v>
      </c>
      <c r="G907" s="1" t="s">
        <v>2396</v>
      </c>
      <c r="H907" s="1" t="s">
        <v>2396</v>
      </c>
      <c r="L907" s="1">
        <v>1</v>
      </c>
      <c r="M907" s="1">
        <f>SUM(DATAPREMIOLOCAL2024[[#This Row],[GRAND PRIX]:[BRONCE LOCAL]])</f>
        <v>1</v>
      </c>
      <c r="N907" s="27">
        <f>+DATAPREMIOLOCAL2024[[#This Row],[GRAND PRIX]]*$I$3+DATAPREMIOLOCAL2024[[#This Row],[ORO LOCAL]]*$J$3+DATAPREMIOLOCAL2024[[#This Row],[PLATA LOCAL]]*$K$3+DATAPREMIOLOCAL2024[[#This Row],[BRONCE LOCAL]]*$L$3</f>
        <v>3</v>
      </c>
    </row>
    <row r="908" spans="1:14" s="1" customFormat="1" x14ac:dyDescent="0.3">
      <c r="A908" s="1" t="s">
        <v>2571</v>
      </c>
      <c r="B908" s="1" t="s">
        <v>1443</v>
      </c>
      <c r="C908" s="1" t="s">
        <v>2553</v>
      </c>
      <c r="D908" s="1" t="s">
        <v>2556</v>
      </c>
      <c r="G908" s="1" t="s">
        <v>2396</v>
      </c>
      <c r="H908" s="1" t="s">
        <v>2396</v>
      </c>
      <c r="L908" s="1">
        <v>2</v>
      </c>
      <c r="M908" s="1">
        <f>SUM(DATAPREMIOLOCAL2024[[#This Row],[GRAND PRIX]:[BRONCE LOCAL]])</f>
        <v>2</v>
      </c>
      <c r="N908" s="27">
        <f>+DATAPREMIOLOCAL2024[[#This Row],[GRAND PRIX]]*$I$3+DATAPREMIOLOCAL2024[[#This Row],[ORO LOCAL]]*$J$3+DATAPREMIOLOCAL2024[[#This Row],[PLATA LOCAL]]*$K$3+DATAPREMIOLOCAL2024[[#This Row],[BRONCE LOCAL]]*$L$3</f>
        <v>6</v>
      </c>
    </row>
    <row r="909" spans="1:14" s="1" customFormat="1" x14ac:dyDescent="0.3">
      <c r="A909" s="1" t="s">
        <v>2571</v>
      </c>
      <c r="B909" s="1" t="s">
        <v>1443</v>
      </c>
      <c r="C909" s="1" t="s">
        <v>2553</v>
      </c>
      <c r="D909" s="1" t="s">
        <v>2557</v>
      </c>
      <c r="G909" s="1" t="s">
        <v>2396</v>
      </c>
      <c r="H909" s="1" t="s">
        <v>2396</v>
      </c>
      <c r="L909" s="1">
        <v>1</v>
      </c>
      <c r="M909" s="1">
        <f>SUM(DATAPREMIOLOCAL2024[[#This Row],[GRAND PRIX]:[BRONCE LOCAL]])</f>
        <v>1</v>
      </c>
      <c r="N909" s="27">
        <f>+DATAPREMIOLOCAL2024[[#This Row],[GRAND PRIX]]*$I$3+DATAPREMIOLOCAL2024[[#This Row],[ORO LOCAL]]*$J$3+DATAPREMIOLOCAL2024[[#This Row],[PLATA LOCAL]]*$K$3+DATAPREMIOLOCAL2024[[#This Row],[BRONCE LOCAL]]*$L$3</f>
        <v>3</v>
      </c>
    </row>
    <row r="910" spans="1:14" s="1" customFormat="1" x14ac:dyDescent="0.3">
      <c r="A910" s="1" t="s">
        <v>2571</v>
      </c>
      <c r="B910" s="1" t="s">
        <v>1443</v>
      </c>
      <c r="C910" s="1" t="s">
        <v>2553</v>
      </c>
      <c r="D910" s="1" t="s">
        <v>2558</v>
      </c>
      <c r="G910" s="1" t="s">
        <v>2396</v>
      </c>
      <c r="H910" s="1" t="s">
        <v>2396</v>
      </c>
      <c r="L910" s="1">
        <v>3</v>
      </c>
      <c r="M910" s="1">
        <f>SUM(DATAPREMIOLOCAL2024[[#This Row],[GRAND PRIX]:[BRONCE LOCAL]])</f>
        <v>3</v>
      </c>
      <c r="N910" s="27">
        <f>+DATAPREMIOLOCAL2024[[#This Row],[GRAND PRIX]]*$I$3+DATAPREMIOLOCAL2024[[#This Row],[ORO LOCAL]]*$J$3+DATAPREMIOLOCAL2024[[#This Row],[PLATA LOCAL]]*$K$3+DATAPREMIOLOCAL2024[[#This Row],[BRONCE LOCAL]]*$L$3</f>
        <v>9</v>
      </c>
    </row>
    <row r="911" spans="1:14" s="1" customFormat="1" x14ac:dyDescent="0.3">
      <c r="A911" s="1" t="s">
        <v>2571</v>
      </c>
      <c r="B911" s="1" t="s">
        <v>1443</v>
      </c>
      <c r="C911" s="1" t="s">
        <v>2553</v>
      </c>
      <c r="D911" s="1" t="s">
        <v>2559</v>
      </c>
      <c r="G911" s="1" t="s">
        <v>2396</v>
      </c>
      <c r="H911" s="1" t="s">
        <v>2396</v>
      </c>
      <c r="J911" s="1">
        <v>1</v>
      </c>
      <c r="M911" s="1">
        <f>SUM(DATAPREMIOLOCAL2024[[#This Row],[GRAND PRIX]:[BRONCE LOCAL]])</f>
        <v>1</v>
      </c>
      <c r="N911" s="27">
        <f>+DATAPREMIOLOCAL2024[[#This Row],[GRAND PRIX]]*$I$3+DATAPREMIOLOCAL2024[[#This Row],[ORO LOCAL]]*$J$3+DATAPREMIOLOCAL2024[[#This Row],[PLATA LOCAL]]*$K$3+DATAPREMIOLOCAL2024[[#This Row],[BRONCE LOCAL]]*$L$3</f>
        <v>15</v>
      </c>
    </row>
    <row r="912" spans="1:14" s="1" customFormat="1" x14ac:dyDescent="0.3">
      <c r="A912" s="1" t="s">
        <v>2571</v>
      </c>
      <c r="B912" s="1" t="s">
        <v>1443</v>
      </c>
      <c r="C912" s="1" t="s">
        <v>2553</v>
      </c>
      <c r="D912" s="1" t="s">
        <v>2560</v>
      </c>
      <c r="G912" s="1" t="s">
        <v>2396</v>
      </c>
      <c r="H912" s="1" t="s">
        <v>2396</v>
      </c>
      <c r="K912" s="1">
        <v>1</v>
      </c>
      <c r="M912" s="1">
        <f>SUM(DATAPREMIOLOCAL2024[[#This Row],[GRAND PRIX]:[BRONCE LOCAL]])</f>
        <v>1</v>
      </c>
      <c r="N912" s="27">
        <f>+DATAPREMIOLOCAL2024[[#This Row],[GRAND PRIX]]*$I$3+DATAPREMIOLOCAL2024[[#This Row],[ORO LOCAL]]*$J$3+DATAPREMIOLOCAL2024[[#This Row],[PLATA LOCAL]]*$K$3+DATAPREMIOLOCAL2024[[#This Row],[BRONCE LOCAL]]*$L$3</f>
        <v>7</v>
      </c>
    </row>
    <row r="913" spans="1:14" s="1" customFormat="1" x14ac:dyDescent="0.3">
      <c r="A913" s="1" t="s">
        <v>2571</v>
      </c>
      <c r="B913" s="1" t="s">
        <v>1443</v>
      </c>
      <c r="C913" s="1" t="s">
        <v>2553</v>
      </c>
      <c r="D913" s="1" t="s">
        <v>2561</v>
      </c>
      <c r="G913" s="1" t="s">
        <v>2396</v>
      </c>
      <c r="H913" s="1" t="s">
        <v>2396</v>
      </c>
      <c r="L913" s="1">
        <v>1</v>
      </c>
      <c r="M913" s="1">
        <f>SUM(DATAPREMIOLOCAL2024[[#This Row],[GRAND PRIX]:[BRONCE LOCAL]])</f>
        <v>1</v>
      </c>
      <c r="N913" s="27">
        <f>+DATAPREMIOLOCAL2024[[#This Row],[GRAND PRIX]]*$I$3+DATAPREMIOLOCAL2024[[#This Row],[ORO LOCAL]]*$J$3+DATAPREMIOLOCAL2024[[#This Row],[PLATA LOCAL]]*$K$3+DATAPREMIOLOCAL2024[[#This Row],[BRONCE LOCAL]]*$L$3</f>
        <v>3</v>
      </c>
    </row>
    <row r="914" spans="1:14" s="1" customFormat="1" x14ac:dyDescent="0.3">
      <c r="A914" s="1" t="s">
        <v>2571</v>
      </c>
      <c r="B914" s="1" t="s">
        <v>2562</v>
      </c>
      <c r="C914" s="1" t="s">
        <v>2562</v>
      </c>
      <c r="D914" s="1" t="s">
        <v>2563</v>
      </c>
      <c r="G914" s="1" t="s">
        <v>2396</v>
      </c>
      <c r="H914" s="1" t="s">
        <v>2396</v>
      </c>
      <c r="L914" s="1">
        <v>1</v>
      </c>
      <c r="M914" s="1">
        <f>SUM(DATAPREMIOLOCAL2024[[#This Row],[GRAND PRIX]:[BRONCE LOCAL]])</f>
        <v>1</v>
      </c>
      <c r="N914" s="27">
        <f>+DATAPREMIOLOCAL2024[[#This Row],[GRAND PRIX]]*$I$3+DATAPREMIOLOCAL2024[[#This Row],[ORO LOCAL]]*$J$3+DATAPREMIOLOCAL2024[[#This Row],[PLATA LOCAL]]*$K$3+DATAPREMIOLOCAL2024[[#This Row],[BRONCE LOCAL]]*$L$3</f>
        <v>3</v>
      </c>
    </row>
    <row r="915" spans="1:14" s="1" customFormat="1" x14ac:dyDescent="0.3">
      <c r="A915" s="1" t="s">
        <v>2571</v>
      </c>
      <c r="B915" s="1" t="s">
        <v>2564</v>
      </c>
      <c r="C915" s="1" t="s">
        <v>2564</v>
      </c>
      <c r="D915" s="1" t="s">
        <v>2565</v>
      </c>
      <c r="G915" s="1" t="s">
        <v>2396</v>
      </c>
      <c r="H915" s="1" t="s">
        <v>2396</v>
      </c>
      <c r="L915" s="1">
        <v>1</v>
      </c>
      <c r="M915" s="1">
        <f>SUM(DATAPREMIOLOCAL2024[[#This Row],[GRAND PRIX]:[BRONCE LOCAL]])</f>
        <v>1</v>
      </c>
      <c r="N915" s="27">
        <f>+DATAPREMIOLOCAL2024[[#This Row],[GRAND PRIX]]*$I$3+DATAPREMIOLOCAL2024[[#This Row],[ORO LOCAL]]*$J$3+DATAPREMIOLOCAL2024[[#This Row],[PLATA LOCAL]]*$K$3+DATAPREMIOLOCAL2024[[#This Row],[BRONCE LOCAL]]*$L$3</f>
        <v>3</v>
      </c>
    </row>
    <row r="916" spans="1:14" s="1" customFormat="1" x14ac:dyDescent="0.3">
      <c r="A916" s="1" t="s">
        <v>2571</v>
      </c>
      <c r="B916" s="1" t="s">
        <v>2566</v>
      </c>
      <c r="C916" s="1" t="s">
        <v>2566</v>
      </c>
      <c r="D916" s="1" t="s">
        <v>2567</v>
      </c>
      <c r="G916" s="1" t="s">
        <v>2396</v>
      </c>
      <c r="H916" s="1" t="s">
        <v>2396</v>
      </c>
      <c r="J916" s="1">
        <v>1</v>
      </c>
      <c r="M916" s="1">
        <f>SUM(DATAPREMIOLOCAL2024[[#This Row],[GRAND PRIX]:[BRONCE LOCAL]])</f>
        <v>1</v>
      </c>
      <c r="N916" s="27">
        <f>+DATAPREMIOLOCAL2024[[#This Row],[GRAND PRIX]]*$I$3+DATAPREMIOLOCAL2024[[#This Row],[ORO LOCAL]]*$J$3+DATAPREMIOLOCAL2024[[#This Row],[PLATA LOCAL]]*$K$3+DATAPREMIOLOCAL2024[[#This Row],[BRONCE LOCAL]]*$L$3</f>
        <v>15</v>
      </c>
    </row>
    <row r="917" spans="1:14" s="1" customFormat="1" x14ac:dyDescent="0.3">
      <c r="A917" s="1" t="s">
        <v>2571</v>
      </c>
      <c r="B917" s="1" t="s">
        <v>2566</v>
      </c>
      <c r="C917" s="1" t="s">
        <v>2566</v>
      </c>
      <c r="D917" s="1" t="s">
        <v>2568</v>
      </c>
      <c r="G917" s="1" t="s">
        <v>2396</v>
      </c>
      <c r="H917" s="1" t="s">
        <v>2396</v>
      </c>
      <c r="L917" s="1">
        <v>1</v>
      </c>
      <c r="M917" s="1">
        <f>SUM(DATAPREMIOLOCAL2024[[#This Row],[GRAND PRIX]:[BRONCE LOCAL]])</f>
        <v>1</v>
      </c>
      <c r="N917" s="27">
        <f>+DATAPREMIOLOCAL2024[[#This Row],[GRAND PRIX]]*$I$3+DATAPREMIOLOCAL2024[[#This Row],[ORO LOCAL]]*$J$3+DATAPREMIOLOCAL2024[[#This Row],[PLATA LOCAL]]*$K$3+DATAPREMIOLOCAL2024[[#This Row],[BRONCE LOCAL]]*$L$3</f>
        <v>3</v>
      </c>
    </row>
    <row r="918" spans="1:14" s="1" customFormat="1" x14ac:dyDescent="0.3">
      <c r="A918" s="1" t="s">
        <v>2571</v>
      </c>
      <c r="B918" s="1" t="s">
        <v>2566</v>
      </c>
      <c r="C918" s="1" t="s">
        <v>2566</v>
      </c>
      <c r="D918" s="1" t="s">
        <v>2569</v>
      </c>
      <c r="G918" s="1" t="s">
        <v>2396</v>
      </c>
      <c r="H918" s="1" t="s">
        <v>2396</v>
      </c>
      <c r="L918" s="1">
        <v>1</v>
      </c>
      <c r="M918" s="1">
        <f>SUM(DATAPREMIOLOCAL2024[[#This Row],[GRAND PRIX]:[BRONCE LOCAL]])</f>
        <v>1</v>
      </c>
      <c r="N918" s="27">
        <f>+DATAPREMIOLOCAL2024[[#This Row],[GRAND PRIX]]*$I$3+DATAPREMIOLOCAL2024[[#This Row],[ORO LOCAL]]*$J$3+DATAPREMIOLOCAL2024[[#This Row],[PLATA LOCAL]]*$K$3+DATAPREMIOLOCAL2024[[#This Row],[BRONCE LOCAL]]*$L$3</f>
        <v>3</v>
      </c>
    </row>
    <row r="919" spans="1:14" s="1" customFormat="1" x14ac:dyDescent="0.3">
      <c r="A919" s="1" t="s">
        <v>2631</v>
      </c>
      <c r="B919" s="1" t="s">
        <v>2602</v>
      </c>
      <c r="C919" s="1" t="s">
        <v>2602</v>
      </c>
      <c r="D919" s="1" t="s">
        <v>2602</v>
      </c>
      <c r="G919" s="1" t="s">
        <v>1002</v>
      </c>
      <c r="H919" s="1" t="s">
        <v>1002</v>
      </c>
      <c r="J919" s="1">
        <v>1</v>
      </c>
      <c r="M919" s="1">
        <f>SUM(DATAPREMIOLOCAL2024[[#This Row],[GRAND PRIX]:[BRONCE LOCAL]])</f>
        <v>1</v>
      </c>
      <c r="N919" s="27">
        <f>+DATAPREMIOLOCAL2024[[#This Row],[GRAND PRIX]]*$I$3+DATAPREMIOLOCAL2024[[#This Row],[ORO LOCAL]]*$J$3+DATAPREMIOLOCAL2024[[#This Row],[PLATA LOCAL]]*$K$3+DATAPREMIOLOCAL2024[[#This Row],[BRONCE LOCAL]]*$L$3</f>
        <v>15</v>
      </c>
    </row>
    <row r="920" spans="1:14" s="1" customFormat="1" x14ac:dyDescent="0.3">
      <c r="A920" s="1" t="s">
        <v>2631</v>
      </c>
      <c r="B920" s="1" t="s">
        <v>1060</v>
      </c>
      <c r="C920" s="1" t="s">
        <v>1060</v>
      </c>
      <c r="D920" s="1" t="s">
        <v>2603</v>
      </c>
      <c r="G920" s="1" t="s">
        <v>1002</v>
      </c>
      <c r="H920" s="1" t="s">
        <v>1002</v>
      </c>
      <c r="J920" s="1">
        <v>1</v>
      </c>
      <c r="M920" s="1">
        <f>SUM(DATAPREMIOLOCAL2024[[#This Row],[GRAND PRIX]:[BRONCE LOCAL]])</f>
        <v>1</v>
      </c>
      <c r="N920" s="27">
        <f>+DATAPREMIOLOCAL2024[[#This Row],[GRAND PRIX]]*$I$3+DATAPREMIOLOCAL2024[[#This Row],[ORO LOCAL]]*$J$3+DATAPREMIOLOCAL2024[[#This Row],[PLATA LOCAL]]*$K$3+DATAPREMIOLOCAL2024[[#This Row],[BRONCE LOCAL]]*$L$3</f>
        <v>15</v>
      </c>
    </row>
    <row r="921" spans="1:14" s="1" customFormat="1" x14ac:dyDescent="0.3">
      <c r="A921" s="1" t="s">
        <v>2631</v>
      </c>
      <c r="B921" s="1" t="s">
        <v>2604</v>
      </c>
      <c r="C921" s="1" t="s">
        <v>2604</v>
      </c>
      <c r="D921" s="1" t="s">
        <v>2605</v>
      </c>
      <c r="G921" s="1" t="s">
        <v>1002</v>
      </c>
      <c r="H921" s="1" t="s">
        <v>1002</v>
      </c>
      <c r="J921" s="1">
        <v>1</v>
      </c>
      <c r="M921" s="1">
        <f>SUM(DATAPREMIOLOCAL2024[[#This Row],[GRAND PRIX]:[BRONCE LOCAL]])</f>
        <v>1</v>
      </c>
      <c r="N921" s="27">
        <f>+DATAPREMIOLOCAL2024[[#This Row],[GRAND PRIX]]*$I$3+DATAPREMIOLOCAL2024[[#This Row],[ORO LOCAL]]*$J$3+DATAPREMIOLOCAL2024[[#This Row],[PLATA LOCAL]]*$K$3+DATAPREMIOLOCAL2024[[#This Row],[BRONCE LOCAL]]*$L$3</f>
        <v>15</v>
      </c>
    </row>
    <row r="922" spans="1:14" s="1" customFormat="1" x14ac:dyDescent="0.3">
      <c r="A922" s="1" t="s">
        <v>2631</v>
      </c>
      <c r="B922" s="1" t="s">
        <v>2606</v>
      </c>
      <c r="C922" s="1" t="s">
        <v>2606</v>
      </c>
      <c r="D922" s="1" t="s">
        <v>2607</v>
      </c>
      <c r="G922" s="1" t="s">
        <v>1002</v>
      </c>
      <c r="H922" s="1" t="s">
        <v>1002</v>
      </c>
      <c r="J922" s="1">
        <v>1</v>
      </c>
      <c r="M922" s="1">
        <f>SUM(DATAPREMIOLOCAL2024[[#This Row],[GRAND PRIX]:[BRONCE LOCAL]])</f>
        <v>1</v>
      </c>
      <c r="N922" s="27">
        <f>+DATAPREMIOLOCAL2024[[#This Row],[GRAND PRIX]]*$I$3+DATAPREMIOLOCAL2024[[#This Row],[ORO LOCAL]]*$J$3+DATAPREMIOLOCAL2024[[#This Row],[PLATA LOCAL]]*$K$3+DATAPREMIOLOCAL2024[[#This Row],[BRONCE LOCAL]]*$L$3</f>
        <v>15</v>
      </c>
    </row>
    <row r="923" spans="1:14" s="1" customFormat="1" x14ac:dyDescent="0.3">
      <c r="A923" s="1" t="s">
        <v>2631</v>
      </c>
      <c r="B923" s="1" t="s">
        <v>2608</v>
      </c>
      <c r="C923" s="1" t="s">
        <v>2608</v>
      </c>
      <c r="D923" s="1" t="s">
        <v>2609</v>
      </c>
      <c r="G923" s="1" t="s">
        <v>1002</v>
      </c>
      <c r="H923" s="1" t="s">
        <v>1002</v>
      </c>
      <c r="J923" s="1">
        <v>1</v>
      </c>
      <c r="M923" s="1">
        <f>SUM(DATAPREMIOLOCAL2024[[#This Row],[GRAND PRIX]:[BRONCE LOCAL]])</f>
        <v>1</v>
      </c>
      <c r="N923" s="27">
        <f>+DATAPREMIOLOCAL2024[[#This Row],[GRAND PRIX]]*$I$3+DATAPREMIOLOCAL2024[[#This Row],[ORO LOCAL]]*$J$3+DATAPREMIOLOCAL2024[[#This Row],[PLATA LOCAL]]*$K$3+DATAPREMIOLOCAL2024[[#This Row],[BRONCE LOCAL]]*$L$3</f>
        <v>15</v>
      </c>
    </row>
    <row r="924" spans="1:14" s="1" customFormat="1" x14ac:dyDescent="0.3">
      <c r="A924" s="1" t="s">
        <v>2631</v>
      </c>
      <c r="B924" s="1" t="s">
        <v>941</v>
      </c>
      <c r="C924" s="1" t="s">
        <v>941</v>
      </c>
      <c r="D924" s="1" t="s">
        <v>2610</v>
      </c>
      <c r="G924" s="1" t="s">
        <v>1002</v>
      </c>
      <c r="H924" s="1" t="s">
        <v>1002</v>
      </c>
      <c r="J924" s="1">
        <v>1</v>
      </c>
      <c r="M924" s="1">
        <f>SUM(DATAPREMIOLOCAL2024[[#This Row],[GRAND PRIX]:[BRONCE LOCAL]])</f>
        <v>1</v>
      </c>
      <c r="N924" s="27">
        <f>+DATAPREMIOLOCAL2024[[#This Row],[GRAND PRIX]]*$I$3+DATAPREMIOLOCAL2024[[#This Row],[ORO LOCAL]]*$J$3+DATAPREMIOLOCAL2024[[#This Row],[PLATA LOCAL]]*$K$3+DATAPREMIOLOCAL2024[[#This Row],[BRONCE LOCAL]]*$L$3</f>
        <v>15</v>
      </c>
    </row>
    <row r="925" spans="1:14" s="1" customFormat="1" x14ac:dyDescent="0.3">
      <c r="A925" s="1" t="s">
        <v>2631</v>
      </c>
      <c r="B925" s="1" t="s">
        <v>2611</v>
      </c>
      <c r="C925" s="1" t="s">
        <v>2611</v>
      </c>
      <c r="D925" s="1" t="s">
        <v>2612</v>
      </c>
      <c r="G925" s="1" t="s">
        <v>1002</v>
      </c>
      <c r="H925" s="1" t="s">
        <v>1002</v>
      </c>
      <c r="J925" s="1">
        <v>1</v>
      </c>
      <c r="M925" s="1">
        <f>SUM(DATAPREMIOLOCAL2024[[#This Row],[GRAND PRIX]:[BRONCE LOCAL]])</f>
        <v>1</v>
      </c>
      <c r="N925" s="27">
        <f>+DATAPREMIOLOCAL2024[[#This Row],[GRAND PRIX]]*$I$3+DATAPREMIOLOCAL2024[[#This Row],[ORO LOCAL]]*$J$3+DATAPREMIOLOCAL2024[[#This Row],[PLATA LOCAL]]*$K$3+DATAPREMIOLOCAL2024[[#This Row],[BRONCE LOCAL]]*$L$3</f>
        <v>15</v>
      </c>
    </row>
    <row r="926" spans="1:14" s="1" customFormat="1" x14ac:dyDescent="0.3">
      <c r="A926" s="1" t="s">
        <v>2631</v>
      </c>
      <c r="B926" s="1" t="s">
        <v>485</v>
      </c>
      <c r="C926" s="1" t="s">
        <v>2629</v>
      </c>
      <c r="D926" s="1" t="s">
        <v>2613</v>
      </c>
      <c r="G926" s="1" t="s">
        <v>1002</v>
      </c>
      <c r="H926" s="1" t="s">
        <v>1002</v>
      </c>
      <c r="J926" s="1">
        <v>1</v>
      </c>
      <c r="M926" s="1">
        <f>SUM(DATAPREMIOLOCAL2024[[#This Row],[GRAND PRIX]:[BRONCE LOCAL]])</f>
        <v>1</v>
      </c>
      <c r="N926" s="27">
        <f>+DATAPREMIOLOCAL2024[[#This Row],[GRAND PRIX]]*$I$3+DATAPREMIOLOCAL2024[[#This Row],[ORO LOCAL]]*$J$3+DATAPREMIOLOCAL2024[[#This Row],[PLATA LOCAL]]*$K$3+DATAPREMIOLOCAL2024[[#This Row],[BRONCE LOCAL]]*$L$3</f>
        <v>15</v>
      </c>
    </row>
    <row r="927" spans="1:14" s="1" customFormat="1" x14ac:dyDescent="0.3">
      <c r="A927" s="1" t="s">
        <v>2631</v>
      </c>
      <c r="B927" s="1" t="s">
        <v>2614</v>
      </c>
      <c r="C927" s="1" t="s">
        <v>2614</v>
      </c>
      <c r="D927" s="1" t="s">
        <v>2615</v>
      </c>
      <c r="G927" s="1" t="s">
        <v>1002</v>
      </c>
      <c r="H927" s="1" t="s">
        <v>1002</v>
      </c>
      <c r="J927" s="1">
        <v>1</v>
      </c>
      <c r="M927" s="1">
        <f>SUM(DATAPREMIOLOCAL2024[[#This Row],[GRAND PRIX]:[BRONCE LOCAL]])</f>
        <v>1</v>
      </c>
      <c r="N927" s="27">
        <f>+DATAPREMIOLOCAL2024[[#This Row],[GRAND PRIX]]*$I$3+DATAPREMIOLOCAL2024[[#This Row],[ORO LOCAL]]*$J$3+DATAPREMIOLOCAL2024[[#This Row],[PLATA LOCAL]]*$K$3+DATAPREMIOLOCAL2024[[#This Row],[BRONCE LOCAL]]*$L$3</f>
        <v>15</v>
      </c>
    </row>
    <row r="928" spans="1:14" s="1" customFormat="1" x14ac:dyDescent="0.3">
      <c r="A928" s="1" t="s">
        <v>2631</v>
      </c>
      <c r="B928" s="1" t="s">
        <v>939</v>
      </c>
      <c r="C928" s="1" t="s">
        <v>2630</v>
      </c>
      <c r="D928" s="1" t="s">
        <v>2616</v>
      </c>
      <c r="G928" s="1" t="s">
        <v>1002</v>
      </c>
      <c r="H928" s="1" t="s">
        <v>1002</v>
      </c>
      <c r="J928" s="1">
        <v>1</v>
      </c>
      <c r="M928" s="1">
        <f>SUM(DATAPREMIOLOCAL2024[[#This Row],[GRAND PRIX]:[BRONCE LOCAL]])</f>
        <v>1</v>
      </c>
      <c r="N928" s="27">
        <f>+DATAPREMIOLOCAL2024[[#This Row],[GRAND PRIX]]*$I$3+DATAPREMIOLOCAL2024[[#This Row],[ORO LOCAL]]*$J$3+DATAPREMIOLOCAL2024[[#This Row],[PLATA LOCAL]]*$K$3+DATAPREMIOLOCAL2024[[#This Row],[BRONCE LOCAL]]*$L$3</f>
        <v>15</v>
      </c>
    </row>
    <row r="929" spans="1:14" s="1" customFormat="1" x14ac:dyDescent="0.3">
      <c r="A929" s="1" t="s">
        <v>2631</v>
      </c>
      <c r="B929" s="1" t="s">
        <v>2617</v>
      </c>
      <c r="C929" s="1" t="s">
        <v>2617</v>
      </c>
      <c r="D929" s="1" t="s">
        <v>2618</v>
      </c>
      <c r="G929" s="1" t="s">
        <v>1002</v>
      </c>
      <c r="H929" s="1" t="s">
        <v>1002</v>
      </c>
      <c r="J929" s="1">
        <v>1</v>
      </c>
      <c r="M929" s="1">
        <f>SUM(DATAPREMIOLOCAL2024[[#This Row],[GRAND PRIX]:[BRONCE LOCAL]])</f>
        <v>1</v>
      </c>
      <c r="N929" s="27">
        <f>+DATAPREMIOLOCAL2024[[#This Row],[GRAND PRIX]]*$I$3+DATAPREMIOLOCAL2024[[#This Row],[ORO LOCAL]]*$J$3+DATAPREMIOLOCAL2024[[#This Row],[PLATA LOCAL]]*$K$3+DATAPREMIOLOCAL2024[[#This Row],[BRONCE LOCAL]]*$L$3</f>
        <v>15</v>
      </c>
    </row>
    <row r="930" spans="1:14" s="1" customFormat="1" x14ac:dyDescent="0.3">
      <c r="A930" s="1" t="s">
        <v>2631</v>
      </c>
      <c r="B930" s="1" t="s">
        <v>2619</v>
      </c>
      <c r="C930" s="1" t="s">
        <v>2619</v>
      </c>
      <c r="D930" s="1" t="s">
        <v>2620</v>
      </c>
      <c r="G930" s="1" t="s">
        <v>1002</v>
      </c>
      <c r="H930" s="1" t="s">
        <v>1002</v>
      </c>
      <c r="J930" s="1">
        <v>1</v>
      </c>
      <c r="M930" s="1">
        <f>SUM(DATAPREMIOLOCAL2024[[#This Row],[GRAND PRIX]:[BRONCE LOCAL]])</f>
        <v>1</v>
      </c>
      <c r="N930" s="27">
        <f>+DATAPREMIOLOCAL2024[[#This Row],[GRAND PRIX]]*$I$3+DATAPREMIOLOCAL2024[[#This Row],[ORO LOCAL]]*$J$3+DATAPREMIOLOCAL2024[[#This Row],[PLATA LOCAL]]*$K$3+DATAPREMIOLOCAL2024[[#This Row],[BRONCE LOCAL]]*$L$3</f>
        <v>15</v>
      </c>
    </row>
    <row r="931" spans="1:14" s="1" customFormat="1" x14ac:dyDescent="0.3">
      <c r="A931" s="1" t="s">
        <v>2631</v>
      </c>
      <c r="B931" s="1" t="s">
        <v>2621</v>
      </c>
      <c r="C931" s="1" t="s">
        <v>2621</v>
      </c>
      <c r="D931" s="1" t="s">
        <v>2622</v>
      </c>
      <c r="G931" s="1" t="s">
        <v>1002</v>
      </c>
      <c r="H931" s="1" t="s">
        <v>1002</v>
      </c>
      <c r="J931" s="1">
        <v>1</v>
      </c>
      <c r="M931" s="1">
        <f>SUM(DATAPREMIOLOCAL2024[[#This Row],[GRAND PRIX]:[BRONCE LOCAL]])</f>
        <v>1</v>
      </c>
      <c r="N931" s="27">
        <f>+DATAPREMIOLOCAL2024[[#This Row],[GRAND PRIX]]*$I$3+DATAPREMIOLOCAL2024[[#This Row],[ORO LOCAL]]*$J$3+DATAPREMIOLOCAL2024[[#This Row],[PLATA LOCAL]]*$K$3+DATAPREMIOLOCAL2024[[#This Row],[BRONCE LOCAL]]*$L$3</f>
        <v>15</v>
      </c>
    </row>
    <row r="932" spans="1:14" s="1" customFormat="1" x14ac:dyDescent="0.3">
      <c r="A932" s="1" t="s">
        <v>2631</v>
      </c>
      <c r="B932" s="1" t="s">
        <v>2621</v>
      </c>
      <c r="C932" s="1" t="s">
        <v>2621</v>
      </c>
      <c r="D932" s="1" t="s">
        <v>2623</v>
      </c>
      <c r="G932" s="1" t="s">
        <v>1002</v>
      </c>
      <c r="H932" s="1" t="s">
        <v>1002</v>
      </c>
      <c r="J932" s="1">
        <v>1</v>
      </c>
      <c r="M932" s="1">
        <f>SUM(DATAPREMIOLOCAL2024[[#This Row],[GRAND PRIX]:[BRONCE LOCAL]])</f>
        <v>1</v>
      </c>
      <c r="N932" s="27">
        <f>+DATAPREMIOLOCAL2024[[#This Row],[GRAND PRIX]]*$I$3+DATAPREMIOLOCAL2024[[#This Row],[ORO LOCAL]]*$J$3+DATAPREMIOLOCAL2024[[#This Row],[PLATA LOCAL]]*$K$3+DATAPREMIOLOCAL2024[[#This Row],[BRONCE LOCAL]]*$L$3</f>
        <v>15</v>
      </c>
    </row>
    <row r="933" spans="1:14" s="1" customFormat="1" x14ac:dyDescent="0.3">
      <c r="A933" s="1" t="s">
        <v>2631</v>
      </c>
      <c r="B933" s="1" t="s">
        <v>2624</v>
      </c>
      <c r="C933" s="1" t="s">
        <v>2624</v>
      </c>
      <c r="D933" s="1" t="s">
        <v>2625</v>
      </c>
      <c r="G933" s="1" t="s">
        <v>1002</v>
      </c>
      <c r="H933" s="1" t="s">
        <v>1002</v>
      </c>
      <c r="J933" s="1">
        <v>1</v>
      </c>
      <c r="M933" s="1">
        <f>SUM(DATAPREMIOLOCAL2024[[#This Row],[GRAND PRIX]:[BRONCE LOCAL]])</f>
        <v>1</v>
      </c>
      <c r="N933" s="27">
        <f>+DATAPREMIOLOCAL2024[[#This Row],[GRAND PRIX]]*$I$3+DATAPREMIOLOCAL2024[[#This Row],[ORO LOCAL]]*$J$3+DATAPREMIOLOCAL2024[[#This Row],[PLATA LOCAL]]*$K$3+DATAPREMIOLOCAL2024[[#This Row],[BRONCE LOCAL]]*$L$3</f>
        <v>15</v>
      </c>
    </row>
    <row r="934" spans="1:14" s="1" customFormat="1" x14ac:dyDescent="0.3">
      <c r="A934" s="1" t="s">
        <v>2631</v>
      </c>
      <c r="B934" s="1" t="s">
        <v>2624</v>
      </c>
      <c r="C934" s="1" t="s">
        <v>2624</v>
      </c>
      <c r="D934" s="1" t="s">
        <v>2626</v>
      </c>
      <c r="G934" s="1" t="s">
        <v>1002</v>
      </c>
      <c r="H934" s="1" t="s">
        <v>1002</v>
      </c>
      <c r="J934" s="1">
        <v>1</v>
      </c>
      <c r="M934" s="1">
        <f>SUM(DATAPREMIOLOCAL2024[[#This Row],[GRAND PRIX]:[BRONCE LOCAL]])</f>
        <v>1</v>
      </c>
      <c r="N934" s="27">
        <f>+DATAPREMIOLOCAL2024[[#This Row],[GRAND PRIX]]*$I$3+DATAPREMIOLOCAL2024[[#This Row],[ORO LOCAL]]*$J$3+DATAPREMIOLOCAL2024[[#This Row],[PLATA LOCAL]]*$K$3+DATAPREMIOLOCAL2024[[#This Row],[BRONCE LOCAL]]*$L$3</f>
        <v>15</v>
      </c>
    </row>
    <row r="935" spans="1:14" s="1" customFormat="1" x14ac:dyDescent="0.3">
      <c r="A935" s="1" t="s">
        <v>2631</v>
      </c>
      <c r="B935" s="1" t="s">
        <v>2624</v>
      </c>
      <c r="C935" s="1" t="s">
        <v>2624</v>
      </c>
      <c r="D935" s="1" t="s">
        <v>2627</v>
      </c>
      <c r="G935" s="1" t="s">
        <v>1002</v>
      </c>
      <c r="H935" s="1" t="s">
        <v>1002</v>
      </c>
      <c r="J935" s="1">
        <v>1</v>
      </c>
      <c r="M935" s="1">
        <f>SUM(DATAPREMIOLOCAL2024[[#This Row],[GRAND PRIX]:[BRONCE LOCAL]])</f>
        <v>1</v>
      </c>
      <c r="N935" s="27">
        <f>+DATAPREMIOLOCAL2024[[#This Row],[GRAND PRIX]]*$I$3+DATAPREMIOLOCAL2024[[#This Row],[ORO LOCAL]]*$J$3+DATAPREMIOLOCAL2024[[#This Row],[PLATA LOCAL]]*$K$3+DATAPREMIOLOCAL2024[[#This Row],[BRONCE LOCAL]]*$L$3</f>
        <v>15</v>
      </c>
    </row>
    <row r="936" spans="1:14" s="1" customFormat="1" x14ac:dyDescent="0.3">
      <c r="A936" s="1" t="s">
        <v>2631</v>
      </c>
      <c r="B936" s="1" t="s">
        <v>2628</v>
      </c>
      <c r="C936" s="1" t="s">
        <v>2628</v>
      </c>
      <c r="D936" s="1" t="s">
        <v>2628</v>
      </c>
      <c r="G936" s="1" t="s">
        <v>1002</v>
      </c>
      <c r="H936" s="1" t="s">
        <v>1002</v>
      </c>
      <c r="J936" s="1">
        <v>1</v>
      </c>
      <c r="M936" s="1">
        <f>SUM(DATAPREMIOLOCAL2024[[#This Row],[GRAND PRIX]:[BRONCE LOCAL]])</f>
        <v>1</v>
      </c>
      <c r="N936" s="27">
        <f>+DATAPREMIOLOCAL2024[[#This Row],[GRAND PRIX]]*$I$3+DATAPREMIOLOCAL2024[[#This Row],[ORO LOCAL]]*$J$3+DATAPREMIOLOCAL2024[[#This Row],[PLATA LOCAL]]*$K$3+DATAPREMIOLOCAL2024[[#This Row],[BRONCE LOCAL]]*$L$3</f>
        <v>15</v>
      </c>
    </row>
    <row r="937" spans="1:14" s="1" customFormat="1" x14ac:dyDescent="0.3">
      <c r="A937" s="1" t="s">
        <v>2700</v>
      </c>
      <c r="B937" s="1" t="s">
        <v>2654</v>
      </c>
      <c r="C937" s="1" t="s">
        <v>2654</v>
      </c>
      <c r="D937" s="1" t="s">
        <v>2655</v>
      </c>
      <c r="G937" s="1" t="s">
        <v>175</v>
      </c>
      <c r="H937" s="1" t="s">
        <v>175</v>
      </c>
      <c r="K937" s="1">
        <v>1</v>
      </c>
      <c r="M937" s="1">
        <f>SUM(DATAPREMIOLOCAL2024[[#This Row],[GRAND PRIX]:[BRONCE LOCAL]])</f>
        <v>1</v>
      </c>
      <c r="N937" s="27">
        <f>+DATAPREMIOLOCAL2024[[#This Row],[GRAND PRIX]]*$I$3+DATAPREMIOLOCAL2024[[#This Row],[ORO LOCAL]]*$J$3+DATAPREMIOLOCAL2024[[#This Row],[PLATA LOCAL]]*$K$3+DATAPREMIOLOCAL2024[[#This Row],[BRONCE LOCAL]]*$L$3</f>
        <v>7</v>
      </c>
    </row>
    <row r="938" spans="1:14" s="1" customFormat="1" x14ac:dyDescent="0.3">
      <c r="A938" s="1" t="s">
        <v>2700</v>
      </c>
      <c r="B938" s="1" t="s">
        <v>2656</v>
      </c>
      <c r="C938" s="1" t="s">
        <v>2656</v>
      </c>
      <c r="D938" s="1" t="s">
        <v>2657</v>
      </c>
      <c r="G938" s="1" t="s">
        <v>175</v>
      </c>
      <c r="H938" s="1" t="s">
        <v>175</v>
      </c>
      <c r="K938" s="1">
        <v>1</v>
      </c>
      <c r="M938" s="1">
        <f>SUM(DATAPREMIOLOCAL2024[[#This Row],[GRAND PRIX]:[BRONCE LOCAL]])</f>
        <v>1</v>
      </c>
      <c r="N938" s="27">
        <f>+DATAPREMIOLOCAL2024[[#This Row],[GRAND PRIX]]*$I$3+DATAPREMIOLOCAL2024[[#This Row],[ORO LOCAL]]*$J$3+DATAPREMIOLOCAL2024[[#This Row],[PLATA LOCAL]]*$K$3+DATAPREMIOLOCAL2024[[#This Row],[BRONCE LOCAL]]*$L$3</f>
        <v>7</v>
      </c>
    </row>
    <row r="939" spans="1:14" s="1" customFormat="1" x14ac:dyDescent="0.3">
      <c r="A939" s="1" t="s">
        <v>2700</v>
      </c>
      <c r="B939" s="1" t="s">
        <v>2658</v>
      </c>
      <c r="C939" s="1" t="s">
        <v>2658</v>
      </c>
      <c r="D939" s="1" t="s">
        <v>2659</v>
      </c>
      <c r="G939" s="1" t="s">
        <v>175</v>
      </c>
      <c r="H939" s="1" t="s">
        <v>175</v>
      </c>
      <c r="J939" s="1">
        <v>2</v>
      </c>
      <c r="M939" s="1">
        <f>SUM(DATAPREMIOLOCAL2024[[#This Row],[GRAND PRIX]:[BRONCE LOCAL]])</f>
        <v>2</v>
      </c>
      <c r="N939" s="27">
        <f>+DATAPREMIOLOCAL2024[[#This Row],[GRAND PRIX]]*$I$3+DATAPREMIOLOCAL2024[[#This Row],[ORO LOCAL]]*$J$3+DATAPREMIOLOCAL2024[[#This Row],[PLATA LOCAL]]*$K$3+DATAPREMIOLOCAL2024[[#This Row],[BRONCE LOCAL]]*$L$3</f>
        <v>30</v>
      </c>
    </row>
    <row r="940" spans="1:14" s="1" customFormat="1" x14ac:dyDescent="0.3">
      <c r="A940" s="1" t="s">
        <v>2700</v>
      </c>
      <c r="B940" s="1" t="s">
        <v>2660</v>
      </c>
      <c r="C940" s="1" t="s">
        <v>2660</v>
      </c>
      <c r="D940" s="1" t="s">
        <v>2661</v>
      </c>
      <c r="G940" s="1" t="s">
        <v>175</v>
      </c>
      <c r="H940" s="1" t="s">
        <v>175</v>
      </c>
      <c r="K940" s="1">
        <v>1</v>
      </c>
      <c r="M940" s="1">
        <f>SUM(DATAPREMIOLOCAL2024[[#This Row],[GRAND PRIX]:[BRONCE LOCAL]])</f>
        <v>1</v>
      </c>
      <c r="N940" s="27">
        <f>+DATAPREMIOLOCAL2024[[#This Row],[GRAND PRIX]]*$I$3+DATAPREMIOLOCAL2024[[#This Row],[ORO LOCAL]]*$J$3+DATAPREMIOLOCAL2024[[#This Row],[PLATA LOCAL]]*$K$3+DATAPREMIOLOCAL2024[[#This Row],[BRONCE LOCAL]]*$L$3</f>
        <v>7</v>
      </c>
    </row>
    <row r="941" spans="1:14" s="1" customFormat="1" x14ac:dyDescent="0.3">
      <c r="A941" s="1" t="s">
        <v>2700</v>
      </c>
      <c r="B941" s="1" t="s">
        <v>2660</v>
      </c>
      <c r="C941" s="1" t="s">
        <v>2660</v>
      </c>
      <c r="D941" s="1" t="s">
        <v>2662</v>
      </c>
      <c r="G941" s="1" t="s">
        <v>175</v>
      </c>
      <c r="H941" s="1" t="s">
        <v>175</v>
      </c>
      <c r="K941" s="1">
        <v>1</v>
      </c>
      <c r="M941" s="1">
        <f>SUM(DATAPREMIOLOCAL2024[[#This Row],[GRAND PRIX]:[BRONCE LOCAL]])</f>
        <v>1</v>
      </c>
      <c r="N941" s="27">
        <f>+DATAPREMIOLOCAL2024[[#This Row],[GRAND PRIX]]*$I$3+DATAPREMIOLOCAL2024[[#This Row],[ORO LOCAL]]*$J$3+DATAPREMIOLOCAL2024[[#This Row],[PLATA LOCAL]]*$K$3+DATAPREMIOLOCAL2024[[#This Row],[BRONCE LOCAL]]*$L$3</f>
        <v>7</v>
      </c>
    </row>
    <row r="942" spans="1:14" s="1" customFormat="1" x14ac:dyDescent="0.3">
      <c r="A942" s="1" t="s">
        <v>2700</v>
      </c>
      <c r="B942" s="1" t="s">
        <v>2663</v>
      </c>
      <c r="C942" s="1" t="s">
        <v>2663</v>
      </c>
      <c r="D942" s="1" t="s">
        <v>2664</v>
      </c>
      <c r="G942" s="1" t="s">
        <v>175</v>
      </c>
      <c r="H942" s="1" t="s">
        <v>175</v>
      </c>
      <c r="K942" s="1">
        <v>1</v>
      </c>
      <c r="M942" s="1">
        <f>SUM(DATAPREMIOLOCAL2024[[#This Row],[GRAND PRIX]:[BRONCE LOCAL]])</f>
        <v>1</v>
      </c>
      <c r="N942" s="27">
        <f>+DATAPREMIOLOCAL2024[[#This Row],[GRAND PRIX]]*$I$3+DATAPREMIOLOCAL2024[[#This Row],[ORO LOCAL]]*$J$3+DATAPREMIOLOCAL2024[[#This Row],[PLATA LOCAL]]*$K$3+DATAPREMIOLOCAL2024[[#This Row],[BRONCE LOCAL]]*$L$3</f>
        <v>7</v>
      </c>
    </row>
    <row r="943" spans="1:14" s="1" customFormat="1" x14ac:dyDescent="0.3">
      <c r="A943" s="1" t="s">
        <v>2700</v>
      </c>
      <c r="B943" s="1" t="s">
        <v>2665</v>
      </c>
      <c r="C943" s="1" t="s">
        <v>2665</v>
      </c>
      <c r="D943" s="1" t="s">
        <v>2666</v>
      </c>
      <c r="G943" s="1" t="s">
        <v>175</v>
      </c>
      <c r="H943" s="1" t="s">
        <v>175</v>
      </c>
      <c r="K943" s="1">
        <v>3</v>
      </c>
      <c r="M943" s="1">
        <f>SUM(DATAPREMIOLOCAL2024[[#This Row],[GRAND PRIX]:[BRONCE LOCAL]])</f>
        <v>3</v>
      </c>
      <c r="N943" s="27">
        <f>+DATAPREMIOLOCAL2024[[#This Row],[GRAND PRIX]]*$I$3+DATAPREMIOLOCAL2024[[#This Row],[ORO LOCAL]]*$J$3+DATAPREMIOLOCAL2024[[#This Row],[PLATA LOCAL]]*$K$3+DATAPREMIOLOCAL2024[[#This Row],[BRONCE LOCAL]]*$L$3</f>
        <v>21</v>
      </c>
    </row>
    <row r="944" spans="1:14" s="1" customFormat="1" x14ac:dyDescent="0.3">
      <c r="A944" s="1" t="s">
        <v>2700</v>
      </c>
      <c r="B944" s="1" t="s">
        <v>2667</v>
      </c>
      <c r="C944" s="1" t="s">
        <v>2667</v>
      </c>
      <c r="D944" s="1" t="s">
        <v>2668</v>
      </c>
      <c r="G944" s="1" t="s">
        <v>175</v>
      </c>
      <c r="H944" s="1" t="s">
        <v>175</v>
      </c>
      <c r="K944" s="1">
        <v>1</v>
      </c>
      <c r="M944" s="1">
        <f>SUM(DATAPREMIOLOCAL2024[[#This Row],[GRAND PRIX]:[BRONCE LOCAL]])</f>
        <v>1</v>
      </c>
      <c r="N944" s="27">
        <f>+DATAPREMIOLOCAL2024[[#This Row],[GRAND PRIX]]*$I$3+DATAPREMIOLOCAL2024[[#This Row],[ORO LOCAL]]*$J$3+DATAPREMIOLOCAL2024[[#This Row],[PLATA LOCAL]]*$K$3+DATAPREMIOLOCAL2024[[#This Row],[BRONCE LOCAL]]*$L$3</f>
        <v>7</v>
      </c>
    </row>
    <row r="945" spans="1:14" s="1" customFormat="1" x14ac:dyDescent="0.3">
      <c r="A945" s="1" t="s">
        <v>2700</v>
      </c>
      <c r="B945" s="1" t="s">
        <v>2667</v>
      </c>
      <c r="C945" s="1" t="s">
        <v>2667</v>
      </c>
      <c r="D945" s="1" t="s">
        <v>2669</v>
      </c>
      <c r="G945" s="1" t="s">
        <v>175</v>
      </c>
      <c r="H945" s="1" t="s">
        <v>175</v>
      </c>
      <c r="K945" s="1">
        <v>1</v>
      </c>
      <c r="M945" s="1">
        <f>SUM(DATAPREMIOLOCAL2024[[#This Row],[GRAND PRIX]:[BRONCE LOCAL]])</f>
        <v>1</v>
      </c>
      <c r="N945" s="27">
        <f>+DATAPREMIOLOCAL2024[[#This Row],[GRAND PRIX]]*$I$3+DATAPREMIOLOCAL2024[[#This Row],[ORO LOCAL]]*$J$3+DATAPREMIOLOCAL2024[[#This Row],[PLATA LOCAL]]*$K$3+DATAPREMIOLOCAL2024[[#This Row],[BRONCE LOCAL]]*$L$3</f>
        <v>7</v>
      </c>
    </row>
    <row r="946" spans="1:14" s="1" customFormat="1" x14ac:dyDescent="0.3">
      <c r="A946" s="1" t="s">
        <v>2700</v>
      </c>
      <c r="B946" s="1" t="s">
        <v>2667</v>
      </c>
      <c r="C946" s="1" t="s">
        <v>2667</v>
      </c>
      <c r="D946" s="1" t="s">
        <v>2670</v>
      </c>
      <c r="G946" s="1" t="s">
        <v>175</v>
      </c>
      <c r="H946" s="1" t="s">
        <v>175</v>
      </c>
      <c r="K946" s="1">
        <v>1</v>
      </c>
      <c r="M946" s="1">
        <f>SUM(DATAPREMIOLOCAL2024[[#This Row],[GRAND PRIX]:[BRONCE LOCAL]])</f>
        <v>1</v>
      </c>
      <c r="N946" s="27">
        <f>+DATAPREMIOLOCAL2024[[#This Row],[GRAND PRIX]]*$I$3+DATAPREMIOLOCAL2024[[#This Row],[ORO LOCAL]]*$J$3+DATAPREMIOLOCAL2024[[#This Row],[PLATA LOCAL]]*$K$3+DATAPREMIOLOCAL2024[[#This Row],[BRONCE LOCAL]]*$L$3</f>
        <v>7</v>
      </c>
    </row>
    <row r="947" spans="1:14" s="1" customFormat="1" x14ac:dyDescent="0.3">
      <c r="A947" s="1" t="s">
        <v>2700</v>
      </c>
      <c r="B947" s="1" t="s">
        <v>2671</v>
      </c>
      <c r="C947" s="1" t="s">
        <v>2671</v>
      </c>
      <c r="D947" s="1" t="s">
        <v>2672</v>
      </c>
      <c r="G947" s="1" t="s">
        <v>175</v>
      </c>
      <c r="H947" s="1" t="s">
        <v>175</v>
      </c>
      <c r="K947" s="1">
        <v>1</v>
      </c>
      <c r="M947" s="1">
        <f>SUM(DATAPREMIOLOCAL2024[[#This Row],[GRAND PRIX]:[BRONCE LOCAL]])</f>
        <v>1</v>
      </c>
      <c r="N947" s="27">
        <f>+DATAPREMIOLOCAL2024[[#This Row],[GRAND PRIX]]*$I$3+DATAPREMIOLOCAL2024[[#This Row],[ORO LOCAL]]*$J$3+DATAPREMIOLOCAL2024[[#This Row],[PLATA LOCAL]]*$K$3+DATAPREMIOLOCAL2024[[#This Row],[BRONCE LOCAL]]*$L$3</f>
        <v>7</v>
      </c>
    </row>
    <row r="948" spans="1:14" s="1" customFormat="1" x14ac:dyDescent="0.3">
      <c r="A948" s="1" t="s">
        <v>2700</v>
      </c>
      <c r="B948" s="1" t="s">
        <v>696</v>
      </c>
      <c r="C948" s="1" t="s">
        <v>2699</v>
      </c>
      <c r="D948" s="1" t="s">
        <v>2673</v>
      </c>
      <c r="G948" s="1" t="s">
        <v>175</v>
      </c>
      <c r="H948" s="1" t="s">
        <v>175</v>
      </c>
      <c r="J948" s="1">
        <v>2</v>
      </c>
      <c r="K948" s="1">
        <v>1</v>
      </c>
      <c r="M948" s="1">
        <f>SUM(DATAPREMIOLOCAL2024[[#This Row],[GRAND PRIX]:[BRONCE LOCAL]])</f>
        <v>3</v>
      </c>
      <c r="N948" s="27">
        <f>+DATAPREMIOLOCAL2024[[#This Row],[GRAND PRIX]]*$I$3+DATAPREMIOLOCAL2024[[#This Row],[ORO LOCAL]]*$J$3+DATAPREMIOLOCAL2024[[#This Row],[PLATA LOCAL]]*$K$3+DATAPREMIOLOCAL2024[[#This Row],[BRONCE LOCAL]]*$L$3</f>
        <v>37</v>
      </c>
    </row>
    <row r="949" spans="1:14" s="1" customFormat="1" x14ac:dyDescent="0.3">
      <c r="A949" s="1" t="s">
        <v>2700</v>
      </c>
      <c r="B949" s="1" t="s">
        <v>696</v>
      </c>
      <c r="C949" s="1" t="s">
        <v>2699</v>
      </c>
      <c r="D949" s="1" t="s">
        <v>2674</v>
      </c>
      <c r="G949" s="1" t="s">
        <v>175</v>
      </c>
      <c r="H949" s="1" t="s">
        <v>175</v>
      </c>
      <c r="J949" s="1">
        <v>2</v>
      </c>
      <c r="M949" s="1">
        <f>SUM(DATAPREMIOLOCAL2024[[#This Row],[GRAND PRIX]:[BRONCE LOCAL]])</f>
        <v>2</v>
      </c>
      <c r="N949" s="27">
        <f>+DATAPREMIOLOCAL2024[[#This Row],[GRAND PRIX]]*$I$3+DATAPREMIOLOCAL2024[[#This Row],[ORO LOCAL]]*$J$3+DATAPREMIOLOCAL2024[[#This Row],[PLATA LOCAL]]*$K$3+DATAPREMIOLOCAL2024[[#This Row],[BRONCE LOCAL]]*$L$3</f>
        <v>30</v>
      </c>
    </row>
    <row r="950" spans="1:14" s="1" customFormat="1" x14ac:dyDescent="0.3">
      <c r="A950" s="1" t="s">
        <v>2700</v>
      </c>
      <c r="B950" s="1" t="s">
        <v>2675</v>
      </c>
      <c r="C950" s="1" t="s">
        <v>2675</v>
      </c>
      <c r="D950" s="1" t="s">
        <v>2676</v>
      </c>
      <c r="G950" s="1" t="s">
        <v>175</v>
      </c>
      <c r="H950" s="1" t="s">
        <v>175</v>
      </c>
      <c r="K950" s="1">
        <v>1</v>
      </c>
      <c r="M950" s="1">
        <f>SUM(DATAPREMIOLOCAL2024[[#This Row],[GRAND PRIX]:[BRONCE LOCAL]])</f>
        <v>1</v>
      </c>
      <c r="N950" s="27">
        <f>+DATAPREMIOLOCAL2024[[#This Row],[GRAND PRIX]]*$I$3+DATAPREMIOLOCAL2024[[#This Row],[ORO LOCAL]]*$J$3+DATAPREMIOLOCAL2024[[#This Row],[PLATA LOCAL]]*$K$3+DATAPREMIOLOCAL2024[[#This Row],[BRONCE LOCAL]]*$L$3</f>
        <v>7</v>
      </c>
    </row>
    <row r="951" spans="1:14" s="1" customFormat="1" x14ac:dyDescent="0.3">
      <c r="A951" s="1" t="s">
        <v>2700</v>
      </c>
      <c r="B951" s="1" t="s">
        <v>2677</v>
      </c>
      <c r="C951" s="1" t="s">
        <v>2677</v>
      </c>
      <c r="D951" s="1" t="s">
        <v>2678</v>
      </c>
      <c r="G951" s="1" t="s">
        <v>175</v>
      </c>
      <c r="H951" s="1" t="s">
        <v>175</v>
      </c>
      <c r="J951" s="1">
        <v>1</v>
      </c>
      <c r="K951" s="1">
        <v>3</v>
      </c>
      <c r="M951" s="1">
        <f>SUM(DATAPREMIOLOCAL2024[[#This Row],[GRAND PRIX]:[BRONCE LOCAL]])</f>
        <v>4</v>
      </c>
      <c r="N951" s="27">
        <f>+DATAPREMIOLOCAL2024[[#This Row],[GRAND PRIX]]*$I$3+DATAPREMIOLOCAL2024[[#This Row],[ORO LOCAL]]*$J$3+DATAPREMIOLOCAL2024[[#This Row],[PLATA LOCAL]]*$K$3+DATAPREMIOLOCAL2024[[#This Row],[BRONCE LOCAL]]*$L$3</f>
        <v>36</v>
      </c>
    </row>
    <row r="952" spans="1:14" s="1" customFormat="1" x14ac:dyDescent="0.3">
      <c r="A952" s="1" t="s">
        <v>2700</v>
      </c>
      <c r="B952" s="1" t="s">
        <v>2677</v>
      </c>
      <c r="C952" s="1" t="s">
        <v>2677</v>
      </c>
      <c r="D952" s="1" t="s">
        <v>2679</v>
      </c>
      <c r="G952" s="1" t="s">
        <v>175</v>
      </c>
      <c r="H952" s="1" t="s">
        <v>175</v>
      </c>
      <c r="K952" s="1">
        <v>2</v>
      </c>
      <c r="M952" s="1">
        <f>SUM(DATAPREMIOLOCAL2024[[#This Row],[GRAND PRIX]:[BRONCE LOCAL]])</f>
        <v>2</v>
      </c>
      <c r="N952" s="27">
        <f>+DATAPREMIOLOCAL2024[[#This Row],[GRAND PRIX]]*$I$3+DATAPREMIOLOCAL2024[[#This Row],[ORO LOCAL]]*$J$3+DATAPREMIOLOCAL2024[[#This Row],[PLATA LOCAL]]*$K$3+DATAPREMIOLOCAL2024[[#This Row],[BRONCE LOCAL]]*$L$3</f>
        <v>14</v>
      </c>
    </row>
    <row r="953" spans="1:14" s="1" customFormat="1" x14ac:dyDescent="0.3">
      <c r="A953" s="1" t="s">
        <v>2700</v>
      </c>
      <c r="B953" s="1" t="s">
        <v>2677</v>
      </c>
      <c r="C953" s="1" t="s">
        <v>2677</v>
      </c>
      <c r="D953" s="1" t="s">
        <v>2680</v>
      </c>
      <c r="G953" s="1" t="s">
        <v>175</v>
      </c>
      <c r="H953" s="1" t="s">
        <v>175</v>
      </c>
      <c r="J953" s="1">
        <v>1</v>
      </c>
      <c r="K953" s="1">
        <v>1</v>
      </c>
      <c r="M953" s="1">
        <f>SUM(DATAPREMIOLOCAL2024[[#This Row],[GRAND PRIX]:[BRONCE LOCAL]])</f>
        <v>2</v>
      </c>
      <c r="N953" s="27">
        <f>+DATAPREMIOLOCAL2024[[#This Row],[GRAND PRIX]]*$I$3+DATAPREMIOLOCAL2024[[#This Row],[ORO LOCAL]]*$J$3+DATAPREMIOLOCAL2024[[#This Row],[PLATA LOCAL]]*$K$3+DATAPREMIOLOCAL2024[[#This Row],[BRONCE LOCAL]]*$L$3</f>
        <v>22</v>
      </c>
    </row>
    <row r="954" spans="1:14" s="1" customFormat="1" x14ac:dyDescent="0.3">
      <c r="A954" s="1" t="s">
        <v>2700</v>
      </c>
      <c r="B954" s="1" t="s">
        <v>2677</v>
      </c>
      <c r="C954" s="1" t="s">
        <v>2677</v>
      </c>
      <c r="D954" s="1" t="s">
        <v>2681</v>
      </c>
      <c r="G954" s="1" t="s">
        <v>175</v>
      </c>
      <c r="H954" s="1" t="s">
        <v>175</v>
      </c>
      <c r="K954" s="1">
        <v>1</v>
      </c>
      <c r="M954" s="1">
        <f>SUM(DATAPREMIOLOCAL2024[[#This Row],[GRAND PRIX]:[BRONCE LOCAL]])</f>
        <v>1</v>
      </c>
      <c r="N954" s="27">
        <f>+DATAPREMIOLOCAL2024[[#This Row],[GRAND PRIX]]*$I$3+DATAPREMIOLOCAL2024[[#This Row],[ORO LOCAL]]*$J$3+DATAPREMIOLOCAL2024[[#This Row],[PLATA LOCAL]]*$K$3+DATAPREMIOLOCAL2024[[#This Row],[BRONCE LOCAL]]*$L$3</f>
        <v>7</v>
      </c>
    </row>
    <row r="955" spans="1:14" s="1" customFormat="1" x14ac:dyDescent="0.3">
      <c r="A955" s="1" t="s">
        <v>2700</v>
      </c>
      <c r="B955" s="1" t="s">
        <v>2682</v>
      </c>
      <c r="C955" s="1" t="s">
        <v>2682</v>
      </c>
      <c r="D955" s="1" t="s">
        <v>2683</v>
      </c>
      <c r="G955" s="1" t="s">
        <v>175</v>
      </c>
      <c r="H955" s="1" t="s">
        <v>175</v>
      </c>
      <c r="K955" s="1">
        <v>1</v>
      </c>
      <c r="M955" s="1">
        <f>SUM(DATAPREMIOLOCAL2024[[#This Row],[GRAND PRIX]:[BRONCE LOCAL]])</f>
        <v>1</v>
      </c>
      <c r="N955" s="27">
        <f>+DATAPREMIOLOCAL2024[[#This Row],[GRAND PRIX]]*$I$3+DATAPREMIOLOCAL2024[[#This Row],[ORO LOCAL]]*$J$3+DATAPREMIOLOCAL2024[[#This Row],[PLATA LOCAL]]*$K$3+DATAPREMIOLOCAL2024[[#This Row],[BRONCE LOCAL]]*$L$3</f>
        <v>7</v>
      </c>
    </row>
    <row r="956" spans="1:14" s="1" customFormat="1" x14ac:dyDescent="0.3">
      <c r="A956" s="1" t="s">
        <v>2700</v>
      </c>
      <c r="B956" s="1" t="s">
        <v>2682</v>
      </c>
      <c r="C956" s="1" t="s">
        <v>2682</v>
      </c>
      <c r="D956" s="1" t="s">
        <v>2684</v>
      </c>
      <c r="G956" s="1" t="s">
        <v>175</v>
      </c>
      <c r="H956" s="1" t="s">
        <v>175</v>
      </c>
      <c r="K956" s="1">
        <v>1</v>
      </c>
      <c r="M956" s="1">
        <f>SUM(DATAPREMIOLOCAL2024[[#This Row],[GRAND PRIX]:[BRONCE LOCAL]])</f>
        <v>1</v>
      </c>
      <c r="N956" s="27">
        <f>+DATAPREMIOLOCAL2024[[#This Row],[GRAND PRIX]]*$I$3+DATAPREMIOLOCAL2024[[#This Row],[ORO LOCAL]]*$J$3+DATAPREMIOLOCAL2024[[#This Row],[PLATA LOCAL]]*$K$3+DATAPREMIOLOCAL2024[[#This Row],[BRONCE LOCAL]]*$L$3</f>
        <v>7</v>
      </c>
    </row>
    <row r="957" spans="1:14" s="1" customFormat="1" x14ac:dyDescent="0.3">
      <c r="A957" s="1" t="s">
        <v>2700</v>
      </c>
      <c r="B957" s="1" t="s">
        <v>2685</v>
      </c>
      <c r="C957" s="1" t="s">
        <v>2685</v>
      </c>
      <c r="D957" s="1" t="s">
        <v>2686</v>
      </c>
      <c r="G957" s="1" t="s">
        <v>175</v>
      </c>
      <c r="H957" s="1" t="s">
        <v>175</v>
      </c>
      <c r="K957" s="1">
        <v>1</v>
      </c>
      <c r="M957" s="1">
        <f>SUM(DATAPREMIOLOCAL2024[[#This Row],[GRAND PRIX]:[BRONCE LOCAL]])</f>
        <v>1</v>
      </c>
      <c r="N957" s="27">
        <f>+DATAPREMIOLOCAL2024[[#This Row],[GRAND PRIX]]*$I$3+DATAPREMIOLOCAL2024[[#This Row],[ORO LOCAL]]*$J$3+DATAPREMIOLOCAL2024[[#This Row],[PLATA LOCAL]]*$K$3+DATAPREMIOLOCAL2024[[#This Row],[BRONCE LOCAL]]*$L$3</f>
        <v>7</v>
      </c>
    </row>
    <row r="958" spans="1:14" s="1" customFormat="1" x14ac:dyDescent="0.3">
      <c r="A958" s="1" t="s">
        <v>2700</v>
      </c>
      <c r="B958" s="1" t="s">
        <v>2685</v>
      </c>
      <c r="C958" s="1" t="s">
        <v>2685</v>
      </c>
      <c r="D958" s="1" t="s">
        <v>2687</v>
      </c>
      <c r="G958" s="1" t="s">
        <v>175</v>
      </c>
      <c r="H958" s="1" t="s">
        <v>175</v>
      </c>
      <c r="K958" s="1">
        <v>1</v>
      </c>
      <c r="M958" s="1">
        <f>SUM(DATAPREMIOLOCAL2024[[#This Row],[GRAND PRIX]:[BRONCE LOCAL]])</f>
        <v>1</v>
      </c>
      <c r="N958" s="27">
        <f>+DATAPREMIOLOCAL2024[[#This Row],[GRAND PRIX]]*$I$3+DATAPREMIOLOCAL2024[[#This Row],[ORO LOCAL]]*$J$3+DATAPREMIOLOCAL2024[[#This Row],[PLATA LOCAL]]*$K$3+DATAPREMIOLOCAL2024[[#This Row],[BRONCE LOCAL]]*$L$3</f>
        <v>7</v>
      </c>
    </row>
    <row r="959" spans="1:14" s="1" customFormat="1" x14ac:dyDescent="0.3">
      <c r="A959" s="1" t="s">
        <v>2700</v>
      </c>
      <c r="B959" s="1" t="s">
        <v>2685</v>
      </c>
      <c r="C959" s="1" t="s">
        <v>2685</v>
      </c>
      <c r="D959" s="1" t="s">
        <v>2688</v>
      </c>
      <c r="G959" s="1" t="s">
        <v>175</v>
      </c>
      <c r="H959" s="1" t="s">
        <v>175</v>
      </c>
      <c r="K959" s="1">
        <v>1</v>
      </c>
      <c r="M959" s="1">
        <f>SUM(DATAPREMIOLOCAL2024[[#This Row],[GRAND PRIX]:[BRONCE LOCAL]])</f>
        <v>1</v>
      </c>
      <c r="N959" s="27">
        <f>+DATAPREMIOLOCAL2024[[#This Row],[GRAND PRIX]]*$I$3+DATAPREMIOLOCAL2024[[#This Row],[ORO LOCAL]]*$J$3+DATAPREMIOLOCAL2024[[#This Row],[PLATA LOCAL]]*$K$3+DATAPREMIOLOCAL2024[[#This Row],[BRONCE LOCAL]]*$L$3</f>
        <v>7</v>
      </c>
    </row>
    <row r="960" spans="1:14" s="1" customFormat="1" x14ac:dyDescent="0.3">
      <c r="A960" s="1" t="s">
        <v>2700</v>
      </c>
      <c r="B960" s="1" t="s">
        <v>2685</v>
      </c>
      <c r="C960" s="1" t="s">
        <v>2685</v>
      </c>
      <c r="D960" s="1" t="s">
        <v>2689</v>
      </c>
      <c r="G960" s="1" t="s">
        <v>175</v>
      </c>
      <c r="H960" s="1" t="s">
        <v>175</v>
      </c>
      <c r="K960" s="1">
        <v>1</v>
      </c>
      <c r="M960" s="1">
        <f>SUM(DATAPREMIOLOCAL2024[[#This Row],[GRAND PRIX]:[BRONCE LOCAL]])</f>
        <v>1</v>
      </c>
      <c r="N960" s="27">
        <f>+DATAPREMIOLOCAL2024[[#This Row],[GRAND PRIX]]*$I$3+DATAPREMIOLOCAL2024[[#This Row],[ORO LOCAL]]*$J$3+DATAPREMIOLOCAL2024[[#This Row],[PLATA LOCAL]]*$K$3+DATAPREMIOLOCAL2024[[#This Row],[BRONCE LOCAL]]*$L$3</f>
        <v>7</v>
      </c>
    </row>
    <row r="961" spans="1:14" s="1" customFormat="1" x14ac:dyDescent="0.3">
      <c r="A961" s="1" t="s">
        <v>2700</v>
      </c>
      <c r="B961" s="1" t="s">
        <v>2685</v>
      </c>
      <c r="C961" s="1" t="s">
        <v>2685</v>
      </c>
      <c r="D961" s="1" t="s">
        <v>2690</v>
      </c>
      <c r="G961" s="1" t="s">
        <v>175</v>
      </c>
      <c r="H961" s="1" t="s">
        <v>175</v>
      </c>
      <c r="J961" s="1">
        <v>1</v>
      </c>
      <c r="M961" s="1">
        <f>SUM(DATAPREMIOLOCAL2024[[#This Row],[GRAND PRIX]:[BRONCE LOCAL]])</f>
        <v>1</v>
      </c>
      <c r="N961" s="27">
        <f>+DATAPREMIOLOCAL2024[[#This Row],[GRAND PRIX]]*$I$3+DATAPREMIOLOCAL2024[[#This Row],[ORO LOCAL]]*$J$3+DATAPREMIOLOCAL2024[[#This Row],[PLATA LOCAL]]*$K$3+DATAPREMIOLOCAL2024[[#This Row],[BRONCE LOCAL]]*$L$3</f>
        <v>15</v>
      </c>
    </row>
    <row r="962" spans="1:14" s="1" customFormat="1" x14ac:dyDescent="0.3">
      <c r="A962" s="1" t="s">
        <v>2700</v>
      </c>
      <c r="B962" s="1" t="s">
        <v>2691</v>
      </c>
      <c r="C962" s="1" t="s">
        <v>2691</v>
      </c>
      <c r="D962" s="1" t="s">
        <v>2692</v>
      </c>
      <c r="G962" s="1" t="s">
        <v>175</v>
      </c>
      <c r="H962" s="1" t="s">
        <v>175</v>
      </c>
      <c r="K962" s="1">
        <v>1</v>
      </c>
      <c r="M962" s="1">
        <f>SUM(DATAPREMIOLOCAL2024[[#This Row],[GRAND PRIX]:[BRONCE LOCAL]])</f>
        <v>1</v>
      </c>
      <c r="N962" s="27">
        <f>+DATAPREMIOLOCAL2024[[#This Row],[GRAND PRIX]]*$I$3+DATAPREMIOLOCAL2024[[#This Row],[ORO LOCAL]]*$J$3+DATAPREMIOLOCAL2024[[#This Row],[PLATA LOCAL]]*$K$3+DATAPREMIOLOCAL2024[[#This Row],[BRONCE LOCAL]]*$L$3</f>
        <v>7</v>
      </c>
    </row>
    <row r="963" spans="1:14" s="1" customFormat="1" x14ac:dyDescent="0.3">
      <c r="A963" s="1" t="s">
        <v>2700</v>
      </c>
      <c r="B963" s="1" t="s">
        <v>2691</v>
      </c>
      <c r="C963" s="1" t="s">
        <v>2691</v>
      </c>
      <c r="D963" s="1" t="s">
        <v>2693</v>
      </c>
      <c r="G963" s="1" t="s">
        <v>175</v>
      </c>
      <c r="H963" s="1" t="s">
        <v>175</v>
      </c>
      <c r="J963" s="1">
        <v>1</v>
      </c>
      <c r="M963" s="1">
        <f>SUM(DATAPREMIOLOCAL2024[[#This Row],[GRAND PRIX]:[BRONCE LOCAL]])</f>
        <v>1</v>
      </c>
      <c r="N963" s="27">
        <f>+DATAPREMIOLOCAL2024[[#This Row],[GRAND PRIX]]*$I$3+DATAPREMIOLOCAL2024[[#This Row],[ORO LOCAL]]*$J$3+DATAPREMIOLOCAL2024[[#This Row],[PLATA LOCAL]]*$K$3+DATAPREMIOLOCAL2024[[#This Row],[BRONCE LOCAL]]*$L$3</f>
        <v>15</v>
      </c>
    </row>
    <row r="964" spans="1:14" s="1" customFormat="1" x14ac:dyDescent="0.3">
      <c r="A964" s="1" t="s">
        <v>2700</v>
      </c>
      <c r="B964" s="1" t="s">
        <v>2691</v>
      </c>
      <c r="C964" s="1" t="s">
        <v>2691</v>
      </c>
      <c r="D964" s="1" t="s">
        <v>2694</v>
      </c>
      <c r="G964" s="1" t="s">
        <v>175</v>
      </c>
      <c r="H964" s="1" t="s">
        <v>175</v>
      </c>
      <c r="J964" s="1">
        <v>1</v>
      </c>
      <c r="M964" s="1">
        <f>SUM(DATAPREMIOLOCAL2024[[#This Row],[GRAND PRIX]:[BRONCE LOCAL]])</f>
        <v>1</v>
      </c>
      <c r="N964" s="27">
        <f>+DATAPREMIOLOCAL2024[[#This Row],[GRAND PRIX]]*$I$3+DATAPREMIOLOCAL2024[[#This Row],[ORO LOCAL]]*$J$3+DATAPREMIOLOCAL2024[[#This Row],[PLATA LOCAL]]*$K$3+DATAPREMIOLOCAL2024[[#This Row],[BRONCE LOCAL]]*$L$3</f>
        <v>15</v>
      </c>
    </row>
    <row r="965" spans="1:14" s="1" customFormat="1" x14ac:dyDescent="0.3">
      <c r="A965" s="1" t="s">
        <v>2700</v>
      </c>
      <c r="B965" s="1" t="s">
        <v>2695</v>
      </c>
      <c r="C965" s="1" t="s">
        <v>2695</v>
      </c>
      <c r="D965" s="1" t="s">
        <v>2696</v>
      </c>
      <c r="G965" s="1" t="s">
        <v>175</v>
      </c>
      <c r="H965" s="1" t="s">
        <v>175</v>
      </c>
      <c r="K965" s="1">
        <v>1</v>
      </c>
      <c r="M965" s="1">
        <f>SUM(DATAPREMIOLOCAL2024[[#This Row],[GRAND PRIX]:[BRONCE LOCAL]])</f>
        <v>1</v>
      </c>
      <c r="N965" s="27">
        <f>+DATAPREMIOLOCAL2024[[#This Row],[GRAND PRIX]]*$I$3+DATAPREMIOLOCAL2024[[#This Row],[ORO LOCAL]]*$J$3+DATAPREMIOLOCAL2024[[#This Row],[PLATA LOCAL]]*$K$3+DATAPREMIOLOCAL2024[[#This Row],[BRONCE LOCAL]]*$L$3</f>
        <v>7</v>
      </c>
    </row>
    <row r="966" spans="1:14" s="1" customFormat="1" x14ac:dyDescent="0.3">
      <c r="A966" s="1" t="s">
        <v>2700</v>
      </c>
      <c r="B966" s="1" t="s">
        <v>2695</v>
      </c>
      <c r="C966" s="1" t="s">
        <v>2695</v>
      </c>
      <c r="D966" s="1" t="s">
        <v>2697</v>
      </c>
      <c r="G966" s="1" t="s">
        <v>175</v>
      </c>
      <c r="H966" s="1" t="s">
        <v>175</v>
      </c>
      <c r="J966" s="1">
        <v>2</v>
      </c>
      <c r="M966" s="1">
        <f>SUM(DATAPREMIOLOCAL2024[[#This Row],[GRAND PRIX]:[BRONCE LOCAL]])</f>
        <v>2</v>
      </c>
      <c r="N966" s="27">
        <f>+DATAPREMIOLOCAL2024[[#This Row],[GRAND PRIX]]*$I$3+DATAPREMIOLOCAL2024[[#This Row],[ORO LOCAL]]*$J$3+DATAPREMIOLOCAL2024[[#This Row],[PLATA LOCAL]]*$K$3+DATAPREMIOLOCAL2024[[#This Row],[BRONCE LOCAL]]*$L$3</f>
        <v>30</v>
      </c>
    </row>
    <row r="967" spans="1:14" s="1" customFormat="1" x14ac:dyDescent="0.3">
      <c r="A967" s="1" t="s">
        <v>2700</v>
      </c>
      <c r="B967" s="1" t="s">
        <v>2695</v>
      </c>
      <c r="C967" s="1" t="s">
        <v>2695</v>
      </c>
      <c r="D967" s="1" t="s">
        <v>2698</v>
      </c>
      <c r="G967" s="1" t="s">
        <v>175</v>
      </c>
      <c r="H967" s="1" t="s">
        <v>175</v>
      </c>
      <c r="J967" s="1">
        <v>1</v>
      </c>
      <c r="M967" s="1">
        <f>SUM(DATAPREMIOLOCAL2024[[#This Row],[GRAND PRIX]:[BRONCE LOCAL]])</f>
        <v>1</v>
      </c>
      <c r="N967" s="27">
        <f>+DATAPREMIOLOCAL2024[[#This Row],[GRAND PRIX]]*$I$3+DATAPREMIOLOCAL2024[[#This Row],[ORO LOCAL]]*$J$3+DATAPREMIOLOCAL2024[[#This Row],[PLATA LOCAL]]*$K$3+DATAPREMIOLOCAL2024[[#This Row],[BRONCE LOCAL]]*$L$3</f>
        <v>15</v>
      </c>
    </row>
    <row r="968" spans="1:14" s="1" customFormat="1" x14ac:dyDescent="0.3">
      <c r="A968" s="1" t="s">
        <v>4299</v>
      </c>
      <c r="B968" s="1" t="s">
        <v>990</v>
      </c>
      <c r="C968" s="1" t="s">
        <v>1562</v>
      </c>
      <c r="D968" s="1" t="s">
        <v>4248</v>
      </c>
      <c r="G968" s="1" t="s">
        <v>146</v>
      </c>
      <c r="H968" s="1" t="s">
        <v>146</v>
      </c>
      <c r="K968" s="1">
        <v>2</v>
      </c>
      <c r="M968" s="1">
        <f>SUM(DATAPREMIOLOCAL2024[[#This Row],[GRAND PRIX]:[BRONCE LOCAL]])</f>
        <v>2</v>
      </c>
      <c r="N968" s="27">
        <f>+DATAPREMIOLOCAL2024[[#This Row],[GRAND PRIX]]*$I$3+DATAPREMIOLOCAL2024[[#This Row],[ORO LOCAL]]*$J$3+DATAPREMIOLOCAL2024[[#This Row],[PLATA LOCAL]]*$K$3+DATAPREMIOLOCAL2024[[#This Row],[BRONCE LOCAL]]*$L$3</f>
        <v>14</v>
      </c>
    </row>
    <row r="969" spans="1:14" s="1" customFormat="1" x14ac:dyDescent="0.3">
      <c r="A969" s="1" t="s">
        <v>4299</v>
      </c>
      <c r="B969" s="1" t="s">
        <v>990</v>
      </c>
      <c r="C969" s="1" t="s">
        <v>1562</v>
      </c>
      <c r="D969" s="1" t="s">
        <v>4249</v>
      </c>
      <c r="G969" s="1" t="s">
        <v>146</v>
      </c>
      <c r="H969" s="1" t="s">
        <v>146</v>
      </c>
      <c r="J969" s="1">
        <v>1</v>
      </c>
      <c r="M969" s="1">
        <f>SUM(DATAPREMIOLOCAL2024[[#This Row],[GRAND PRIX]:[BRONCE LOCAL]])</f>
        <v>1</v>
      </c>
      <c r="N969" s="27">
        <f>+DATAPREMIOLOCAL2024[[#This Row],[GRAND PRIX]]*$I$3+DATAPREMIOLOCAL2024[[#This Row],[ORO LOCAL]]*$J$3+DATAPREMIOLOCAL2024[[#This Row],[PLATA LOCAL]]*$K$3+DATAPREMIOLOCAL2024[[#This Row],[BRONCE LOCAL]]*$L$3</f>
        <v>15</v>
      </c>
    </row>
    <row r="970" spans="1:14" s="1" customFormat="1" x14ac:dyDescent="0.3">
      <c r="A970" s="1" t="s">
        <v>4299</v>
      </c>
      <c r="B970" s="1" t="s">
        <v>990</v>
      </c>
      <c r="C970" s="1" t="s">
        <v>1562</v>
      </c>
      <c r="D970" s="1" t="s">
        <v>4250</v>
      </c>
      <c r="G970" s="1" t="s">
        <v>146</v>
      </c>
      <c r="H970" s="1" t="s">
        <v>146</v>
      </c>
      <c r="J970" s="1">
        <v>1</v>
      </c>
      <c r="K970" s="1">
        <v>2</v>
      </c>
      <c r="M970" s="1">
        <f>SUM(DATAPREMIOLOCAL2024[[#This Row],[GRAND PRIX]:[BRONCE LOCAL]])</f>
        <v>3</v>
      </c>
      <c r="N970" s="27">
        <f>+DATAPREMIOLOCAL2024[[#This Row],[GRAND PRIX]]*$I$3+DATAPREMIOLOCAL2024[[#This Row],[ORO LOCAL]]*$J$3+DATAPREMIOLOCAL2024[[#This Row],[PLATA LOCAL]]*$K$3+DATAPREMIOLOCAL2024[[#This Row],[BRONCE LOCAL]]*$L$3</f>
        <v>29</v>
      </c>
    </row>
    <row r="971" spans="1:14" s="1" customFormat="1" x14ac:dyDescent="0.3">
      <c r="A971" s="1" t="s">
        <v>4299</v>
      </c>
      <c r="B971" s="1" t="s">
        <v>4251</v>
      </c>
      <c r="C971" s="1" t="s">
        <v>4251</v>
      </c>
      <c r="D971" s="1" t="s">
        <v>4252</v>
      </c>
      <c r="G971" s="1" t="s">
        <v>146</v>
      </c>
      <c r="H971" s="1" t="s">
        <v>146</v>
      </c>
      <c r="K971" s="1">
        <v>1</v>
      </c>
      <c r="L971" s="1">
        <v>1</v>
      </c>
      <c r="M971" s="1">
        <f>SUM(DATAPREMIOLOCAL2024[[#This Row],[GRAND PRIX]:[BRONCE LOCAL]])</f>
        <v>2</v>
      </c>
      <c r="N971" s="27">
        <f>+DATAPREMIOLOCAL2024[[#This Row],[GRAND PRIX]]*$I$3+DATAPREMIOLOCAL2024[[#This Row],[ORO LOCAL]]*$J$3+DATAPREMIOLOCAL2024[[#This Row],[PLATA LOCAL]]*$K$3+DATAPREMIOLOCAL2024[[#This Row],[BRONCE LOCAL]]*$L$3</f>
        <v>10</v>
      </c>
    </row>
    <row r="972" spans="1:14" s="1" customFormat="1" x14ac:dyDescent="0.3">
      <c r="A972" s="1" t="s">
        <v>4299</v>
      </c>
      <c r="B972" s="1" t="s">
        <v>4253</v>
      </c>
      <c r="C972" s="1" t="s">
        <v>4253</v>
      </c>
      <c r="D972" s="1" t="s">
        <v>4254</v>
      </c>
      <c r="G972" s="1" t="s">
        <v>146</v>
      </c>
      <c r="H972" s="1" t="s">
        <v>146</v>
      </c>
      <c r="L972" s="1">
        <v>1</v>
      </c>
      <c r="M972" s="1">
        <f>SUM(DATAPREMIOLOCAL2024[[#This Row],[GRAND PRIX]:[BRONCE LOCAL]])</f>
        <v>1</v>
      </c>
      <c r="N972" s="27">
        <f>+DATAPREMIOLOCAL2024[[#This Row],[GRAND PRIX]]*$I$3+DATAPREMIOLOCAL2024[[#This Row],[ORO LOCAL]]*$J$3+DATAPREMIOLOCAL2024[[#This Row],[PLATA LOCAL]]*$K$3+DATAPREMIOLOCAL2024[[#This Row],[BRONCE LOCAL]]*$L$3</f>
        <v>3</v>
      </c>
    </row>
    <row r="973" spans="1:14" s="1" customFormat="1" x14ac:dyDescent="0.3">
      <c r="A973" s="1" t="s">
        <v>4299</v>
      </c>
      <c r="B973" s="1" t="s">
        <v>4253</v>
      </c>
      <c r="C973" s="1" t="s">
        <v>4253</v>
      </c>
      <c r="D973" s="1" t="s">
        <v>4255</v>
      </c>
      <c r="G973" s="1" t="s">
        <v>146</v>
      </c>
      <c r="H973" s="1" t="s">
        <v>146</v>
      </c>
      <c r="J973" s="1">
        <v>1</v>
      </c>
      <c r="L973" s="1">
        <v>1</v>
      </c>
      <c r="M973" s="1">
        <f>SUM(DATAPREMIOLOCAL2024[[#This Row],[GRAND PRIX]:[BRONCE LOCAL]])</f>
        <v>2</v>
      </c>
      <c r="N973" s="27">
        <f>+DATAPREMIOLOCAL2024[[#This Row],[GRAND PRIX]]*$I$3+DATAPREMIOLOCAL2024[[#This Row],[ORO LOCAL]]*$J$3+DATAPREMIOLOCAL2024[[#This Row],[PLATA LOCAL]]*$K$3+DATAPREMIOLOCAL2024[[#This Row],[BRONCE LOCAL]]*$L$3</f>
        <v>18</v>
      </c>
    </row>
    <row r="974" spans="1:14" s="1" customFormat="1" x14ac:dyDescent="0.3">
      <c r="A974" s="1" t="s">
        <v>4299</v>
      </c>
      <c r="B974" s="1" t="s">
        <v>4253</v>
      </c>
      <c r="C974" s="1" t="s">
        <v>4253</v>
      </c>
      <c r="D974" s="1" t="s">
        <v>4256</v>
      </c>
      <c r="G974" s="1" t="s">
        <v>146</v>
      </c>
      <c r="H974" s="1" t="s">
        <v>146</v>
      </c>
      <c r="I974" s="1">
        <v>1</v>
      </c>
      <c r="J974" s="1">
        <v>1</v>
      </c>
      <c r="K974" s="1">
        <v>1</v>
      </c>
      <c r="M974" s="1">
        <f>SUM(DATAPREMIOLOCAL2024[[#This Row],[GRAND PRIX]:[BRONCE LOCAL]])</f>
        <v>3</v>
      </c>
      <c r="N974" s="27">
        <f>+DATAPREMIOLOCAL2024[[#This Row],[GRAND PRIX]]*$I$3+DATAPREMIOLOCAL2024[[#This Row],[ORO LOCAL]]*$J$3+DATAPREMIOLOCAL2024[[#This Row],[PLATA LOCAL]]*$K$3+DATAPREMIOLOCAL2024[[#This Row],[BRONCE LOCAL]]*$L$3</f>
        <v>52</v>
      </c>
    </row>
    <row r="975" spans="1:14" s="1" customFormat="1" x14ac:dyDescent="0.3">
      <c r="A975" s="1" t="s">
        <v>4299</v>
      </c>
      <c r="B975" s="1" t="s">
        <v>4253</v>
      </c>
      <c r="C975" s="1" t="s">
        <v>4253</v>
      </c>
      <c r="D975" s="1" t="s">
        <v>4257</v>
      </c>
      <c r="G975" s="1" t="s">
        <v>146</v>
      </c>
      <c r="H975" s="1" t="s">
        <v>146</v>
      </c>
      <c r="L975" s="1">
        <v>2</v>
      </c>
      <c r="M975" s="1">
        <f>SUM(DATAPREMIOLOCAL2024[[#This Row],[GRAND PRIX]:[BRONCE LOCAL]])</f>
        <v>2</v>
      </c>
      <c r="N975" s="27">
        <f>+DATAPREMIOLOCAL2024[[#This Row],[GRAND PRIX]]*$I$3+DATAPREMIOLOCAL2024[[#This Row],[ORO LOCAL]]*$J$3+DATAPREMIOLOCAL2024[[#This Row],[PLATA LOCAL]]*$K$3+DATAPREMIOLOCAL2024[[#This Row],[BRONCE LOCAL]]*$L$3</f>
        <v>6</v>
      </c>
    </row>
    <row r="976" spans="1:14" s="1" customFormat="1" x14ac:dyDescent="0.3">
      <c r="A976" s="1" t="s">
        <v>4299</v>
      </c>
      <c r="B976" s="1" t="s">
        <v>4258</v>
      </c>
      <c r="C976" s="1" t="s">
        <v>4258</v>
      </c>
      <c r="D976" s="1" t="s">
        <v>4259</v>
      </c>
      <c r="G976" s="1" t="s">
        <v>146</v>
      </c>
      <c r="H976" s="1" t="s">
        <v>146</v>
      </c>
      <c r="L976" s="1">
        <v>1</v>
      </c>
      <c r="M976" s="1">
        <f>SUM(DATAPREMIOLOCAL2024[[#This Row],[GRAND PRIX]:[BRONCE LOCAL]])</f>
        <v>1</v>
      </c>
      <c r="N976" s="27">
        <f>+DATAPREMIOLOCAL2024[[#This Row],[GRAND PRIX]]*$I$3+DATAPREMIOLOCAL2024[[#This Row],[ORO LOCAL]]*$J$3+DATAPREMIOLOCAL2024[[#This Row],[PLATA LOCAL]]*$K$3+DATAPREMIOLOCAL2024[[#This Row],[BRONCE LOCAL]]*$L$3</f>
        <v>3</v>
      </c>
    </row>
    <row r="977" spans="1:14" s="1" customFormat="1" x14ac:dyDescent="0.3">
      <c r="A977" s="1" t="s">
        <v>4299</v>
      </c>
      <c r="B977" s="1" t="s">
        <v>4258</v>
      </c>
      <c r="C977" s="1" t="s">
        <v>4258</v>
      </c>
      <c r="D977" s="1" t="s">
        <v>4260</v>
      </c>
      <c r="G977" s="1" t="s">
        <v>146</v>
      </c>
      <c r="H977" s="1" t="s">
        <v>146</v>
      </c>
      <c r="L977" s="1">
        <v>2</v>
      </c>
      <c r="M977" s="1">
        <f>SUM(DATAPREMIOLOCAL2024[[#This Row],[GRAND PRIX]:[BRONCE LOCAL]])</f>
        <v>2</v>
      </c>
      <c r="N977" s="27">
        <f>+DATAPREMIOLOCAL2024[[#This Row],[GRAND PRIX]]*$I$3+DATAPREMIOLOCAL2024[[#This Row],[ORO LOCAL]]*$J$3+DATAPREMIOLOCAL2024[[#This Row],[PLATA LOCAL]]*$K$3+DATAPREMIOLOCAL2024[[#This Row],[BRONCE LOCAL]]*$L$3</f>
        <v>6</v>
      </c>
    </row>
    <row r="978" spans="1:14" s="1" customFormat="1" x14ac:dyDescent="0.3">
      <c r="A978" s="1" t="s">
        <v>4299</v>
      </c>
      <c r="B978" s="1" t="s">
        <v>1512</v>
      </c>
      <c r="C978" s="1" t="s">
        <v>2114</v>
      </c>
      <c r="D978" s="1" t="s">
        <v>4261</v>
      </c>
      <c r="G978" s="1" t="s">
        <v>146</v>
      </c>
      <c r="H978" s="1" t="s">
        <v>146</v>
      </c>
      <c r="L978" s="1">
        <v>1</v>
      </c>
      <c r="M978" s="1">
        <f>SUM(DATAPREMIOLOCAL2024[[#This Row],[GRAND PRIX]:[BRONCE LOCAL]])</f>
        <v>1</v>
      </c>
      <c r="N978" s="27">
        <f>+DATAPREMIOLOCAL2024[[#This Row],[GRAND PRIX]]*$I$3+DATAPREMIOLOCAL2024[[#This Row],[ORO LOCAL]]*$J$3+DATAPREMIOLOCAL2024[[#This Row],[PLATA LOCAL]]*$K$3+DATAPREMIOLOCAL2024[[#This Row],[BRONCE LOCAL]]*$L$3</f>
        <v>3</v>
      </c>
    </row>
    <row r="979" spans="1:14" s="1" customFormat="1" x14ac:dyDescent="0.3">
      <c r="A979" s="1" t="s">
        <v>4299</v>
      </c>
      <c r="B979" s="1" t="s">
        <v>1512</v>
      </c>
      <c r="C979" s="1" t="s">
        <v>2114</v>
      </c>
      <c r="D979" s="1" t="s">
        <v>4262</v>
      </c>
      <c r="G979" s="1" t="s">
        <v>146</v>
      </c>
      <c r="H979" s="1" t="s">
        <v>146</v>
      </c>
      <c r="L979" s="1">
        <v>2</v>
      </c>
      <c r="M979" s="1">
        <f>SUM(DATAPREMIOLOCAL2024[[#This Row],[GRAND PRIX]:[BRONCE LOCAL]])</f>
        <v>2</v>
      </c>
      <c r="N979" s="27">
        <f>+DATAPREMIOLOCAL2024[[#This Row],[GRAND PRIX]]*$I$3+DATAPREMIOLOCAL2024[[#This Row],[ORO LOCAL]]*$J$3+DATAPREMIOLOCAL2024[[#This Row],[PLATA LOCAL]]*$K$3+DATAPREMIOLOCAL2024[[#This Row],[BRONCE LOCAL]]*$L$3</f>
        <v>6</v>
      </c>
    </row>
    <row r="980" spans="1:14" s="1" customFormat="1" x14ac:dyDescent="0.3">
      <c r="A980" s="1" t="s">
        <v>4299</v>
      </c>
      <c r="B980" s="1" t="s">
        <v>1512</v>
      </c>
      <c r="C980" s="1" t="s">
        <v>2114</v>
      </c>
      <c r="D980" s="1" t="s">
        <v>4263</v>
      </c>
      <c r="G980" s="1" t="s">
        <v>146</v>
      </c>
      <c r="H980" s="1" t="s">
        <v>146</v>
      </c>
      <c r="L980" s="1">
        <v>1</v>
      </c>
      <c r="M980" s="1">
        <f>SUM(DATAPREMIOLOCAL2024[[#This Row],[GRAND PRIX]:[BRONCE LOCAL]])</f>
        <v>1</v>
      </c>
      <c r="N980" s="27">
        <f>+DATAPREMIOLOCAL2024[[#This Row],[GRAND PRIX]]*$I$3+DATAPREMIOLOCAL2024[[#This Row],[ORO LOCAL]]*$J$3+DATAPREMIOLOCAL2024[[#This Row],[PLATA LOCAL]]*$K$3+DATAPREMIOLOCAL2024[[#This Row],[BRONCE LOCAL]]*$L$3</f>
        <v>3</v>
      </c>
    </row>
    <row r="981" spans="1:14" s="1" customFormat="1" x14ac:dyDescent="0.3">
      <c r="A981" s="1" t="s">
        <v>4299</v>
      </c>
      <c r="B981" s="1" t="s">
        <v>4264</v>
      </c>
      <c r="C981" s="1" t="s">
        <v>4264</v>
      </c>
      <c r="D981" s="1" t="s">
        <v>4265</v>
      </c>
      <c r="G981" s="1" t="s">
        <v>146</v>
      </c>
      <c r="H981" s="1" t="s">
        <v>146</v>
      </c>
      <c r="J981" s="1">
        <v>1</v>
      </c>
      <c r="M981" s="1">
        <f>SUM(DATAPREMIOLOCAL2024[[#This Row],[GRAND PRIX]:[BRONCE LOCAL]])</f>
        <v>1</v>
      </c>
      <c r="N981" s="27">
        <f>+DATAPREMIOLOCAL2024[[#This Row],[GRAND PRIX]]*$I$3+DATAPREMIOLOCAL2024[[#This Row],[ORO LOCAL]]*$J$3+DATAPREMIOLOCAL2024[[#This Row],[PLATA LOCAL]]*$K$3+DATAPREMIOLOCAL2024[[#This Row],[BRONCE LOCAL]]*$L$3</f>
        <v>15</v>
      </c>
    </row>
    <row r="982" spans="1:14" s="1" customFormat="1" x14ac:dyDescent="0.3">
      <c r="A982" s="1" t="s">
        <v>4299</v>
      </c>
      <c r="B982" s="1" t="s">
        <v>4266</v>
      </c>
      <c r="C982" s="1" t="s">
        <v>4266</v>
      </c>
      <c r="D982" s="1" t="s">
        <v>4267</v>
      </c>
      <c r="G982" s="1" t="s">
        <v>146</v>
      </c>
      <c r="H982" s="1" t="s">
        <v>146</v>
      </c>
      <c r="J982" s="1">
        <v>1</v>
      </c>
      <c r="M982" s="1">
        <f>SUM(DATAPREMIOLOCAL2024[[#This Row],[GRAND PRIX]:[BRONCE LOCAL]])</f>
        <v>1</v>
      </c>
      <c r="N982" s="27">
        <f>+DATAPREMIOLOCAL2024[[#This Row],[GRAND PRIX]]*$I$3+DATAPREMIOLOCAL2024[[#This Row],[ORO LOCAL]]*$J$3+DATAPREMIOLOCAL2024[[#This Row],[PLATA LOCAL]]*$K$3+DATAPREMIOLOCAL2024[[#This Row],[BRONCE LOCAL]]*$L$3</f>
        <v>15</v>
      </c>
    </row>
    <row r="983" spans="1:14" s="1" customFormat="1" x14ac:dyDescent="0.3">
      <c r="A983" s="1" t="s">
        <v>4299</v>
      </c>
      <c r="B983" s="1" t="s">
        <v>4297</v>
      </c>
      <c r="C983" s="1" t="s">
        <v>4268</v>
      </c>
      <c r="D983" s="1" t="s">
        <v>4269</v>
      </c>
      <c r="G983" s="1" t="s">
        <v>146</v>
      </c>
      <c r="H983" s="1" t="s">
        <v>146</v>
      </c>
      <c r="J983" s="1">
        <v>1</v>
      </c>
      <c r="M983" s="1">
        <f>SUM(DATAPREMIOLOCAL2024[[#This Row],[GRAND PRIX]:[BRONCE LOCAL]])</f>
        <v>1</v>
      </c>
      <c r="N983" s="27">
        <f>+DATAPREMIOLOCAL2024[[#This Row],[GRAND PRIX]]*$I$3+DATAPREMIOLOCAL2024[[#This Row],[ORO LOCAL]]*$J$3+DATAPREMIOLOCAL2024[[#This Row],[PLATA LOCAL]]*$K$3+DATAPREMIOLOCAL2024[[#This Row],[BRONCE LOCAL]]*$L$3</f>
        <v>15</v>
      </c>
    </row>
    <row r="984" spans="1:14" s="1" customFormat="1" x14ac:dyDescent="0.3">
      <c r="A984" s="1" t="s">
        <v>4299</v>
      </c>
      <c r="B984" s="1" t="s">
        <v>4297</v>
      </c>
      <c r="C984" s="1" t="s">
        <v>4268</v>
      </c>
      <c r="D984" s="1" t="s">
        <v>4270</v>
      </c>
      <c r="G984" s="1" t="s">
        <v>146</v>
      </c>
      <c r="H984" s="1" t="s">
        <v>146</v>
      </c>
      <c r="K984" s="1">
        <v>1</v>
      </c>
      <c r="M984" s="1">
        <f>SUM(DATAPREMIOLOCAL2024[[#This Row],[GRAND PRIX]:[BRONCE LOCAL]])</f>
        <v>1</v>
      </c>
      <c r="N984" s="27">
        <f>+DATAPREMIOLOCAL2024[[#This Row],[GRAND PRIX]]*$I$3+DATAPREMIOLOCAL2024[[#This Row],[ORO LOCAL]]*$J$3+DATAPREMIOLOCAL2024[[#This Row],[PLATA LOCAL]]*$K$3+DATAPREMIOLOCAL2024[[#This Row],[BRONCE LOCAL]]*$L$3</f>
        <v>7</v>
      </c>
    </row>
    <row r="985" spans="1:14" s="1" customFormat="1" x14ac:dyDescent="0.3">
      <c r="A985" s="1" t="s">
        <v>4299</v>
      </c>
      <c r="B985" s="1" t="s">
        <v>4297</v>
      </c>
      <c r="C985" s="1" t="s">
        <v>4268</v>
      </c>
      <c r="D985" s="1" t="s">
        <v>4271</v>
      </c>
      <c r="G985" s="1" t="s">
        <v>146</v>
      </c>
      <c r="H985" s="1" t="s">
        <v>146</v>
      </c>
      <c r="J985" s="1">
        <v>1</v>
      </c>
      <c r="M985" s="1">
        <f>SUM(DATAPREMIOLOCAL2024[[#This Row],[GRAND PRIX]:[BRONCE LOCAL]])</f>
        <v>1</v>
      </c>
      <c r="N985" s="27">
        <f>+DATAPREMIOLOCAL2024[[#This Row],[GRAND PRIX]]*$I$3+DATAPREMIOLOCAL2024[[#This Row],[ORO LOCAL]]*$J$3+DATAPREMIOLOCAL2024[[#This Row],[PLATA LOCAL]]*$K$3+DATAPREMIOLOCAL2024[[#This Row],[BRONCE LOCAL]]*$L$3</f>
        <v>15</v>
      </c>
    </row>
    <row r="986" spans="1:14" s="1" customFormat="1" x14ac:dyDescent="0.3">
      <c r="A986" s="1" t="s">
        <v>4299</v>
      </c>
      <c r="B986" s="1" t="s">
        <v>4297</v>
      </c>
      <c r="C986" s="1" t="s">
        <v>4268</v>
      </c>
      <c r="D986" s="1" t="s">
        <v>4272</v>
      </c>
      <c r="G986" s="1" t="s">
        <v>146</v>
      </c>
      <c r="H986" s="1" t="s">
        <v>146</v>
      </c>
      <c r="K986" s="1">
        <v>1</v>
      </c>
      <c r="M986" s="1">
        <f>SUM(DATAPREMIOLOCAL2024[[#This Row],[GRAND PRIX]:[BRONCE LOCAL]])</f>
        <v>1</v>
      </c>
      <c r="N986" s="27">
        <f>+DATAPREMIOLOCAL2024[[#This Row],[GRAND PRIX]]*$I$3+DATAPREMIOLOCAL2024[[#This Row],[ORO LOCAL]]*$J$3+DATAPREMIOLOCAL2024[[#This Row],[PLATA LOCAL]]*$K$3+DATAPREMIOLOCAL2024[[#This Row],[BRONCE LOCAL]]*$L$3</f>
        <v>7</v>
      </c>
    </row>
    <row r="987" spans="1:14" s="1" customFormat="1" x14ac:dyDescent="0.3">
      <c r="A987" s="1" t="s">
        <v>4299</v>
      </c>
      <c r="B987" s="1" t="s">
        <v>4297</v>
      </c>
      <c r="C987" s="1" t="s">
        <v>4268</v>
      </c>
      <c r="D987" s="1" t="s">
        <v>4273</v>
      </c>
      <c r="G987" s="1" t="s">
        <v>146</v>
      </c>
      <c r="H987" s="1" t="s">
        <v>146</v>
      </c>
      <c r="K987" s="1">
        <v>1</v>
      </c>
      <c r="M987" s="1">
        <f>SUM(DATAPREMIOLOCAL2024[[#This Row],[GRAND PRIX]:[BRONCE LOCAL]])</f>
        <v>1</v>
      </c>
      <c r="N987" s="27">
        <f>+DATAPREMIOLOCAL2024[[#This Row],[GRAND PRIX]]*$I$3+DATAPREMIOLOCAL2024[[#This Row],[ORO LOCAL]]*$J$3+DATAPREMIOLOCAL2024[[#This Row],[PLATA LOCAL]]*$K$3+DATAPREMIOLOCAL2024[[#This Row],[BRONCE LOCAL]]*$L$3</f>
        <v>7</v>
      </c>
    </row>
    <row r="988" spans="1:14" s="1" customFormat="1" x14ac:dyDescent="0.3">
      <c r="A988" s="1" t="s">
        <v>4299</v>
      </c>
      <c r="B988" s="1" t="s">
        <v>4297</v>
      </c>
      <c r="C988" s="1" t="s">
        <v>4268</v>
      </c>
      <c r="D988" s="1" t="s">
        <v>4274</v>
      </c>
      <c r="G988" s="1" t="s">
        <v>146</v>
      </c>
      <c r="H988" s="1" t="s">
        <v>146</v>
      </c>
      <c r="K988" s="1">
        <v>1</v>
      </c>
      <c r="M988" s="1">
        <f>SUM(DATAPREMIOLOCAL2024[[#This Row],[GRAND PRIX]:[BRONCE LOCAL]])</f>
        <v>1</v>
      </c>
      <c r="N988" s="27">
        <f>+DATAPREMIOLOCAL2024[[#This Row],[GRAND PRIX]]*$I$3+DATAPREMIOLOCAL2024[[#This Row],[ORO LOCAL]]*$J$3+DATAPREMIOLOCAL2024[[#This Row],[PLATA LOCAL]]*$K$3+DATAPREMIOLOCAL2024[[#This Row],[BRONCE LOCAL]]*$L$3</f>
        <v>7</v>
      </c>
    </row>
    <row r="989" spans="1:14" s="1" customFormat="1" x14ac:dyDescent="0.3">
      <c r="A989" s="1" t="s">
        <v>4299</v>
      </c>
      <c r="B989" s="1" t="s">
        <v>4298</v>
      </c>
      <c r="C989" s="1" t="s">
        <v>4275</v>
      </c>
      <c r="D989" s="1" t="s">
        <v>4276</v>
      </c>
      <c r="G989" s="1" t="s">
        <v>146</v>
      </c>
      <c r="H989" s="1" t="s">
        <v>146</v>
      </c>
      <c r="L989" s="1">
        <v>1</v>
      </c>
      <c r="M989" s="1">
        <f>SUM(DATAPREMIOLOCAL2024[[#This Row],[GRAND PRIX]:[BRONCE LOCAL]])</f>
        <v>1</v>
      </c>
      <c r="N989" s="27">
        <f>+DATAPREMIOLOCAL2024[[#This Row],[GRAND PRIX]]*$I$3+DATAPREMIOLOCAL2024[[#This Row],[ORO LOCAL]]*$J$3+DATAPREMIOLOCAL2024[[#This Row],[PLATA LOCAL]]*$K$3+DATAPREMIOLOCAL2024[[#This Row],[BRONCE LOCAL]]*$L$3</f>
        <v>3</v>
      </c>
    </row>
    <row r="990" spans="1:14" s="1" customFormat="1" x14ac:dyDescent="0.3">
      <c r="A990" s="1" t="s">
        <v>4299</v>
      </c>
      <c r="B990" s="1" t="s">
        <v>4298</v>
      </c>
      <c r="C990" s="1" t="s">
        <v>4275</v>
      </c>
      <c r="D990" s="1" t="s">
        <v>4277</v>
      </c>
      <c r="G990" s="1" t="s">
        <v>146</v>
      </c>
      <c r="H990" s="1" t="s">
        <v>146</v>
      </c>
      <c r="L990" s="1">
        <v>1</v>
      </c>
      <c r="M990" s="1">
        <f>SUM(DATAPREMIOLOCAL2024[[#This Row],[GRAND PRIX]:[BRONCE LOCAL]])</f>
        <v>1</v>
      </c>
      <c r="N990" s="27">
        <f>+DATAPREMIOLOCAL2024[[#This Row],[GRAND PRIX]]*$I$3+DATAPREMIOLOCAL2024[[#This Row],[ORO LOCAL]]*$J$3+DATAPREMIOLOCAL2024[[#This Row],[PLATA LOCAL]]*$K$3+DATAPREMIOLOCAL2024[[#This Row],[BRONCE LOCAL]]*$L$3</f>
        <v>3</v>
      </c>
    </row>
    <row r="991" spans="1:14" s="1" customFormat="1" x14ac:dyDescent="0.3">
      <c r="A991" s="1" t="s">
        <v>4299</v>
      </c>
      <c r="B991" s="1" t="s">
        <v>4278</v>
      </c>
      <c r="C991" s="1" t="s">
        <v>4278</v>
      </c>
      <c r="D991" s="1" t="s">
        <v>4279</v>
      </c>
      <c r="G991" s="1" t="s">
        <v>146</v>
      </c>
      <c r="H991" s="1" t="s">
        <v>146</v>
      </c>
      <c r="K991" s="1">
        <v>1</v>
      </c>
      <c r="M991" s="1">
        <f>SUM(DATAPREMIOLOCAL2024[[#This Row],[GRAND PRIX]:[BRONCE LOCAL]])</f>
        <v>1</v>
      </c>
      <c r="N991" s="27">
        <f>+DATAPREMIOLOCAL2024[[#This Row],[GRAND PRIX]]*$I$3+DATAPREMIOLOCAL2024[[#This Row],[ORO LOCAL]]*$J$3+DATAPREMIOLOCAL2024[[#This Row],[PLATA LOCAL]]*$K$3+DATAPREMIOLOCAL2024[[#This Row],[BRONCE LOCAL]]*$L$3</f>
        <v>7</v>
      </c>
    </row>
    <row r="992" spans="1:14" s="1" customFormat="1" x14ac:dyDescent="0.3">
      <c r="A992" s="1" t="s">
        <v>4299</v>
      </c>
      <c r="B992" s="1" t="s">
        <v>696</v>
      </c>
      <c r="C992" s="1" t="s">
        <v>4280</v>
      </c>
      <c r="D992" s="1" t="s">
        <v>4281</v>
      </c>
      <c r="G992" s="1" t="s">
        <v>146</v>
      </c>
      <c r="H992" s="1" t="s">
        <v>146</v>
      </c>
      <c r="J992" s="1">
        <v>3</v>
      </c>
      <c r="M992" s="1">
        <f>SUM(DATAPREMIOLOCAL2024[[#This Row],[GRAND PRIX]:[BRONCE LOCAL]])</f>
        <v>3</v>
      </c>
      <c r="N992" s="27">
        <f>+DATAPREMIOLOCAL2024[[#This Row],[GRAND PRIX]]*$I$3+DATAPREMIOLOCAL2024[[#This Row],[ORO LOCAL]]*$J$3+DATAPREMIOLOCAL2024[[#This Row],[PLATA LOCAL]]*$K$3+DATAPREMIOLOCAL2024[[#This Row],[BRONCE LOCAL]]*$L$3</f>
        <v>45</v>
      </c>
    </row>
    <row r="993" spans="1:14" s="1" customFormat="1" x14ac:dyDescent="0.3">
      <c r="A993" s="1" t="s">
        <v>4299</v>
      </c>
      <c r="B993" s="1" t="s">
        <v>696</v>
      </c>
      <c r="C993" s="1" t="s">
        <v>4280</v>
      </c>
      <c r="D993" s="1" t="s">
        <v>4282</v>
      </c>
      <c r="G993" s="1" t="s">
        <v>146</v>
      </c>
      <c r="H993" s="1" t="s">
        <v>146</v>
      </c>
      <c r="K993" s="1">
        <v>1</v>
      </c>
      <c r="M993" s="1">
        <f>SUM(DATAPREMIOLOCAL2024[[#This Row],[GRAND PRIX]:[BRONCE LOCAL]])</f>
        <v>1</v>
      </c>
      <c r="N993" s="27">
        <f>+DATAPREMIOLOCAL2024[[#This Row],[GRAND PRIX]]*$I$3+DATAPREMIOLOCAL2024[[#This Row],[ORO LOCAL]]*$J$3+DATAPREMIOLOCAL2024[[#This Row],[PLATA LOCAL]]*$K$3+DATAPREMIOLOCAL2024[[#This Row],[BRONCE LOCAL]]*$L$3</f>
        <v>7</v>
      </c>
    </row>
    <row r="994" spans="1:14" s="1" customFormat="1" x14ac:dyDescent="0.3">
      <c r="A994" s="1" t="s">
        <v>4299</v>
      </c>
      <c r="B994" s="1" t="s">
        <v>696</v>
      </c>
      <c r="C994" s="1" t="s">
        <v>4280</v>
      </c>
      <c r="D994" s="1" t="s">
        <v>4283</v>
      </c>
      <c r="G994" s="1" t="s">
        <v>146</v>
      </c>
      <c r="H994" s="1" t="s">
        <v>146</v>
      </c>
      <c r="L994" s="1">
        <v>1</v>
      </c>
      <c r="M994" s="1">
        <f>SUM(DATAPREMIOLOCAL2024[[#This Row],[GRAND PRIX]:[BRONCE LOCAL]])</f>
        <v>1</v>
      </c>
      <c r="N994" s="27">
        <f>+DATAPREMIOLOCAL2024[[#This Row],[GRAND PRIX]]*$I$3+DATAPREMIOLOCAL2024[[#This Row],[ORO LOCAL]]*$J$3+DATAPREMIOLOCAL2024[[#This Row],[PLATA LOCAL]]*$K$3+DATAPREMIOLOCAL2024[[#This Row],[BRONCE LOCAL]]*$L$3</f>
        <v>3</v>
      </c>
    </row>
    <row r="995" spans="1:14" s="1" customFormat="1" x14ac:dyDescent="0.3">
      <c r="A995" s="1" t="s">
        <v>4299</v>
      </c>
      <c r="B995" s="1" t="s">
        <v>4284</v>
      </c>
      <c r="C995" s="1" t="s">
        <v>4284</v>
      </c>
      <c r="D995" s="1" t="s">
        <v>4285</v>
      </c>
      <c r="G995" s="1" t="s">
        <v>146</v>
      </c>
      <c r="H995" s="1" t="s">
        <v>146</v>
      </c>
      <c r="L995" s="1">
        <v>1</v>
      </c>
      <c r="M995" s="1">
        <f>SUM(DATAPREMIOLOCAL2024[[#This Row],[GRAND PRIX]:[BRONCE LOCAL]])</f>
        <v>1</v>
      </c>
      <c r="N995" s="27">
        <f>+DATAPREMIOLOCAL2024[[#This Row],[GRAND PRIX]]*$I$3+DATAPREMIOLOCAL2024[[#This Row],[ORO LOCAL]]*$J$3+DATAPREMIOLOCAL2024[[#This Row],[PLATA LOCAL]]*$K$3+DATAPREMIOLOCAL2024[[#This Row],[BRONCE LOCAL]]*$L$3</f>
        <v>3</v>
      </c>
    </row>
    <row r="996" spans="1:14" s="1" customFormat="1" x14ac:dyDescent="0.3">
      <c r="A996" s="1" t="s">
        <v>4299</v>
      </c>
      <c r="B996" s="1" t="s">
        <v>485</v>
      </c>
      <c r="C996" s="1" t="s">
        <v>4286</v>
      </c>
      <c r="D996" s="1" t="s">
        <v>4287</v>
      </c>
      <c r="G996" s="1" t="s">
        <v>146</v>
      </c>
      <c r="H996" s="1" t="s">
        <v>146</v>
      </c>
      <c r="K996" s="1">
        <v>1</v>
      </c>
      <c r="M996" s="1">
        <f>SUM(DATAPREMIOLOCAL2024[[#This Row],[GRAND PRIX]:[BRONCE LOCAL]])</f>
        <v>1</v>
      </c>
      <c r="N996" s="27">
        <f>+DATAPREMIOLOCAL2024[[#This Row],[GRAND PRIX]]*$I$3+DATAPREMIOLOCAL2024[[#This Row],[ORO LOCAL]]*$J$3+DATAPREMIOLOCAL2024[[#This Row],[PLATA LOCAL]]*$K$3+DATAPREMIOLOCAL2024[[#This Row],[BRONCE LOCAL]]*$L$3</f>
        <v>7</v>
      </c>
    </row>
    <row r="997" spans="1:14" s="1" customFormat="1" x14ac:dyDescent="0.3">
      <c r="A997" s="1" t="s">
        <v>4299</v>
      </c>
      <c r="B997" s="1" t="s">
        <v>4288</v>
      </c>
      <c r="C997" s="1" t="s">
        <v>4288</v>
      </c>
      <c r="D997" s="1" t="s">
        <v>4289</v>
      </c>
      <c r="G997" s="1" t="s">
        <v>146</v>
      </c>
      <c r="H997" s="1" t="s">
        <v>146</v>
      </c>
      <c r="K997" s="1">
        <v>1</v>
      </c>
      <c r="M997" s="1">
        <f>SUM(DATAPREMIOLOCAL2024[[#This Row],[GRAND PRIX]:[BRONCE LOCAL]])</f>
        <v>1</v>
      </c>
      <c r="N997" s="27">
        <f>+DATAPREMIOLOCAL2024[[#This Row],[GRAND PRIX]]*$I$3+DATAPREMIOLOCAL2024[[#This Row],[ORO LOCAL]]*$J$3+DATAPREMIOLOCAL2024[[#This Row],[PLATA LOCAL]]*$K$3+DATAPREMIOLOCAL2024[[#This Row],[BRONCE LOCAL]]*$L$3</f>
        <v>7</v>
      </c>
    </row>
    <row r="998" spans="1:14" s="1" customFormat="1" x14ac:dyDescent="0.3">
      <c r="A998" s="1" t="s">
        <v>4299</v>
      </c>
      <c r="B998" s="1" t="s">
        <v>4290</v>
      </c>
      <c r="C998" s="1" t="s">
        <v>4290</v>
      </c>
      <c r="D998" s="1" t="s">
        <v>4291</v>
      </c>
      <c r="G998" s="1" t="s">
        <v>146</v>
      </c>
      <c r="H998" s="1" t="s">
        <v>146</v>
      </c>
      <c r="K998" s="1">
        <v>1</v>
      </c>
      <c r="M998" s="1">
        <f>SUM(DATAPREMIOLOCAL2024[[#This Row],[GRAND PRIX]:[BRONCE LOCAL]])</f>
        <v>1</v>
      </c>
      <c r="N998" s="27">
        <f>+DATAPREMIOLOCAL2024[[#This Row],[GRAND PRIX]]*$I$3+DATAPREMIOLOCAL2024[[#This Row],[ORO LOCAL]]*$J$3+DATAPREMIOLOCAL2024[[#This Row],[PLATA LOCAL]]*$K$3+DATAPREMIOLOCAL2024[[#This Row],[BRONCE LOCAL]]*$L$3</f>
        <v>7</v>
      </c>
    </row>
    <row r="999" spans="1:14" s="1" customFormat="1" x14ac:dyDescent="0.3">
      <c r="A999" s="1" t="s">
        <v>4299</v>
      </c>
      <c r="B999" s="1" t="s">
        <v>4292</v>
      </c>
      <c r="C999" s="1" t="s">
        <v>4292</v>
      </c>
      <c r="D999" s="1" t="s">
        <v>4293</v>
      </c>
      <c r="G999" s="1" t="s">
        <v>146</v>
      </c>
      <c r="H999" s="1" t="s">
        <v>146</v>
      </c>
      <c r="J999" s="1">
        <v>1</v>
      </c>
      <c r="M999" s="1">
        <f>SUM(DATAPREMIOLOCAL2024[[#This Row],[GRAND PRIX]:[BRONCE LOCAL]])</f>
        <v>1</v>
      </c>
      <c r="N999" s="27">
        <f>+DATAPREMIOLOCAL2024[[#This Row],[GRAND PRIX]]*$I$3+DATAPREMIOLOCAL2024[[#This Row],[ORO LOCAL]]*$J$3+DATAPREMIOLOCAL2024[[#This Row],[PLATA LOCAL]]*$K$3+DATAPREMIOLOCAL2024[[#This Row],[BRONCE LOCAL]]*$L$3</f>
        <v>15</v>
      </c>
    </row>
    <row r="1000" spans="1:14" s="1" customFormat="1" x14ac:dyDescent="0.3">
      <c r="A1000" s="1" t="s">
        <v>4299</v>
      </c>
      <c r="B1000" s="1" t="s">
        <v>1364</v>
      </c>
      <c r="C1000" s="1" t="s">
        <v>1364</v>
      </c>
      <c r="D1000" s="1" t="s">
        <v>4294</v>
      </c>
      <c r="G1000" s="1" t="s">
        <v>146</v>
      </c>
      <c r="H1000" s="1" t="s">
        <v>146</v>
      </c>
      <c r="J1000" s="1">
        <v>1</v>
      </c>
      <c r="M1000" s="1">
        <f>SUM(DATAPREMIOLOCAL2024[[#This Row],[GRAND PRIX]:[BRONCE LOCAL]])</f>
        <v>1</v>
      </c>
      <c r="N1000" s="27">
        <f>+DATAPREMIOLOCAL2024[[#This Row],[GRAND PRIX]]*$I$3+DATAPREMIOLOCAL2024[[#This Row],[ORO LOCAL]]*$J$3+DATAPREMIOLOCAL2024[[#This Row],[PLATA LOCAL]]*$K$3+DATAPREMIOLOCAL2024[[#This Row],[BRONCE LOCAL]]*$L$3</f>
        <v>15</v>
      </c>
    </row>
    <row r="1001" spans="1:14" s="1" customFormat="1" x14ac:dyDescent="0.3">
      <c r="A1001" s="1" t="s">
        <v>4299</v>
      </c>
      <c r="B1001" s="1" t="s">
        <v>2381</v>
      </c>
      <c r="C1001" s="1" t="s">
        <v>4295</v>
      </c>
      <c r="D1001" s="1" t="s">
        <v>4296</v>
      </c>
      <c r="G1001" s="1" t="s">
        <v>146</v>
      </c>
      <c r="H1001" s="1" t="s">
        <v>146</v>
      </c>
      <c r="I1001" s="1">
        <v>1</v>
      </c>
      <c r="J1001" s="1">
        <v>3</v>
      </c>
      <c r="M1001" s="1">
        <f>SUM(DATAPREMIOLOCAL2024[[#This Row],[GRAND PRIX]:[BRONCE LOCAL]])</f>
        <v>4</v>
      </c>
      <c r="N1001" s="27">
        <f>+DATAPREMIOLOCAL2024[[#This Row],[GRAND PRIX]]*$I$3+DATAPREMIOLOCAL2024[[#This Row],[ORO LOCAL]]*$J$3+DATAPREMIOLOCAL2024[[#This Row],[PLATA LOCAL]]*$K$3+DATAPREMIOLOCAL2024[[#This Row],[BRONCE LOCAL]]*$L$3</f>
        <v>75</v>
      </c>
    </row>
    <row r="1002" spans="1:14" x14ac:dyDescent="0.3">
      <c r="I1002">
        <f>SUBTOTAL(109,DATAPREMIOLOCAL2024[GRAND PRIX])</f>
        <v>14</v>
      </c>
      <c r="J1002">
        <f>SUBTOTAL(109,DATAPREMIOLOCAL2024[ORO LOCAL])</f>
        <v>401</v>
      </c>
      <c r="K1002">
        <f>SUBTOTAL(109,DATAPREMIOLOCAL2024[PLATA LOCAL])</f>
        <v>650</v>
      </c>
      <c r="L1002">
        <f>SUBTOTAL(109,DATAPREMIOLOCAL2024[BRONCE LOCAL])</f>
        <v>717</v>
      </c>
      <c r="M1002">
        <f>SUBTOTAL(109,DATAPREMIOLOCAL2024[Suma de TOTAL PREMIOS])</f>
        <v>1782</v>
      </c>
      <c r="N1002">
        <f>SUBTOTAL(109,DATAPREMIOLOCAL2024[TOTAL PUNTAJE])</f>
        <v>13136</v>
      </c>
    </row>
  </sheetData>
  <sheetProtection algorithmName="SHA-512" hashValue="UMOGhy6h7+bDMNiTGaDE2H6tQMskG/QXOjUX3MokAlURkq16/kHbjsEjDV/nvYAfpoJhE35gYwfCYuS5LxTwxw==" saltValue="uyIywNHxZbwTmcxDlAG7Bg==" spinCount="100000" sheet="1" objects="1" scenarios="1"/>
  <mergeCells count="2">
    <mergeCell ref="I4:L4"/>
    <mergeCell ref="M4:N4"/>
  </mergeCells>
  <phoneticPr fontId="12" type="noConversion"/>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EF64-2EFF-4C1A-8F2D-ABC1732ED170}">
  <dimension ref="A1:O221"/>
  <sheetViews>
    <sheetView showGridLines="0" zoomScale="85" zoomScaleNormal="85" workbookViewId="0">
      <pane xSplit="1" ySplit="4" topLeftCell="B5" activePane="bottomRight" state="frozen"/>
      <selection activeCell="A2" sqref="A2:XFD2"/>
      <selection pane="topRight" activeCell="A2" sqref="A2:XFD2"/>
      <selection pane="bottomLeft" activeCell="A2" sqref="A2:XFD2"/>
      <selection pane="bottomRight" activeCell="D8" sqref="D8"/>
    </sheetView>
  </sheetViews>
  <sheetFormatPr baseColWidth="10" defaultRowHeight="13.8" x14ac:dyDescent="0.3"/>
  <cols>
    <col min="2" max="6" width="30.77734375" customWidth="1"/>
    <col min="7" max="7" width="18.21875" bestFit="1" customWidth="1"/>
    <col min="8" max="8" width="15.5546875" bestFit="1" customWidth="1"/>
    <col min="9" max="9" width="15.6640625" bestFit="1" customWidth="1"/>
    <col min="10" max="10" width="11.88671875" bestFit="1" customWidth="1"/>
    <col min="11" max="11" width="13.44140625" bestFit="1" customWidth="1"/>
    <col min="12" max="12" width="15.6640625" bestFit="1" customWidth="1"/>
    <col min="13" max="13" width="17.88671875" bestFit="1" customWidth="1"/>
    <col min="14" max="14" width="26.5546875" bestFit="1" customWidth="1"/>
    <col min="15" max="15" width="17.44140625" bestFit="1" customWidth="1"/>
  </cols>
  <sheetData>
    <row r="1" spans="1:15" ht="93" customHeight="1" x14ac:dyDescent="0.3"/>
    <row r="2" spans="1:15" ht="15" customHeight="1" x14ac:dyDescent="0.3">
      <c r="G2" s="20" t="s">
        <v>2642</v>
      </c>
      <c r="H2" s="20">
        <v>30</v>
      </c>
      <c r="I2" s="20">
        <v>30</v>
      </c>
      <c r="J2" s="20">
        <v>15</v>
      </c>
      <c r="K2" s="20">
        <v>7</v>
      </c>
      <c r="L2" s="20">
        <v>3</v>
      </c>
      <c r="M2" s="20">
        <v>1</v>
      </c>
    </row>
    <row r="3" spans="1:15" ht="21" x14ac:dyDescent="0.4">
      <c r="H3" s="49" t="s">
        <v>2643</v>
      </c>
      <c r="I3" s="49"/>
      <c r="J3" s="49"/>
      <c r="K3" s="49"/>
      <c r="L3" s="49"/>
      <c r="M3" s="49"/>
      <c r="N3" s="51" t="s">
        <v>2632</v>
      </c>
      <c r="O3" s="51"/>
    </row>
    <row r="4" spans="1:15" ht="15.6" x14ac:dyDescent="0.3">
      <c r="A4" s="8" t="s">
        <v>0</v>
      </c>
      <c r="B4" s="8" t="s">
        <v>2</v>
      </c>
      <c r="C4" s="8" t="s">
        <v>1498</v>
      </c>
      <c r="D4" s="8" t="s">
        <v>3</v>
      </c>
      <c r="E4" s="8" t="s">
        <v>4</v>
      </c>
      <c r="F4" s="8" t="s">
        <v>5</v>
      </c>
      <c r="G4" s="8" t="s">
        <v>6</v>
      </c>
      <c r="H4" s="10" t="s">
        <v>2590</v>
      </c>
      <c r="I4" s="10" t="s">
        <v>1497</v>
      </c>
      <c r="J4" s="10" t="s">
        <v>2591</v>
      </c>
      <c r="K4" s="10" t="s">
        <v>2592</v>
      </c>
      <c r="L4" s="10" t="s">
        <v>2593</v>
      </c>
      <c r="M4" s="10" t="s">
        <v>2594</v>
      </c>
      <c r="N4" s="10" t="s">
        <v>1417</v>
      </c>
      <c r="O4" s="11" t="s">
        <v>2601</v>
      </c>
    </row>
    <row r="5" spans="1:15" x14ac:dyDescent="0.3">
      <c r="A5" s="1" t="s">
        <v>976</v>
      </c>
      <c r="B5" s="1" t="s">
        <v>977</v>
      </c>
      <c r="C5" s="1" t="s">
        <v>977</v>
      </c>
      <c r="D5" s="1" t="s">
        <v>978</v>
      </c>
      <c r="E5" s="1" t="s">
        <v>979</v>
      </c>
      <c r="F5" s="1"/>
      <c r="G5" s="1" t="s">
        <v>1374</v>
      </c>
      <c r="H5" s="1"/>
      <c r="I5" s="1"/>
      <c r="J5" s="1"/>
      <c r="K5" s="1"/>
      <c r="L5" s="1"/>
      <c r="M5" s="1">
        <v>1</v>
      </c>
      <c r="N5" s="1">
        <v>1</v>
      </c>
      <c r="O5" s="1">
        <f>+DATAFIAP24[[#This Row],[GRAND SLAM]]*$H$2+DATAFIAP24[[#This Row],[Suma de M.E.]]*$I$2+DATAFIAP24[[#This Row],[ORO FIAP]]*$J$2+DATAFIAP24[[#This Row],[PLATA FIAP]]*$K$2+DATAFIAP24[[#This Row],[BRONCE FIAP]]*$L$2+DATAFIAP24[[#This Row],[SHORTLIST FIAP]]*$M$2</f>
        <v>1</v>
      </c>
    </row>
    <row r="6" spans="1:15" x14ac:dyDescent="0.3">
      <c r="A6" s="1" t="s">
        <v>976</v>
      </c>
      <c r="B6" s="1" t="s">
        <v>977</v>
      </c>
      <c r="C6" s="1" t="s">
        <v>977</v>
      </c>
      <c r="D6" s="1" t="s">
        <v>980</v>
      </c>
      <c r="E6" s="1" t="s">
        <v>979</v>
      </c>
      <c r="F6" s="1"/>
      <c r="G6" s="1" t="s">
        <v>1374</v>
      </c>
      <c r="H6" s="1"/>
      <c r="I6" s="1"/>
      <c r="J6" s="1"/>
      <c r="K6" s="1"/>
      <c r="L6" s="1"/>
      <c r="M6" s="1">
        <v>1</v>
      </c>
      <c r="N6" s="1">
        <v>1</v>
      </c>
      <c r="O6" s="1">
        <f>+DATAFIAP24[[#This Row],[GRAND SLAM]]*$H$2+DATAFIAP24[[#This Row],[Suma de M.E.]]*$I$2+DATAFIAP24[[#This Row],[ORO FIAP]]*$J$2+DATAFIAP24[[#This Row],[PLATA FIAP]]*$K$2+DATAFIAP24[[#This Row],[BRONCE FIAP]]*$L$2+DATAFIAP24[[#This Row],[SHORTLIST FIAP]]*$M$2</f>
        <v>1</v>
      </c>
    </row>
    <row r="7" spans="1:15" x14ac:dyDescent="0.3">
      <c r="A7" s="1" t="s">
        <v>976</v>
      </c>
      <c r="B7" s="1" t="s">
        <v>981</v>
      </c>
      <c r="C7" s="1" t="s">
        <v>981</v>
      </c>
      <c r="D7" s="1" t="s">
        <v>982</v>
      </c>
      <c r="E7" s="1" t="s">
        <v>983</v>
      </c>
      <c r="F7" s="1"/>
      <c r="G7" s="1" t="s">
        <v>984</v>
      </c>
      <c r="H7" s="1"/>
      <c r="I7" s="1"/>
      <c r="J7" s="1"/>
      <c r="K7" s="1">
        <v>3</v>
      </c>
      <c r="L7" s="1">
        <v>1</v>
      </c>
      <c r="M7" s="1"/>
      <c r="N7" s="1">
        <v>4</v>
      </c>
      <c r="O7" s="1">
        <f>+DATAFIAP24[[#This Row],[GRAND SLAM]]*$H$2+DATAFIAP24[[#This Row],[Suma de M.E.]]*$I$2+DATAFIAP24[[#This Row],[ORO FIAP]]*$J$2+DATAFIAP24[[#This Row],[PLATA FIAP]]*$K$2+DATAFIAP24[[#This Row],[BRONCE FIAP]]*$L$2+DATAFIAP24[[#This Row],[SHORTLIST FIAP]]*$M$2</f>
        <v>24</v>
      </c>
    </row>
    <row r="8" spans="1:15" x14ac:dyDescent="0.3">
      <c r="A8" s="1" t="s">
        <v>976</v>
      </c>
      <c r="B8" s="1" t="s">
        <v>981</v>
      </c>
      <c r="C8" s="1" t="s">
        <v>981</v>
      </c>
      <c r="D8" s="1" t="s">
        <v>985</v>
      </c>
      <c r="E8" s="1" t="s">
        <v>986</v>
      </c>
      <c r="F8" s="1"/>
      <c r="G8" s="1" t="s">
        <v>984</v>
      </c>
      <c r="H8" s="1"/>
      <c r="I8" s="1"/>
      <c r="J8" s="1">
        <v>2</v>
      </c>
      <c r="K8" s="1">
        <v>1</v>
      </c>
      <c r="L8" s="1"/>
      <c r="M8" s="1"/>
      <c r="N8" s="1">
        <v>3</v>
      </c>
      <c r="O8" s="1">
        <f>+DATAFIAP24[[#This Row],[GRAND SLAM]]*$H$2+DATAFIAP24[[#This Row],[Suma de M.E.]]*$I$2+DATAFIAP24[[#This Row],[ORO FIAP]]*$J$2+DATAFIAP24[[#This Row],[PLATA FIAP]]*$K$2+DATAFIAP24[[#This Row],[BRONCE FIAP]]*$L$2+DATAFIAP24[[#This Row],[SHORTLIST FIAP]]*$M$2</f>
        <v>37</v>
      </c>
    </row>
    <row r="9" spans="1:15" x14ac:dyDescent="0.3">
      <c r="A9" s="1" t="s">
        <v>976</v>
      </c>
      <c r="B9" s="1" t="s">
        <v>981</v>
      </c>
      <c r="C9" s="1" t="s">
        <v>981</v>
      </c>
      <c r="D9" s="1" t="s">
        <v>987</v>
      </c>
      <c r="E9" s="1" t="s">
        <v>988</v>
      </c>
      <c r="F9" s="1"/>
      <c r="G9" s="1" t="s">
        <v>984</v>
      </c>
      <c r="H9" s="1"/>
      <c r="I9" s="1"/>
      <c r="J9" s="1"/>
      <c r="K9" s="1"/>
      <c r="L9" s="1"/>
      <c r="M9" s="1">
        <v>1</v>
      </c>
      <c r="N9" s="1">
        <v>1</v>
      </c>
      <c r="O9" s="1">
        <f>+DATAFIAP24[[#This Row],[GRAND SLAM]]*$H$2+DATAFIAP24[[#This Row],[Suma de M.E.]]*$I$2+DATAFIAP24[[#This Row],[ORO FIAP]]*$J$2+DATAFIAP24[[#This Row],[PLATA FIAP]]*$K$2+DATAFIAP24[[#This Row],[BRONCE FIAP]]*$L$2+DATAFIAP24[[#This Row],[SHORTLIST FIAP]]*$M$2</f>
        <v>1</v>
      </c>
    </row>
    <row r="10" spans="1:15" x14ac:dyDescent="0.3">
      <c r="A10" s="1" t="s">
        <v>976</v>
      </c>
      <c r="B10" s="1" t="s">
        <v>981</v>
      </c>
      <c r="C10" s="1" t="s">
        <v>981</v>
      </c>
      <c r="D10" s="1" t="s">
        <v>989</v>
      </c>
      <c r="E10" s="1" t="s">
        <v>988</v>
      </c>
      <c r="F10" s="1"/>
      <c r="G10" s="1" t="s">
        <v>984</v>
      </c>
      <c r="H10" s="1"/>
      <c r="I10" s="1"/>
      <c r="J10" s="1">
        <v>2</v>
      </c>
      <c r="K10" s="1"/>
      <c r="L10" s="1"/>
      <c r="M10" s="1">
        <v>1</v>
      </c>
      <c r="N10" s="1">
        <v>3</v>
      </c>
      <c r="O10" s="1">
        <f>+DATAFIAP24[[#This Row],[GRAND SLAM]]*$H$2+DATAFIAP24[[#This Row],[Suma de M.E.]]*$I$2+DATAFIAP24[[#This Row],[ORO FIAP]]*$J$2+DATAFIAP24[[#This Row],[PLATA FIAP]]*$K$2+DATAFIAP24[[#This Row],[BRONCE FIAP]]*$L$2+DATAFIAP24[[#This Row],[SHORTLIST FIAP]]*$M$2</f>
        <v>31</v>
      </c>
    </row>
    <row r="11" spans="1:15" x14ac:dyDescent="0.3">
      <c r="A11" s="1" t="s">
        <v>976</v>
      </c>
      <c r="B11" s="1" t="s">
        <v>990</v>
      </c>
      <c r="C11" s="1" t="s">
        <v>990</v>
      </c>
      <c r="D11" s="1" t="s">
        <v>991</v>
      </c>
      <c r="E11" s="1" t="s">
        <v>992</v>
      </c>
      <c r="F11" s="1"/>
      <c r="G11" s="1" t="s">
        <v>1375</v>
      </c>
      <c r="H11" s="1"/>
      <c r="I11" s="1"/>
      <c r="J11" s="1"/>
      <c r="K11" s="1">
        <v>2</v>
      </c>
      <c r="L11" s="1">
        <v>1</v>
      </c>
      <c r="M11" s="1"/>
      <c r="N11" s="1">
        <v>3</v>
      </c>
      <c r="O11" s="1">
        <f>+DATAFIAP24[[#This Row],[GRAND SLAM]]*$H$2+DATAFIAP24[[#This Row],[Suma de M.E.]]*$I$2+DATAFIAP24[[#This Row],[ORO FIAP]]*$J$2+DATAFIAP24[[#This Row],[PLATA FIAP]]*$K$2+DATAFIAP24[[#This Row],[BRONCE FIAP]]*$L$2+DATAFIAP24[[#This Row],[SHORTLIST FIAP]]*$M$2</f>
        <v>17</v>
      </c>
    </row>
    <row r="12" spans="1:15" x14ac:dyDescent="0.3">
      <c r="A12" s="1" t="s">
        <v>976</v>
      </c>
      <c r="B12" s="1" t="s">
        <v>990</v>
      </c>
      <c r="C12" s="1" t="s">
        <v>990</v>
      </c>
      <c r="D12" s="1" t="s">
        <v>993</v>
      </c>
      <c r="E12" s="1" t="s">
        <v>994</v>
      </c>
      <c r="F12" s="1"/>
      <c r="G12" s="1" t="s">
        <v>1375</v>
      </c>
      <c r="H12" s="1"/>
      <c r="I12" s="1"/>
      <c r="J12" s="1">
        <v>2</v>
      </c>
      <c r="K12" s="1">
        <v>1</v>
      </c>
      <c r="L12" s="1"/>
      <c r="M12" s="1"/>
      <c r="N12" s="1">
        <v>3</v>
      </c>
      <c r="O12" s="1">
        <f>+DATAFIAP24[[#This Row],[GRAND SLAM]]*$H$2+DATAFIAP24[[#This Row],[Suma de M.E.]]*$I$2+DATAFIAP24[[#This Row],[ORO FIAP]]*$J$2+DATAFIAP24[[#This Row],[PLATA FIAP]]*$K$2+DATAFIAP24[[#This Row],[BRONCE FIAP]]*$L$2+DATAFIAP24[[#This Row],[SHORTLIST FIAP]]*$M$2</f>
        <v>37</v>
      </c>
    </row>
    <row r="13" spans="1:15" x14ac:dyDescent="0.3">
      <c r="A13" s="1" t="s">
        <v>976</v>
      </c>
      <c r="B13" s="1" t="s">
        <v>990</v>
      </c>
      <c r="C13" s="1" t="s">
        <v>990</v>
      </c>
      <c r="D13" s="1" t="s">
        <v>995</v>
      </c>
      <c r="E13" s="1" t="s">
        <v>996</v>
      </c>
      <c r="F13" s="1"/>
      <c r="G13" s="1" t="s">
        <v>1375</v>
      </c>
      <c r="H13" s="1"/>
      <c r="I13" s="1"/>
      <c r="J13" s="1">
        <v>2</v>
      </c>
      <c r="K13" s="1"/>
      <c r="L13" s="1"/>
      <c r="M13" s="1"/>
      <c r="N13" s="1">
        <v>2</v>
      </c>
      <c r="O13" s="1">
        <f>+DATAFIAP24[[#This Row],[GRAND SLAM]]*$H$2+DATAFIAP24[[#This Row],[Suma de M.E.]]*$I$2+DATAFIAP24[[#This Row],[ORO FIAP]]*$J$2+DATAFIAP24[[#This Row],[PLATA FIAP]]*$K$2+DATAFIAP24[[#This Row],[BRONCE FIAP]]*$L$2+DATAFIAP24[[#This Row],[SHORTLIST FIAP]]*$M$2</f>
        <v>30</v>
      </c>
    </row>
    <row r="14" spans="1:15" x14ac:dyDescent="0.3">
      <c r="A14" s="1" t="s">
        <v>976</v>
      </c>
      <c r="B14" s="1" t="s">
        <v>990</v>
      </c>
      <c r="C14" s="1" t="s">
        <v>990</v>
      </c>
      <c r="D14" s="1" t="s">
        <v>997</v>
      </c>
      <c r="E14" s="1" t="s">
        <v>998</v>
      </c>
      <c r="F14" s="1"/>
      <c r="G14" s="1" t="s">
        <v>1375</v>
      </c>
      <c r="H14" s="1"/>
      <c r="I14" s="1"/>
      <c r="J14" s="1">
        <v>3</v>
      </c>
      <c r="K14" s="1"/>
      <c r="L14" s="1"/>
      <c r="M14" s="1"/>
      <c r="N14" s="1">
        <v>3</v>
      </c>
      <c r="O14" s="1">
        <f>+DATAFIAP24[[#This Row],[GRAND SLAM]]*$H$2+DATAFIAP24[[#This Row],[Suma de M.E.]]*$I$2+DATAFIAP24[[#This Row],[ORO FIAP]]*$J$2+DATAFIAP24[[#This Row],[PLATA FIAP]]*$K$2+DATAFIAP24[[#This Row],[BRONCE FIAP]]*$L$2+DATAFIAP24[[#This Row],[SHORTLIST FIAP]]*$M$2</f>
        <v>45</v>
      </c>
    </row>
    <row r="15" spans="1:15" x14ac:dyDescent="0.3">
      <c r="A15" s="1" t="s">
        <v>976</v>
      </c>
      <c r="B15" s="1" t="s">
        <v>999</v>
      </c>
      <c r="C15" s="1" t="s">
        <v>999</v>
      </c>
      <c r="D15" s="1" t="s">
        <v>1000</v>
      </c>
      <c r="E15" s="1" t="s">
        <v>1001</v>
      </c>
      <c r="F15" s="1"/>
      <c r="G15" s="1" t="s">
        <v>1376</v>
      </c>
      <c r="H15" s="1"/>
      <c r="I15" s="1"/>
      <c r="J15" s="1"/>
      <c r="K15" s="1"/>
      <c r="L15" s="1">
        <v>1</v>
      </c>
      <c r="M15" s="1"/>
      <c r="N15" s="1">
        <v>1</v>
      </c>
      <c r="O15" s="1">
        <f>+DATAFIAP24[[#This Row],[GRAND SLAM]]*$H$2+DATAFIAP24[[#This Row],[Suma de M.E.]]*$I$2+DATAFIAP24[[#This Row],[ORO FIAP]]*$J$2+DATAFIAP24[[#This Row],[PLATA FIAP]]*$K$2+DATAFIAP24[[#This Row],[BRONCE FIAP]]*$L$2+DATAFIAP24[[#This Row],[SHORTLIST FIAP]]*$M$2</f>
        <v>3</v>
      </c>
    </row>
    <row r="16" spans="1:15" x14ac:dyDescent="0.3">
      <c r="A16" s="1" t="s">
        <v>976</v>
      </c>
      <c r="B16" s="1" t="s">
        <v>1003</v>
      </c>
      <c r="C16" s="1" t="s">
        <v>1003</v>
      </c>
      <c r="D16" s="1" t="s">
        <v>1004</v>
      </c>
      <c r="E16" s="1" t="s">
        <v>1005</v>
      </c>
      <c r="F16" s="1"/>
      <c r="G16" s="1" t="s">
        <v>1377</v>
      </c>
      <c r="H16" s="1"/>
      <c r="I16" s="1"/>
      <c r="J16" s="1"/>
      <c r="K16" s="1"/>
      <c r="L16" s="1">
        <v>2</v>
      </c>
      <c r="M16" s="1">
        <v>1</v>
      </c>
      <c r="N16" s="1">
        <v>3</v>
      </c>
      <c r="O16" s="1">
        <f>+DATAFIAP24[[#This Row],[GRAND SLAM]]*$H$2+DATAFIAP24[[#This Row],[Suma de M.E.]]*$I$2+DATAFIAP24[[#This Row],[ORO FIAP]]*$J$2+DATAFIAP24[[#This Row],[PLATA FIAP]]*$K$2+DATAFIAP24[[#This Row],[BRONCE FIAP]]*$L$2+DATAFIAP24[[#This Row],[SHORTLIST FIAP]]*$M$2</f>
        <v>7</v>
      </c>
    </row>
    <row r="17" spans="1:15" x14ac:dyDescent="0.3">
      <c r="A17" s="1" t="s">
        <v>976</v>
      </c>
      <c r="B17" s="1" t="s">
        <v>1003</v>
      </c>
      <c r="C17" s="1" t="s">
        <v>1003</v>
      </c>
      <c r="D17" s="1" t="s">
        <v>1007</v>
      </c>
      <c r="E17" s="1" t="s">
        <v>1005</v>
      </c>
      <c r="F17" s="1"/>
      <c r="G17" s="1" t="s">
        <v>1377</v>
      </c>
      <c r="H17" s="1"/>
      <c r="I17" s="1"/>
      <c r="J17" s="1"/>
      <c r="K17" s="1"/>
      <c r="L17" s="1"/>
      <c r="M17" s="1">
        <v>1</v>
      </c>
      <c r="N17" s="1">
        <v>1</v>
      </c>
      <c r="O17" s="1">
        <f>+DATAFIAP24[[#This Row],[GRAND SLAM]]*$H$2+DATAFIAP24[[#This Row],[Suma de M.E.]]*$I$2+DATAFIAP24[[#This Row],[ORO FIAP]]*$J$2+DATAFIAP24[[#This Row],[PLATA FIAP]]*$K$2+DATAFIAP24[[#This Row],[BRONCE FIAP]]*$L$2+DATAFIAP24[[#This Row],[SHORTLIST FIAP]]*$M$2</f>
        <v>1</v>
      </c>
    </row>
    <row r="18" spans="1:15" x14ac:dyDescent="0.3">
      <c r="A18" s="1" t="s">
        <v>976</v>
      </c>
      <c r="B18" s="1" t="s">
        <v>1008</v>
      </c>
      <c r="C18" s="1" t="s">
        <v>1008</v>
      </c>
      <c r="D18" s="1" t="s">
        <v>1009</v>
      </c>
      <c r="E18" s="1" t="s">
        <v>1010</v>
      </c>
      <c r="F18" s="1"/>
      <c r="G18" s="1" t="s">
        <v>1378</v>
      </c>
      <c r="H18" s="1"/>
      <c r="I18" s="1"/>
      <c r="J18" s="1"/>
      <c r="K18" s="1"/>
      <c r="L18" s="1"/>
      <c r="M18" s="1">
        <v>1</v>
      </c>
      <c r="N18" s="1">
        <v>1</v>
      </c>
      <c r="O18" s="1">
        <f>+DATAFIAP24[[#This Row],[GRAND SLAM]]*$H$2+DATAFIAP24[[#This Row],[Suma de M.E.]]*$I$2+DATAFIAP24[[#This Row],[ORO FIAP]]*$J$2+DATAFIAP24[[#This Row],[PLATA FIAP]]*$K$2+DATAFIAP24[[#This Row],[BRONCE FIAP]]*$L$2+DATAFIAP24[[#This Row],[SHORTLIST FIAP]]*$M$2</f>
        <v>1</v>
      </c>
    </row>
    <row r="19" spans="1:15" x14ac:dyDescent="0.3">
      <c r="A19" s="1" t="s">
        <v>976</v>
      </c>
      <c r="B19" s="1" t="s">
        <v>1008</v>
      </c>
      <c r="C19" s="1" t="s">
        <v>1008</v>
      </c>
      <c r="D19" s="1" t="s">
        <v>1011</v>
      </c>
      <c r="E19" s="1" t="s">
        <v>1012</v>
      </c>
      <c r="F19" s="1"/>
      <c r="G19" s="1" t="s">
        <v>1378</v>
      </c>
      <c r="H19" s="1"/>
      <c r="I19" s="1"/>
      <c r="J19" s="1"/>
      <c r="K19" s="1">
        <v>1</v>
      </c>
      <c r="L19" s="1"/>
      <c r="M19" s="1"/>
      <c r="N19" s="1">
        <v>1</v>
      </c>
      <c r="O19" s="1">
        <f>+DATAFIAP24[[#This Row],[GRAND SLAM]]*$H$2+DATAFIAP24[[#This Row],[Suma de M.E.]]*$I$2+DATAFIAP24[[#This Row],[ORO FIAP]]*$J$2+DATAFIAP24[[#This Row],[PLATA FIAP]]*$K$2+DATAFIAP24[[#This Row],[BRONCE FIAP]]*$L$2+DATAFIAP24[[#This Row],[SHORTLIST FIAP]]*$M$2</f>
        <v>7</v>
      </c>
    </row>
    <row r="20" spans="1:15" x14ac:dyDescent="0.3">
      <c r="A20" s="1" t="s">
        <v>976</v>
      </c>
      <c r="B20" s="1" t="s">
        <v>1008</v>
      </c>
      <c r="C20" s="1" t="s">
        <v>1008</v>
      </c>
      <c r="D20" s="1" t="s">
        <v>1013</v>
      </c>
      <c r="E20" s="1" t="s">
        <v>1012</v>
      </c>
      <c r="F20" s="1"/>
      <c r="G20" s="1" t="s">
        <v>1378</v>
      </c>
      <c r="H20" s="1"/>
      <c r="I20" s="1"/>
      <c r="J20" s="1"/>
      <c r="K20" s="1"/>
      <c r="L20" s="1"/>
      <c r="M20" s="1">
        <v>1</v>
      </c>
      <c r="N20" s="1">
        <v>1</v>
      </c>
      <c r="O20" s="1">
        <f>+DATAFIAP24[[#This Row],[GRAND SLAM]]*$H$2+DATAFIAP24[[#This Row],[Suma de M.E.]]*$I$2+DATAFIAP24[[#This Row],[ORO FIAP]]*$J$2+DATAFIAP24[[#This Row],[PLATA FIAP]]*$K$2+DATAFIAP24[[#This Row],[BRONCE FIAP]]*$L$2+DATAFIAP24[[#This Row],[SHORTLIST FIAP]]*$M$2</f>
        <v>1</v>
      </c>
    </row>
    <row r="21" spans="1:15" x14ac:dyDescent="0.3">
      <c r="A21" s="1" t="s">
        <v>976</v>
      </c>
      <c r="B21" s="1" t="s">
        <v>1014</v>
      </c>
      <c r="C21" s="1" t="s">
        <v>1014</v>
      </c>
      <c r="D21" s="1" t="s">
        <v>1015</v>
      </c>
      <c r="E21" s="1" t="s">
        <v>1016</v>
      </c>
      <c r="F21" s="1"/>
      <c r="G21" s="1" t="s">
        <v>1379</v>
      </c>
      <c r="H21" s="1"/>
      <c r="I21" s="1"/>
      <c r="J21" s="1"/>
      <c r="K21" s="1"/>
      <c r="L21" s="1">
        <v>1</v>
      </c>
      <c r="M21" s="1"/>
      <c r="N21" s="1">
        <v>1</v>
      </c>
      <c r="O21" s="1">
        <f>+DATAFIAP24[[#This Row],[GRAND SLAM]]*$H$2+DATAFIAP24[[#This Row],[Suma de M.E.]]*$I$2+DATAFIAP24[[#This Row],[ORO FIAP]]*$J$2+DATAFIAP24[[#This Row],[PLATA FIAP]]*$K$2+DATAFIAP24[[#This Row],[BRONCE FIAP]]*$L$2+DATAFIAP24[[#This Row],[SHORTLIST FIAP]]*$M$2</f>
        <v>3</v>
      </c>
    </row>
    <row r="22" spans="1:15" x14ac:dyDescent="0.3">
      <c r="A22" s="1" t="s">
        <v>976</v>
      </c>
      <c r="B22" s="1" t="s">
        <v>1014</v>
      </c>
      <c r="C22" s="1" t="s">
        <v>1014</v>
      </c>
      <c r="D22" s="1" t="s">
        <v>1017</v>
      </c>
      <c r="E22" s="1" t="s">
        <v>1016</v>
      </c>
      <c r="F22" s="1"/>
      <c r="G22" s="1" t="s">
        <v>1379</v>
      </c>
      <c r="H22" s="1"/>
      <c r="I22" s="1"/>
      <c r="J22" s="1"/>
      <c r="K22" s="1"/>
      <c r="L22" s="1">
        <v>1</v>
      </c>
      <c r="M22" s="1"/>
      <c r="N22" s="1">
        <v>1</v>
      </c>
      <c r="O22" s="1">
        <f>+DATAFIAP24[[#This Row],[GRAND SLAM]]*$H$2+DATAFIAP24[[#This Row],[Suma de M.E.]]*$I$2+DATAFIAP24[[#This Row],[ORO FIAP]]*$J$2+DATAFIAP24[[#This Row],[PLATA FIAP]]*$K$2+DATAFIAP24[[#This Row],[BRONCE FIAP]]*$L$2+DATAFIAP24[[#This Row],[SHORTLIST FIAP]]*$M$2</f>
        <v>3</v>
      </c>
    </row>
    <row r="23" spans="1:15" x14ac:dyDescent="0.3">
      <c r="A23" s="1" t="s">
        <v>976</v>
      </c>
      <c r="B23" s="1" t="s">
        <v>854</v>
      </c>
      <c r="C23" s="1" t="s">
        <v>854</v>
      </c>
      <c r="D23" s="1" t="s">
        <v>1018</v>
      </c>
      <c r="E23" s="1" t="s">
        <v>1019</v>
      </c>
      <c r="F23" s="1"/>
      <c r="G23" s="1" t="s">
        <v>1379</v>
      </c>
      <c r="H23" s="1"/>
      <c r="I23" s="1"/>
      <c r="J23" s="1"/>
      <c r="K23" s="1"/>
      <c r="L23" s="1">
        <v>2</v>
      </c>
      <c r="M23" s="1"/>
      <c r="N23" s="1">
        <v>2</v>
      </c>
      <c r="O23" s="1">
        <f>+DATAFIAP24[[#This Row],[GRAND SLAM]]*$H$2+DATAFIAP24[[#This Row],[Suma de M.E.]]*$I$2+DATAFIAP24[[#This Row],[ORO FIAP]]*$J$2+DATAFIAP24[[#This Row],[PLATA FIAP]]*$K$2+DATAFIAP24[[#This Row],[BRONCE FIAP]]*$L$2+DATAFIAP24[[#This Row],[SHORTLIST FIAP]]*$M$2</f>
        <v>6</v>
      </c>
    </row>
    <row r="24" spans="1:15" x14ac:dyDescent="0.3">
      <c r="A24" s="1" t="s">
        <v>976</v>
      </c>
      <c r="B24" s="1" t="s">
        <v>1020</v>
      </c>
      <c r="C24" s="1" t="s">
        <v>1020</v>
      </c>
      <c r="D24" s="1" t="s">
        <v>1021</v>
      </c>
      <c r="E24" s="1" t="s">
        <v>741</v>
      </c>
      <c r="F24" s="1"/>
      <c r="G24" s="1" t="s">
        <v>1380</v>
      </c>
      <c r="H24" s="1"/>
      <c r="I24" s="1"/>
      <c r="J24" s="1"/>
      <c r="K24" s="1"/>
      <c r="L24" s="1"/>
      <c r="M24" s="1">
        <v>1</v>
      </c>
      <c r="N24" s="1">
        <v>1</v>
      </c>
      <c r="O24" s="1">
        <f>+DATAFIAP24[[#This Row],[GRAND SLAM]]*$H$2+DATAFIAP24[[#This Row],[Suma de M.E.]]*$I$2+DATAFIAP24[[#This Row],[ORO FIAP]]*$J$2+DATAFIAP24[[#This Row],[PLATA FIAP]]*$K$2+DATAFIAP24[[#This Row],[BRONCE FIAP]]*$L$2+DATAFIAP24[[#This Row],[SHORTLIST FIAP]]*$M$2</f>
        <v>1</v>
      </c>
    </row>
    <row r="25" spans="1:15" x14ac:dyDescent="0.3">
      <c r="A25" s="1" t="s">
        <v>976</v>
      </c>
      <c r="B25" s="1" t="s">
        <v>2162</v>
      </c>
      <c r="C25" s="1" t="s">
        <v>2115</v>
      </c>
      <c r="D25" s="1" t="s">
        <v>1022</v>
      </c>
      <c r="E25" s="1" t="s">
        <v>1023</v>
      </c>
      <c r="F25" s="1"/>
      <c r="G25" s="1" t="s">
        <v>1375</v>
      </c>
      <c r="H25" s="1"/>
      <c r="I25" s="1"/>
      <c r="J25" s="1"/>
      <c r="K25" s="1"/>
      <c r="L25" s="1">
        <v>1</v>
      </c>
      <c r="M25" s="1"/>
      <c r="N25" s="1">
        <v>1</v>
      </c>
      <c r="O25" s="1">
        <f>+DATAFIAP24[[#This Row],[GRAND SLAM]]*$H$2+DATAFIAP24[[#This Row],[Suma de M.E.]]*$I$2+DATAFIAP24[[#This Row],[ORO FIAP]]*$J$2+DATAFIAP24[[#This Row],[PLATA FIAP]]*$K$2+DATAFIAP24[[#This Row],[BRONCE FIAP]]*$L$2+DATAFIAP24[[#This Row],[SHORTLIST FIAP]]*$M$2</f>
        <v>3</v>
      </c>
    </row>
    <row r="26" spans="1:15" x14ac:dyDescent="0.3">
      <c r="A26" s="1" t="s">
        <v>976</v>
      </c>
      <c r="B26" s="1" t="s">
        <v>2162</v>
      </c>
      <c r="C26" s="1" t="s">
        <v>2115</v>
      </c>
      <c r="D26" s="1" t="s">
        <v>1024</v>
      </c>
      <c r="E26" s="1" t="s">
        <v>1025</v>
      </c>
      <c r="F26" s="1"/>
      <c r="G26" s="1" t="s">
        <v>1375</v>
      </c>
      <c r="H26" s="1"/>
      <c r="I26" s="1"/>
      <c r="J26" s="1"/>
      <c r="K26" s="1"/>
      <c r="L26" s="1">
        <v>1</v>
      </c>
      <c r="M26" s="1">
        <v>1</v>
      </c>
      <c r="N26" s="1">
        <v>2</v>
      </c>
      <c r="O26" s="1">
        <f>+DATAFIAP24[[#This Row],[GRAND SLAM]]*$H$2+DATAFIAP24[[#This Row],[Suma de M.E.]]*$I$2+DATAFIAP24[[#This Row],[ORO FIAP]]*$J$2+DATAFIAP24[[#This Row],[PLATA FIAP]]*$K$2+DATAFIAP24[[#This Row],[BRONCE FIAP]]*$L$2+DATAFIAP24[[#This Row],[SHORTLIST FIAP]]*$M$2</f>
        <v>4</v>
      </c>
    </row>
    <row r="27" spans="1:15" x14ac:dyDescent="0.3">
      <c r="A27" s="1" t="s">
        <v>976</v>
      </c>
      <c r="B27" s="1" t="s">
        <v>2162</v>
      </c>
      <c r="C27" s="1" t="s">
        <v>2115</v>
      </c>
      <c r="D27" s="1" t="s">
        <v>1026</v>
      </c>
      <c r="E27" s="1" t="s">
        <v>1027</v>
      </c>
      <c r="F27" s="1"/>
      <c r="G27" s="1" t="s">
        <v>1375</v>
      </c>
      <c r="H27" s="1"/>
      <c r="I27" s="1"/>
      <c r="J27" s="1"/>
      <c r="K27" s="1"/>
      <c r="L27" s="1"/>
      <c r="M27" s="1">
        <v>1</v>
      </c>
      <c r="N27" s="1">
        <v>1</v>
      </c>
      <c r="O27" s="1">
        <f>+DATAFIAP24[[#This Row],[GRAND SLAM]]*$H$2+DATAFIAP24[[#This Row],[Suma de M.E.]]*$I$2+DATAFIAP24[[#This Row],[ORO FIAP]]*$J$2+DATAFIAP24[[#This Row],[PLATA FIAP]]*$K$2+DATAFIAP24[[#This Row],[BRONCE FIAP]]*$L$2+DATAFIAP24[[#This Row],[SHORTLIST FIAP]]*$M$2</f>
        <v>1</v>
      </c>
    </row>
    <row r="28" spans="1:15" x14ac:dyDescent="0.3">
      <c r="A28" s="1" t="s">
        <v>976</v>
      </c>
      <c r="B28" s="1" t="s">
        <v>2162</v>
      </c>
      <c r="C28" s="1" t="s">
        <v>2115</v>
      </c>
      <c r="D28" s="1" t="s">
        <v>1028</v>
      </c>
      <c r="E28" s="1" t="s">
        <v>1029</v>
      </c>
      <c r="F28" s="1"/>
      <c r="G28" s="1" t="s">
        <v>1375</v>
      </c>
      <c r="H28" s="1"/>
      <c r="I28" s="1"/>
      <c r="J28" s="1"/>
      <c r="K28" s="1">
        <v>2</v>
      </c>
      <c r="L28" s="1"/>
      <c r="M28" s="1"/>
      <c r="N28" s="1">
        <v>2</v>
      </c>
      <c r="O28" s="1">
        <f>+DATAFIAP24[[#This Row],[GRAND SLAM]]*$H$2+DATAFIAP24[[#This Row],[Suma de M.E.]]*$I$2+DATAFIAP24[[#This Row],[ORO FIAP]]*$J$2+DATAFIAP24[[#This Row],[PLATA FIAP]]*$K$2+DATAFIAP24[[#This Row],[BRONCE FIAP]]*$L$2+DATAFIAP24[[#This Row],[SHORTLIST FIAP]]*$M$2</f>
        <v>14</v>
      </c>
    </row>
    <row r="29" spans="1:15" x14ac:dyDescent="0.3">
      <c r="A29" s="1" t="s">
        <v>976</v>
      </c>
      <c r="B29" s="1" t="s">
        <v>2705</v>
      </c>
      <c r="C29" s="1" t="s">
        <v>2705</v>
      </c>
      <c r="D29" s="1" t="s">
        <v>1030</v>
      </c>
      <c r="E29" s="1" t="s">
        <v>1031</v>
      </c>
      <c r="F29" s="1"/>
      <c r="G29" s="1" t="s">
        <v>1375</v>
      </c>
      <c r="H29" s="1"/>
      <c r="I29" s="1"/>
      <c r="J29" s="1">
        <v>2</v>
      </c>
      <c r="K29" s="1"/>
      <c r="L29" s="1"/>
      <c r="M29" s="1"/>
      <c r="N29" s="1">
        <v>2</v>
      </c>
      <c r="O29" s="1">
        <v>30</v>
      </c>
    </row>
    <row r="30" spans="1:15" x14ac:dyDescent="0.3">
      <c r="A30" s="1" t="s">
        <v>976</v>
      </c>
      <c r="B30" s="1" t="s">
        <v>2162</v>
      </c>
      <c r="C30" s="1" t="s">
        <v>2115</v>
      </c>
      <c r="D30" s="1" t="s">
        <v>1030</v>
      </c>
      <c r="E30" s="1" t="s">
        <v>1031</v>
      </c>
      <c r="F30" s="1"/>
      <c r="G30" s="1" t="s">
        <v>1375</v>
      </c>
      <c r="H30" s="1"/>
      <c r="I30" s="1"/>
      <c r="J30" s="1">
        <v>2</v>
      </c>
      <c r="K30" s="1"/>
      <c r="L30" s="1"/>
      <c r="M30" s="1"/>
      <c r="N30" s="1">
        <v>2</v>
      </c>
      <c r="O30" s="1">
        <f>+DATAFIAP24[[#This Row],[GRAND SLAM]]*$H$2+DATAFIAP24[[#This Row],[Suma de M.E.]]*$I$2+DATAFIAP24[[#This Row],[ORO FIAP]]*$J$2+DATAFIAP24[[#This Row],[PLATA FIAP]]*$K$2+DATAFIAP24[[#This Row],[BRONCE FIAP]]*$L$2+DATAFIAP24[[#This Row],[SHORTLIST FIAP]]*$M$2</f>
        <v>30</v>
      </c>
    </row>
    <row r="31" spans="1:15" x14ac:dyDescent="0.3">
      <c r="A31" s="1" t="s">
        <v>976</v>
      </c>
      <c r="B31" s="1" t="s">
        <v>1032</v>
      </c>
      <c r="C31" s="1" t="s">
        <v>1032</v>
      </c>
      <c r="D31" s="1" t="s">
        <v>1033</v>
      </c>
      <c r="E31" s="1" t="s">
        <v>1034</v>
      </c>
      <c r="F31" s="1"/>
      <c r="G31" s="1" t="s">
        <v>1378</v>
      </c>
      <c r="H31" s="1"/>
      <c r="I31" s="1"/>
      <c r="J31" s="1"/>
      <c r="K31" s="1"/>
      <c r="L31" s="1"/>
      <c r="M31" s="1">
        <v>1</v>
      </c>
      <c r="N31" s="1">
        <v>1</v>
      </c>
      <c r="O31" s="1">
        <f>+DATAFIAP24[[#This Row],[GRAND SLAM]]*$H$2+DATAFIAP24[[#This Row],[Suma de M.E.]]*$I$2+DATAFIAP24[[#This Row],[ORO FIAP]]*$J$2+DATAFIAP24[[#This Row],[PLATA FIAP]]*$K$2+DATAFIAP24[[#This Row],[BRONCE FIAP]]*$L$2+DATAFIAP24[[#This Row],[SHORTLIST FIAP]]*$M$2</f>
        <v>1</v>
      </c>
    </row>
    <row r="32" spans="1:15" x14ac:dyDescent="0.3">
      <c r="A32" s="1" t="s">
        <v>976</v>
      </c>
      <c r="B32" s="1" t="s">
        <v>1035</v>
      </c>
      <c r="C32" s="1" t="s">
        <v>1035</v>
      </c>
      <c r="D32" s="1" t="s">
        <v>1036</v>
      </c>
      <c r="E32" s="1" t="s">
        <v>1037</v>
      </c>
      <c r="F32" s="1"/>
      <c r="G32" s="1" t="s">
        <v>1377</v>
      </c>
      <c r="H32" s="1"/>
      <c r="I32" s="1"/>
      <c r="J32" s="1"/>
      <c r="K32" s="1"/>
      <c r="L32" s="1">
        <v>1</v>
      </c>
      <c r="M32" s="1"/>
      <c r="N32" s="1">
        <v>1</v>
      </c>
      <c r="O32" s="1">
        <f>+DATAFIAP24[[#This Row],[GRAND SLAM]]*$H$2+DATAFIAP24[[#This Row],[Suma de M.E.]]*$I$2+DATAFIAP24[[#This Row],[ORO FIAP]]*$J$2+DATAFIAP24[[#This Row],[PLATA FIAP]]*$K$2+DATAFIAP24[[#This Row],[BRONCE FIAP]]*$L$2+DATAFIAP24[[#This Row],[SHORTLIST FIAP]]*$M$2</f>
        <v>3</v>
      </c>
    </row>
    <row r="33" spans="1:15" x14ac:dyDescent="0.3">
      <c r="A33" s="1" t="s">
        <v>976</v>
      </c>
      <c r="B33" s="1" t="s">
        <v>1038</v>
      </c>
      <c r="C33" s="1" t="s">
        <v>1038</v>
      </c>
      <c r="D33" s="1" t="s">
        <v>1039</v>
      </c>
      <c r="E33" s="1" t="s">
        <v>1040</v>
      </c>
      <c r="F33" s="1"/>
      <c r="G33" s="1" t="s">
        <v>1381</v>
      </c>
      <c r="H33" s="1"/>
      <c r="I33" s="1"/>
      <c r="J33" s="1">
        <v>1</v>
      </c>
      <c r="K33" s="1"/>
      <c r="L33" s="1"/>
      <c r="M33" s="1">
        <v>3</v>
      </c>
      <c r="N33" s="1">
        <v>4</v>
      </c>
      <c r="O33" s="1">
        <f>+DATAFIAP24[[#This Row],[GRAND SLAM]]*$H$2+DATAFIAP24[[#This Row],[Suma de M.E.]]*$I$2+DATAFIAP24[[#This Row],[ORO FIAP]]*$J$2+DATAFIAP24[[#This Row],[PLATA FIAP]]*$K$2+DATAFIAP24[[#This Row],[BRONCE FIAP]]*$L$2+DATAFIAP24[[#This Row],[SHORTLIST FIAP]]*$M$2</f>
        <v>18</v>
      </c>
    </row>
    <row r="34" spans="1:15" x14ac:dyDescent="0.3">
      <c r="A34" s="1" t="s">
        <v>976</v>
      </c>
      <c r="B34" s="1" t="s">
        <v>1038</v>
      </c>
      <c r="C34" s="1" t="s">
        <v>1038</v>
      </c>
      <c r="D34" s="1" t="s">
        <v>1041</v>
      </c>
      <c r="E34" s="1" t="s">
        <v>1042</v>
      </c>
      <c r="F34" s="1"/>
      <c r="G34" s="1" t="s">
        <v>1381</v>
      </c>
      <c r="H34" s="1"/>
      <c r="I34" s="1"/>
      <c r="J34" s="1"/>
      <c r="K34" s="1"/>
      <c r="L34" s="1"/>
      <c r="M34" s="1">
        <v>1</v>
      </c>
      <c r="N34" s="1">
        <v>1</v>
      </c>
      <c r="O34" s="1">
        <f>+DATAFIAP24[[#This Row],[GRAND SLAM]]*$H$2+DATAFIAP24[[#This Row],[Suma de M.E.]]*$I$2+DATAFIAP24[[#This Row],[ORO FIAP]]*$J$2+DATAFIAP24[[#This Row],[PLATA FIAP]]*$K$2+DATAFIAP24[[#This Row],[BRONCE FIAP]]*$L$2+DATAFIAP24[[#This Row],[SHORTLIST FIAP]]*$M$2</f>
        <v>1</v>
      </c>
    </row>
    <row r="35" spans="1:15" x14ac:dyDescent="0.3">
      <c r="A35" s="1" t="s">
        <v>976</v>
      </c>
      <c r="B35" s="1" t="s">
        <v>1038</v>
      </c>
      <c r="C35" s="1" t="s">
        <v>1038</v>
      </c>
      <c r="D35" s="1" t="s">
        <v>1043</v>
      </c>
      <c r="E35" s="1" t="s">
        <v>1044</v>
      </c>
      <c r="F35" s="1"/>
      <c r="G35" s="1" t="s">
        <v>1381</v>
      </c>
      <c r="H35" s="1"/>
      <c r="I35" s="1"/>
      <c r="J35" s="1"/>
      <c r="K35" s="1"/>
      <c r="L35" s="1"/>
      <c r="M35" s="1">
        <v>1</v>
      </c>
      <c r="N35" s="1">
        <v>1</v>
      </c>
      <c r="O35" s="1">
        <f>+DATAFIAP24[[#This Row],[GRAND SLAM]]*$H$2+DATAFIAP24[[#This Row],[Suma de M.E.]]*$I$2+DATAFIAP24[[#This Row],[ORO FIAP]]*$J$2+DATAFIAP24[[#This Row],[PLATA FIAP]]*$K$2+DATAFIAP24[[#This Row],[BRONCE FIAP]]*$L$2+DATAFIAP24[[#This Row],[SHORTLIST FIAP]]*$M$2</f>
        <v>1</v>
      </c>
    </row>
    <row r="36" spans="1:15" x14ac:dyDescent="0.3">
      <c r="A36" s="1" t="s">
        <v>976</v>
      </c>
      <c r="B36" s="1" t="s">
        <v>612</v>
      </c>
      <c r="C36" s="1" t="s">
        <v>612</v>
      </c>
      <c r="D36" s="1" t="s">
        <v>1045</v>
      </c>
      <c r="E36" s="1" t="s">
        <v>1046</v>
      </c>
      <c r="F36" s="1"/>
      <c r="G36" s="1" t="s">
        <v>1382</v>
      </c>
      <c r="H36" s="1"/>
      <c r="I36" s="1"/>
      <c r="J36" s="1"/>
      <c r="K36" s="1"/>
      <c r="L36" s="1">
        <v>1</v>
      </c>
      <c r="M36" s="1"/>
      <c r="N36" s="1">
        <v>1</v>
      </c>
      <c r="O36" s="1">
        <f>+DATAFIAP24[[#This Row],[GRAND SLAM]]*$H$2+DATAFIAP24[[#This Row],[Suma de M.E.]]*$I$2+DATAFIAP24[[#This Row],[ORO FIAP]]*$J$2+DATAFIAP24[[#This Row],[PLATA FIAP]]*$K$2+DATAFIAP24[[#This Row],[BRONCE FIAP]]*$L$2+DATAFIAP24[[#This Row],[SHORTLIST FIAP]]*$M$2</f>
        <v>3</v>
      </c>
    </row>
    <row r="37" spans="1:15" x14ac:dyDescent="0.3">
      <c r="A37" s="1" t="s">
        <v>976</v>
      </c>
      <c r="B37" s="1" t="s">
        <v>612</v>
      </c>
      <c r="C37" s="1" t="s">
        <v>612</v>
      </c>
      <c r="D37" s="1" t="s">
        <v>1045</v>
      </c>
      <c r="E37" s="1" t="s">
        <v>1047</v>
      </c>
      <c r="F37" s="1"/>
      <c r="G37" s="1" t="s">
        <v>1382</v>
      </c>
      <c r="H37" s="1"/>
      <c r="I37" s="1"/>
      <c r="J37" s="1"/>
      <c r="K37" s="1"/>
      <c r="L37" s="1"/>
      <c r="M37" s="1">
        <v>1</v>
      </c>
      <c r="N37" s="1">
        <v>1</v>
      </c>
      <c r="O37" s="1">
        <f>+DATAFIAP24[[#This Row],[GRAND SLAM]]*$H$2+DATAFIAP24[[#This Row],[Suma de M.E.]]*$I$2+DATAFIAP24[[#This Row],[ORO FIAP]]*$J$2+DATAFIAP24[[#This Row],[PLATA FIAP]]*$K$2+DATAFIAP24[[#This Row],[BRONCE FIAP]]*$L$2+DATAFIAP24[[#This Row],[SHORTLIST FIAP]]*$M$2</f>
        <v>1</v>
      </c>
    </row>
    <row r="38" spans="1:15" x14ac:dyDescent="0.3">
      <c r="A38" s="1" t="s">
        <v>976</v>
      </c>
      <c r="B38" s="1" t="s">
        <v>1048</v>
      </c>
      <c r="C38" s="1" t="s">
        <v>1048</v>
      </c>
      <c r="D38" s="1" t="s">
        <v>1049</v>
      </c>
      <c r="E38" s="1" t="s">
        <v>1050</v>
      </c>
      <c r="F38" s="1"/>
      <c r="G38" s="1" t="s">
        <v>984</v>
      </c>
      <c r="H38" s="1"/>
      <c r="I38" s="1"/>
      <c r="J38" s="1"/>
      <c r="K38" s="1"/>
      <c r="L38" s="1"/>
      <c r="M38" s="1">
        <v>3</v>
      </c>
      <c r="N38" s="1">
        <v>3</v>
      </c>
      <c r="O38" s="1">
        <f>+DATAFIAP24[[#This Row],[GRAND SLAM]]*$H$2+DATAFIAP24[[#This Row],[Suma de M.E.]]*$I$2+DATAFIAP24[[#This Row],[ORO FIAP]]*$J$2+DATAFIAP24[[#This Row],[PLATA FIAP]]*$K$2+DATAFIAP24[[#This Row],[BRONCE FIAP]]*$L$2+DATAFIAP24[[#This Row],[SHORTLIST FIAP]]*$M$2</f>
        <v>3</v>
      </c>
    </row>
    <row r="39" spans="1:15" x14ac:dyDescent="0.3">
      <c r="A39" s="1" t="s">
        <v>976</v>
      </c>
      <c r="B39" s="1" t="s">
        <v>1048</v>
      </c>
      <c r="C39" s="1" t="s">
        <v>1048</v>
      </c>
      <c r="D39" s="1" t="s">
        <v>1051</v>
      </c>
      <c r="E39" s="1" t="s">
        <v>1052</v>
      </c>
      <c r="F39" s="1"/>
      <c r="G39" s="1" t="s">
        <v>984</v>
      </c>
      <c r="H39" s="1"/>
      <c r="I39" s="1"/>
      <c r="J39" s="1"/>
      <c r="K39" s="1"/>
      <c r="L39" s="1">
        <v>1</v>
      </c>
      <c r="M39" s="1"/>
      <c r="N39" s="1">
        <v>1</v>
      </c>
      <c r="O39" s="1">
        <f>+DATAFIAP24[[#This Row],[GRAND SLAM]]*$H$2+DATAFIAP24[[#This Row],[Suma de M.E.]]*$I$2+DATAFIAP24[[#This Row],[ORO FIAP]]*$J$2+DATAFIAP24[[#This Row],[PLATA FIAP]]*$K$2+DATAFIAP24[[#This Row],[BRONCE FIAP]]*$L$2+DATAFIAP24[[#This Row],[SHORTLIST FIAP]]*$M$2</f>
        <v>3</v>
      </c>
    </row>
    <row r="40" spans="1:15" x14ac:dyDescent="0.3">
      <c r="A40" s="1" t="s">
        <v>976</v>
      </c>
      <c r="B40" s="1" t="s">
        <v>1053</v>
      </c>
      <c r="C40" s="1" t="s">
        <v>1053</v>
      </c>
      <c r="D40" s="1" t="s">
        <v>1054</v>
      </c>
      <c r="E40" s="1" t="s">
        <v>1055</v>
      </c>
      <c r="F40" s="1"/>
      <c r="G40" s="1" t="s">
        <v>1383</v>
      </c>
      <c r="H40" s="1"/>
      <c r="I40" s="1"/>
      <c r="J40" s="1"/>
      <c r="K40" s="1"/>
      <c r="L40" s="1"/>
      <c r="M40" s="1">
        <v>1</v>
      </c>
      <c r="N40" s="1">
        <v>1</v>
      </c>
      <c r="O40" s="1">
        <f>+DATAFIAP24[[#This Row],[GRAND SLAM]]*$H$2+DATAFIAP24[[#This Row],[Suma de M.E.]]*$I$2+DATAFIAP24[[#This Row],[ORO FIAP]]*$J$2+DATAFIAP24[[#This Row],[PLATA FIAP]]*$K$2+DATAFIAP24[[#This Row],[BRONCE FIAP]]*$L$2+DATAFIAP24[[#This Row],[SHORTLIST FIAP]]*$M$2</f>
        <v>1</v>
      </c>
    </row>
    <row r="41" spans="1:15" x14ac:dyDescent="0.3">
      <c r="A41" s="1" t="s">
        <v>976</v>
      </c>
      <c r="B41" s="1" t="s">
        <v>622</v>
      </c>
      <c r="C41" s="1" t="s">
        <v>622</v>
      </c>
      <c r="D41" s="1" t="s">
        <v>1056</v>
      </c>
      <c r="E41" s="1" t="s">
        <v>1057</v>
      </c>
      <c r="F41" s="1"/>
      <c r="G41" s="1" t="s">
        <v>1382</v>
      </c>
      <c r="H41" s="1"/>
      <c r="I41" s="1"/>
      <c r="J41" s="1">
        <v>1</v>
      </c>
      <c r="K41" s="1"/>
      <c r="L41" s="1"/>
      <c r="M41" s="1"/>
      <c r="N41" s="1">
        <v>1</v>
      </c>
      <c r="O41" s="1">
        <f>+DATAFIAP24[[#This Row],[GRAND SLAM]]*$H$2+DATAFIAP24[[#This Row],[Suma de M.E.]]*$I$2+DATAFIAP24[[#This Row],[ORO FIAP]]*$J$2+DATAFIAP24[[#This Row],[PLATA FIAP]]*$K$2+DATAFIAP24[[#This Row],[BRONCE FIAP]]*$L$2+DATAFIAP24[[#This Row],[SHORTLIST FIAP]]*$M$2</f>
        <v>15</v>
      </c>
    </row>
    <row r="42" spans="1:15" x14ac:dyDescent="0.3">
      <c r="A42" s="1" t="s">
        <v>976</v>
      </c>
      <c r="B42" s="1" t="s">
        <v>472</v>
      </c>
      <c r="C42" s="1" t="s">
        <v>472</v>
      </c>
      <c r="D42" s="1" t="s">
        <v>1058</v>
      </c>
      <c r="E42" s="1" t="s">
        <v>1059</v>
      </c>
      <c r="F42" s="1"/>
      <c r="G42" s="1" t="s">
        <v>1384</v>
      </c>
      <c r="H42" s="1">
        <v>3</v>
      </c>
      <c r="I42" s="1"/>
      <c r="J42" s="1">
        <v>3</v>
      </c>
      <c r="K42" s="1"/>
      <c r="L42" s="1"/>
      <c r="M42" s="1"/>
      <c r="N42" s="1">
        <v>6</v>
      </c>
      <c r="O42" s="1">
        <f>+DATAFIAP24[[#This Row],[GRAND SLAM]]*$H$2+DATAFIAP24[[#This Row],[Suma de M.E.]]*$I$2+DATAFIAP24[[#This Row],[ORO FIAP]]*$J$2+DATAFIAP24[[#This Row],[PLATA FIAP]]*$K$2+DATAFIAP24[[#This Row],[BRONCE FIAP]]*$L$2+DATAFIAP24[[#This Row],[SHORTLIST FIAP]]*$M$2</f>
        <v>135</v>
      </c>
    </row>
    <row r="43" spans="1:15" x14ac:dyDescent="0.3">
      <c r="A43" s="1" t="s">
        <v>976</v>
      </c>
      <c r="B43" s="1" t="s">
        <v>1060</v>
      </c>
      <c r="C43" s="1" t="s">
        <v>1060</v>
      </c>
      <c r="D43" s="1" t="s">
        <v>1061</v>
      </c>
      <c r="E43" s="1" t="s">
        <v>1062</v>
      </c>
      <c r="F43" s="1"/>
      <c r="G43" s="1" t="s">
        <v>1376</v>
      </c>
      <c r="H43" s="1"/>
      <c r="I43" s="1"/>
      <c r="J43" s="1"/>
      <c r="K43" s="1"/>
      <c r="L43" s="1"/>
      <c r="M43" s="1">
        <v>3</v>
      </c>
      <c r="N43" s="1">
        <v>3</v>
      </c>
      <c r="O43" s="1">
        <f>+DATAFIAP24[[#This Row],[GRAND SLAM]]*$H$2+DATAFIAP24[[#This Row],[Suma de M.E.]]*$I$2+DATAFIAP24[[#This Row],[ORO FIAP]]*$J$2+DATAFIAP24[[#This Row],[PLATA FIAP]]*$K$2+DATAFIAP24[[#This Row],[BRONCE FIAP]]*$L$2+DATAFIAP24[[#This Row],[SHORTLIST FIAP]]*$M$2</f>
        <v>3</v>
      </c>
    </row>
    <row r="44" spans="1:15" x14ac:dyDescent="0.3">
      <c r="A44" s="1" t="s">
        <v>976</v>
      </c>
      <c r="B44" s="1" t="s">
        <v>1063</v>
      </c>
      <c r="C44" s="1" t="s">
        <v>1063</v>
      </c>
      <c r="D44" s="1" t="s">
        <v>1064</v>
      </c>
      <c r="E44" s="1" t="s">
        <v>1016</v>
      </c>
      <c r="F44" s="1"/>
      <c r="G44" s="1" t="s">
        <v>984</v>
      </c>
      <c r="H44" s="1"/>
      <c r="I44" s="1"/>
      <c r="J44" s="1"/>
      <c r="K44" s="1"/>
      <c r="L44" s="1"/>
      <c r="M44" s="1">
        <v>1</v>
      </c>
      <c r="N44" s="1">
        <v>1</v>
      </c>
      <c r="O44" s="1">
        <f>+DATAFIAP24[[#This Row],[GRAND SLAM]]*$H$2+DATAFIAP24[[#This Row],[Suma de M.E.]]*$I$2+DATAFIAP24[[#This Row],[ORO FIAP]]*$J$2+DATAFIAP24[[#This Row],[PLATA FIAP]]*$K$2+DATAFIAP24[[#This Row],[BRONCE FIAP]]*$L$2+DATAFIAP24[[#This Row],[SHORTLIST FIAP]]*$M$2</f>
        <v>1</v>
      </c>
    </row>
    <row r="45" spans="1:15" x14ac:dyDescent="0.3">
      <c r="A45" s="1" t="s">
        <v>976</v>
      </c>
      <c r="B45" s="1" t="s">
        <v>1063</v>
      </c>
      <c r="C45" s="1" t="s">
        <v>1063</v>
      </c>
      <c r="D45" s="1" t="s">
        <v>1065</v>
      </c>
      <c r="E45" s="1" t="s">
        <v>1066</v>
      </c>
      <c r="F45" s="1"/>
      <c r="G45" s="1" t="s">
        <v>984</v>
      </c>
      <c r="H45" s="1"/>
      <c r="I45" s="1"/>
      <c r="J45" s="1"/>
      <c r="K45" s="1"/>
      <c r="L45" s="1">
        <v>1</v>
      </c>
      <c r="M45" s="1">
        <v>1</v>
      </c>
      <c r="N45" s="1">
        <v>2</v>
      </c>
      <c r="O45" s="1">
        <f>+DATAFIAP24[[#This Row],[GRAND SLAM]]*$H$2+DATAFIAP24[[#This Row],[Suma de M.E.]]*$I$2+DATAFIAP24[[#This Row],[ORO FIAP]]*$J$2+DATAFIAP24[[#This Row],[PLATA FIAP]]*$K$2+DATAFIAP24[[#This Row],[BRONCE FIAP]]*$L$2+DATAFIAP24[[#This Row],[SHORTLIST FIAP]]*$M$2</f>
        <v>4</v>
      </c>
    </row>
    <row r="46" spans="1:15" x14ac:dyDescent="0.3">
      <c r="A46" s="1" t="s">
        <v>976</v>
      </c>
      <c r="B46" s="1" t="s">
        <v>1063</v>
      </c>
      <c r="C46" s="1" t="s">
        <v>1063</v>
      </c>
      <c r="D46" s="1" t="s">
        <v>1067</v>
      </c>
      <c r="E46" s="1" t="s">
        <v>1016</v>
      </c>
      <c r="F46" s="1"/>
      <c r="G46" s="1" t="s">
        <v>984</v>
      </c>
      <c r="H46" s="1"/>
      <c r="I46" s="1"/>
      <c r="J46" s="1"/>
      <c r="K46" s="1">
        <v>1</v>
      </c>
      <c r="L46" s="1"/>
      <c r="M46" s="1"/>
      <c r="N46" s="1">
        <v>1</v>
      </c>
      <c r="O46" s="1">
        <f>+DATAFIAP24[[#This Row],[GRAND SLAM]]*$H$2+DATAFIAP24[[#This Row],[Suma de M.E.]]*$I$2+DATAFIAP24[[#This Row],[ORO FIAP]]*$J$2+DATAFIAP24[[#This Row],[PLATA FIAP]]*$K$2+DATAFIAP24[[#This Row],[BRONCE FIAP]]*$L$2+DATAFIAP24[[#This Row],[SHORTLIST FIAP]]*$M$2</f>
        <v>7</v>
      </c>
    </row>
    <row r="47" spans="1:15" x14ac:dyDescent="0.3">
      <c r="A47" s="1" t="s">
        <v>976</v>
      </c>
      <c r="B47" s="1" t="s">
        <v>1063</v>
      </c>
      <c r="C47" s="1" t="s">
        <v>1063</v>
      </c>
      <c r="D47" s="1" t="s">
        <v>1068</v>
      </c>
      <c r="E47" s="1" t="s">
        <v>1016</v>
      </c>
      <c r="F47" s="1"/>
      <c r="G47" s="1" t="s">
        <v>984</v>
      </c>
      <c r="H47" s="1"/>
      <c r="I47" s="1"/>
      <c r="J47" s="1"/>
      <c r="K47" s="1"/>
      <c r="L47" s="1">
        <v>1</v>
      </c>
      <c r="M47" s="1"/>
      <c r="N47" s="1">
        <v>1</v>
      </c>
      <c r="O47" s="1">
        <f>+DATAFIAP24[[#This Row],[GRAND SLAM]]*$H$2+DATAFIAP24[[#This Row],[Suma de M.E.]]*$I$2+DATAFIAP24[[#This Row],[ORO FIAP]]*$J$2+DATAFIAP24[[#This Row],[PLATA FIAP]]*$K$2+DATAFIAP24[[#This Row],[BRONCE FIAP]]*$L$2+DATAFIAP24[[#This Row],[SHORTLIST FIAP]]*$M$2</f>
        <v>3</v>
      </c>
    </row>
    <row r="48" spans="1:15" x14ac:dyDescent="0.3">
      <c r="A48" s="1" t="s">
        <v>976</v>
      </c>
      <c r="B48" s="1" t="s">
        <v>1069</v>
      </c>
      <c r="C48" s="1" t="s">
        <v>1069</v>
      </c>
      <c r="D48" s="1" t="s">
        <v>1070</v>
      </c>
      <c r="E48" s="1" t="s">
        <v>1071</v>
      </c>
      <c r="F48" s="1"/>
      <c r="G48" s="1" t="s">
        <v>1382</v>
      </c>
      <c r="H48" s="1"/>
      <c r="I48" s="1"/>
      <c r="J48" s="1">
        <v>1</v>
      </c>
      <c r="K48" s="1"/>
      <c r="L48" s="1"/>
      <c r="M48" s="1"/>
      <c r="N48" s="1">
        <v>1</v>
      </c>
      <c r="O48" s="1">
        <f>+DATAFIAP24[[#This Row],[GRAND SLAM]]*$H$2+DATAFIAP24[[#This Row],[Suma de M.E.]]*$I$2+DATAFIAP24[[#This Row],[ORO FIAP]]*$J$2+DATAFIAP24[[#This Row],[PLATA FIAP]]*$K$2+DATAFIAP24[[#This Row],[BRONCE FIAP]]*$L$2+DATAFIAP24[[#This Row],[SHORTLIST FIAP]]*$M$2</f>
        <v>15</v>
      </c>
    </row>
    <row r="49" spans="1:15" x14ac:dyDescent="0.3">
      <c r="A49" s="1" t="s">
        <v>976</v>
      </c>
      <c r="B49" s="1" t="s">
        <v>1069</v>
      </c>
      <c r="C49" s="1" t="s">
        <v>1069</v>
      </c>
      <c r="D49" s="1" t="s">
        <v>1072</v>
      </c>
      <c r="E49" s="1" t="s">
        <v>41</v>
      </c>
      <c r="F49" s="1"/>
      <c r="G49" s="1" t="s">
        <v>1382</v>
      </c>
      <c r="H49" s="1"/>
      <c r="I49" s="1"/>
      <c r="J49" s="1"/>
      <c r="K49" s="1"/>
      <c r="L49" s="1"/>
      <c r="M49" s="1">
        <v>1</v>
      </c>
      <c r="N49" s="1">
        <v>1</v>
      </c>
      <c r="O49" s="1">
        <f>+DATAFIAP24[[#This Row],[GRAND SLAM]]*$H$2+DATAFIAP24[[#This Row],[Suma de M.E.]]*$I$2+DATAFIAP24[[#This Row],[ORO FIAP]]*$J$2+DATAFIAP24[[#This Row],[PLATA FIAP]]*$K$2+DATAFIAP24[[#This Row],[BRONCE FIAP]]*$L$2+DATAFIAP24[[#This Row],[SHORTLIST FIAP]]*$M$2</f>
        <v>1</v>
      </c>
    </row>
    <row r="50" spans="1:15" x14ac:dyDescent="0.3">
      <c r="A50" s="1" t="s">
        <v>976</v>
      </c>
      <c r="B50" s="1" t="s">
        <v>2389</v>
      </c>
      <c r="C50" s="1" t="s">
        <v>2713</v>
      </c>
      <c r="D50" s="1" t="s">
        <v>1073</v>
      </c>
      <c r="E50" s="1" t="s">
        <v>1074</v>
      </c>
      <c r="F50" s="1"/>
      <c r="G50" s="1" t="s">
        <v>1382</v>
      </c>
      <c r="H50" s="1"/>
      <c r="I50" s="1"/>
      <c r="J50" s="1"/>
      <c r="K50" s="1"/>
      <c r="L50" s="1">
        <v>1</v>
      </c>
      <c r="M50" s="1"/>
      <c r="N50" s="1">
        <v>1</v>
      </c>
      <c r="O50" s="1">
        <f>+DATAFIAP24[[#This Row],[GRAND SLAM]]*$H$2+DATAFIAP24[[#This Row],[Suma de M.E.]]*$I$2+DATAFIAP24[[#This Row],[ORO FIAP]]*$J$2+DATAFIAP24[[#This Row],[PLATA FIAP]]*$K$2+DATAFIAP24[[#This Row],[BRONCE FIAP]]*$L$2+DATAFIAP24[[#This Row],[SHORTLIST FIAP]]*$M$2</f>
        <v>3</v>
      </c>
    </row>
    <row r="51" spans="1:15" x14ac:dyDescent="0.3">
      <c r="A51" s="1" t="s">
        <v>976</v>
      </c>
      <c r="B51" s="1" t="s">
        <v>946</v>
      </c>
      <c r="C51" s="1" t="s">
        <v>2715</v>
      </c>
      <c r="D51" s="1" t="s">
        <v>1075</v>
      </c>
      <c r="E51" s="1" t="s">
        <v>621</v>
      </c>
      <c r="F51" s="1"/>
      <c r="G51" s="1" t="s">
        <v>1380</v>
      </c>
      <c r="H51" s="1"/>
      <c r="I51" s="1"/>
      <c r="J51" s="1"/>
      <c r="K51" s="1"/>
      <c r="L51" s="1"/>
      <c r="M51" s="1">
        <v>1</v>
      </c>
      <c r="N51" s="1">
        <v>1</v>
      </c>
      <c r="O51" s="1">
        <f>+DATAFIAP24[[#This Row],[GRAND SLAM]]*$H$2+DATAFIAP24[[#This Row],[Suma de M.E.]]*$I$2+DATAFIAP24[[#This Row],[ORO FIAP]]*$J$2+DATAFIAP24[[#This Row],[PLATA FIAP]]*$K$2+DATAFIAP24[[#This Row],[BRONCE FIAP]]*$L$2+DATAFIAP24[[#This Row],[SHORTLIST FIAP]]*$M$2</f>
        <v>1</v>
      </c>
    </row>
    <row r="52" spans="1:15" x14ac:dyDescent="0.3">
      <c r="A52" s="1" t="s">
        <v>976</v>
      </c>
      <c r="B52" s="1" t="s">
        <v>1076</v>
      </c>
      <c r="C52" s="1" t="s">
        <v>1076</v>
      </c>
      <c r="D52" s="1" t="s">
        <v>1077</v>
      </c>
      <c r="E52" s="1" t="s">
        <v>1078</v>
      </c>
      <c r="F52" s="1"/>
      <c r="G52" s="1" t="s">
        <v>1381</v>
      </c>
      <c r="H52" s="1"/>
      <c r="I52" s="1"/>
      <c r="J52" s="1"/>
      <c r="K52" s="1"/>
      <c r="L52" s="1">
        <v>1</v>
      </c>
      <c r="M52" s="1"/>
      <c r="N52" s="1">
        <v>1</v>
      </c>
      <c r="O52" s="1">
        <f>+DATAFIAP24[[#This Row],[GRAND SLAM]]*$H$2+DATAFIAP24[[#This Row],[Suma de M.E.]]*$I$2+DATAFIAP24[[#This Row],[ORO FIAP]]*$J$2+DATAFIAP24[[#This Row],[PLATA FIAP]]*$K$2+DATAFIAP24[[#This Row],[BRONCE FIAP]]*$L$2+DATAFIAP24[[#This Row],[SHORTLIST FIAP]]*$M$2</f>
        <v>3</v>
      </c>
    </row>
    <row r="53" spans="1:15" x14ac:dyDescent="0.3">
      <c r="A53" s="1" t="s">
        <v>976</v>
      </c>
      <c r="B53" s="1" t="s">
        <v>1079</v>
      </c>
      <c r="C53" s="1" t="s">
        <v>1079</v>
      </c>
      <c r="D53" s="1" t="s">
        <v>1080</v>
      </c>
      <c r="E53" s="1" t="s">
        <v>1081</v>
      </c>
      <c r="F53" s="1"/>
      <c r="G53" s="1" t="s">
        <v>1375</v>
      </c>
      <c r="H53" s="1"/>
      <c r="I53" s="1"/>
      <c r="J53" s="1"/>
      <c r="K53" s="1"/>
      <c r="L53" s="1"/>
      <c r="M53" s="1">
        <v>1</v>
      </c>
      <c r="N53" s="1">
        <v>1</v>
      </c>
      <c r="O53" s="1">
        <f>+DATAFIAP24[[#This Row],[GRAND SLAM]]*$H$2+DATAFIAP24[[#This Row],[Suma de M.E.]]*$I$2+DATAFIAP24[[#This Row],[ORO FIAP]]*$J$2+DATAFIAP24[[#This Row],[PLATA FIAP]]*$K$2+DATAFIAP24[[#This Row],[BRONCE FIAP]]*$L$2+DATAFIAP24[[#This Row],[SHORTLIST FIAP]]*$M$2</f>
        <v>1</v>
      </c>
    </row>
    <row r="54" spans="1:15" x14ac:dyDescent="0.3">
      <c r="A54" s="1" t="s">
        <v>976</v>
      </c>
      <c r="B54" s="1" t="s">
        <v>1082</v>
      </c>
      <c r="C54" s="1" t="s">
        <v>1082</v>
      </c>
      <c r="D54" s="1" t="s">
        <v>1083</v>
      </c>
      <c r="E54" s="1" t="s">
        <v>1084</v>
      </c>
      <c r="F54" s="1"/>
      <c r="G54" s="1" t="s">
        <v>1382</v>
      </c>
      <c r="H54" s="1"/>
      <c r="I54" s="1"/>
      <c r="J54" s="1"/>
      <c r="K54" s="1">
        <v>2</v>
      </c>
      <c r="L54" s="1">
        <v>2</v>
      </c>
      <c r="M54" s="1"/>
      <c r="N54" s="1">
        <v>4</v>
      </c>
      <c r="O54" s="1">
        <f>+DATAFIAP24[[#This Row],[GRAND SLAM]]*$H$2+DATAFIAP24[[#This Row],[Suma de M.E.]]*$I$2+DATAFIAP24[[#This Row],[ORO FIAP]]*$J$2+DATAFIAP24[[#This Row],[PLATA FIAP]]*$K$2+DATAFIAP24[[#This Row],[BRONCE FIAP]]*$L$2+DATAFIAP24[[#This Row],[SHORTLIST FIAP]]*$M$2</f>
        <v>20</v>
      </c>
    </row>
    <row r="55" spans="1:15" x14ac:dyDescent="0.3">
      <c r="A55" s="1" t="s">
        <v>976</v>
      </c>
      <c r="B55" s="1" t="s">
        <v>1085</v>
      </c>
      <c r="C55" s="1" t="s">
        <v>1085</v>
      </c>
      <c r="D55" s="1" t="s">
        <v>1086</v>
      </c>
      <c r="E55" s="1" t="s">
        <v>1087</v>
      </c>
      <c r="F55" s="1"/>
      <c r="G55" s="1" t="s">
        <v>1383</v>
      </c>
      <c r="H55" s="1"/>
      <c r="I55" s="1"/>
      <c r="J55" s="1"/>
      <c r="K55" s="1"/>
      <c r="L55" s="1"/>
      <c r="M55" s="1">
        <v>1</v>
      </c>
      <c r="N55" s="1">
        <v>1</v>
      </c>
      <c r="O55" s="1">
        <f>+DATAFIAP24[[#This Row],[GRAND SLAM]]*$H$2+DATAFIAP24[[#This Row],[Suma de M.E.]]*$I$2+DATAFIAP24[[#This Row],[ORO FIAP]]*$J$2+DATAFIAP24[[#This Row],[PLATA FIAP]]*$K$2+DATAFIAP24[[#This Row],[BRONCE FIAP]]*$L$2+DATAFIAP24[[#This Row],[SHORTLIST FIAP]]*$M$2</f>
        <v>1</v>
      </c>
    </row>
    <row r="56" spans="1:15" x14ac:dyDescent="0.3">
      <c r="A56" s="1" t="s">
        <v>976</v>
      </c>
      <c r="B56" s="1" t="s">
        <v>1085</v>
      </c>
      <c r="C56" s="1" t="s">
        <v>1085</v>
      </c>
      <c r="D56" s="1" t="s">
        <v>1088</v>
      </c>
      <c r="E56" s="1" t="s">
        <v>1087</v>
      </c>
      <c r="F56" s="1"/>
      <c r="G56" s="1" t="s">
        <v>1383</v>
      </c>
      <c r="H56" s="1"/>
      <c r="I56" s="1"/>
      <c r="J56" s="1"/>
      <c r="K56" s="1"/>
      <c r="L56" s="1"/>
      <c r="M56" s="1">
        <v>1</v>
      </c>
      <c r="N56" s="1">
        <v>1</v>
      </c>
      <c r="O56" s="1">
        <f>+DATAFIAP24[[#This Row],[GRAND SLAM]]*$H$2+DATAFIAP24[[#This Row],[Suma de M.E.]]*$I$2+DATAFIAP24[[#This Row],[ORO FIAP]]*$J$2+DATAFIAP24[[#This Row],[PLATA FIAP]]*$K$2+DATAFIAP24[[#This Row],[BRONCE FIAP]]*$L$2+DATAFIAP24[[#This Row],[SHORTLIST FIAP]]*$M$2</f>
        <v>1</v>
      </c>
    </row>
    <row r="57" spans="1:15" x14ac:dyDescent="0.3">
      <c r="A57" s="1" t="s">
        <v>976</v>
      </c>
      <c r="B57" s="1" t="s">
        <v>1085</v>
      </c>
      <c r="C57" s="1" t="s">
        <v>1085</v>
      </c>
      <c r="D57" s="1" t="s">
        <v>1089</v>
      </c>
      <c r="E57" s="1" t="s">
        <v>1087</v>
      </c>
      <c r="F57" s="1"/>
      <c r="G57" s="1" t="s">
        <v>1383</v>
      </c>
      <c r="H57" s="1"/>
      <c r="I57" s="1"/>
      <c r="J57" s="1"/>
      <c r="K57" s="1"/>
      <c r="L57" s="1">
        <v>1</v>
      </c>
      <c r="M57" s="1"/>
      <c r="N57" s="1">
        <v>1</v>
      </c>
      <c r="O57" s="1">
        <f>+DATAFIAP24[[#This Row],[GRAND SLAM]]*$H$2+DATAFIAP24[[#This Row],[Suma de M.E.]]*$I$2+DATAFIAP24[[#This Row],[ORO FIAP]]*$J$2+DATAFIAP24[[#This Row],[PLATA FIAP]]*$K$2+DATAFIAP24[[#This Row],[BRONCE FIAP]]*$L$2+DATAFIAP24[[#This Row],[SHORTLIST FIAP]]*$M$2</f>
        <v>3</v>
      </c>
    </row>
    <row r="58" spans="1:15" x14ac:dyDescent="0.3">
      <c r="A58" s="1" t="s">
        <v>976</v>
      </c>
      <c r="B58" s="1" t="s">
        <v>1085</v>
      </c>
      <c r="C58" s="1" t="s">
        <v>1085</v>
      </c>
      <c r="D58" s="1" t="s">
        <v>1090</v>
      </c>
      <c r="E58" s="1" t="s">
        <v>1087</v>
      </c>
      <c r="F58" s="1"/>
      <c r="G58" s="1" t="s">
        <v>1383</v>
      </c>
      <c r="H58" s="1"/>
      <c r="I58" s="1"/>
      <c r="J58" s="1"/>
      <c r="K58" s="1"/>
      <c r="L58" s="1"/>
      <c r="M58" s="1">
        <v>1</v>
      </c>
      <c r="N58" s="1">
        <v>1</v>
      </c>
      <c r="O58" s="1">
        <f>+DATAFIAP24[[#This Row],[GRAND SLAM]]*$H$2+DATAFIAP24[[#This Row],[Suma de M.E.]]*$I$2+DATAFIAP24[[#This Row],[ORO FIAP]]*$J$2+DATAFIAP24[[#This Row],[PLATA FIAP]]*$K$2+DATAFIAP24[[#This Row],[BRONCE FIAP]]*$L$2+DATAFIAP24[[#This Row],[SHORTLIST FIAP]]*$M$2</f>
        <v>1</v>
      </c>
    </row>
    <row r="59" spans="1:15" x14ac:dyDescent="0.3">
      <c r="A59" s="1" t="s">
        <v>976</v>
      </c>
      <c r="B59" s="1" t="s">
        <v>1085</v>
      </c>
      <c r="C59" s="1" t="s">
        <v>1085</v>
      </c>
      <c r="D59" s="1" t="s">
        <v>1091</v>
      </c>
      <c r="E59" s="1" t="s">
        <v>1091</v>
      </c>
      <c r="F59" s="1"/>
      <c r="G59" s="1" t="s">
        <v>1383</v>
      </c>
      <c r="H59" s="1"/>
      <c r="I59" s="1"/>
      <c r="J59" s="1"/>
      <c r="K59" s="1">
        <v>1</v>
      </c>
      <c r="L59" s="1">
        <v>1</v>
      </c>
      <c r="M59" s="1">
        <v>2</v>
      </c>
      <c r="N59" s="1">
        <v>4</v>
      </c>
      <c r="O59" s="1">
        <f>+DATAFIAP24[[#This Row],[GRAND SLAM]]*$H$2+DATAFIAP24[[#This Row],[Suma de M.E.]]*$I$2+DATAFIAP24[[#This Row],[ORO FIAP]]*$J$2+DATAFIAP24[[#This Row],[PLATA FIAP]]*$K$2+DATAFIAP24[[#This Row],[BRONCE FIAP]]*$L$2+DATAFIAP24[[#This Row],[SHORTLIST FIAP]]*$M$2</f>
        <v>12</v>
      </c>
    </row>
    <row r="60" spans="1:15" x14ac:dyDescent="0.3">
      <c r="A60" s="1" t="s">
        <v>976</v>
      </c>
      <c r="B60" s="1" t="s">
        <v>1085</v>
      </c>
      <c r="C60" s="1" t="s">
        <v>1085</v>
      </c>
      <c r="D60" s="1" t="s">
        <v>756</v>
      </c>
      <c r="E60" s="1" t="s">
        <v>1092</v>
      </c>
      <c r="F60" s="1"/>
      <c r="G60" s="1" t="s">
        <v>1383</v>
      </c>
      <c r="H60" s="1"/>
      <c r="I60" s="1"/>
      <c r="J60" s="1"/>
      <c r="K60" s="1"/>
      <c r="L60" s="1"/>
      <c r="M60" s="1">
        <v>1</v>
      </c>
      <c r="N60" s="1">
        <v>1</v>
      </c>
      <c r="O60" s="1">
        <f>+DATAFIAP24[[#This Row],[GRAND SLAM]]*$H$2+DATAFIAP24[[#This Row],[Suma de M.E.]]*$I$2+DATAFIAP24[[#This Row],[ORO FIAP]]*$J$2+DATAFIAP24[[#This Row],[PLATA FIAP]]*$K$2+DATAFIAP24[[#This Row],[BRONCE FIAP]]*$L$2+DATAFIAP24[[#This Row],[SHORTLIST FIAP]]*$M$2</f>
        <v>1</v>
      </c>
    </row>
    <row r="61" spans="1:15" x14ac:dyDescent="0.3">
      <c r="A61" s="1" t="s">
        <v>976</v>
      </c>
      <c r="B61" s="1" t="s">
        <v>635</v>
      </c>
      <c r="C61" s="1" t="s">
        <v>635</v>
      </c>
      <c r="D61" s="1" t="s">
        <v>1093</v>
      </c>
      <c r="E61" s="1" t="s">
        <v>637</v>
      </c>
      <c r="F61" s="1"/>
      <c r="G61" s="1" t="s">
        <v>1382</v>
      </c>
      <c r="H61" s="1"/>
      <c r="I61" s="1"/>
      <c r="J61" s="1">
        <v>1</v>
      </c>
      <c r="K61" s="1"/>
      <c r="L61" s="1"/>
      <c r="M61" s="1"/>
      <c r="N61" s="1">
        <v>1</v>
      </c>
      <c r="O61" s="1">
        <f>+DATAFIAP24[[#This Row],[GRAND SLAM]]*$H$2+DATAFIAP24[[#This Row],[Suma de M.E.]]*$I$2+DATAFIAP24[[#This Row],[ORO FIAP]]*$J$2+DATAFIAP24[[#This Row],[PLATA FIAP]]*$K$2+DATAFIAP24[[#This Row],[BRONCE FIAP]]*$L$2+DATAFIAP24[[#This Row],[SHORTLIST FIAP]]*$M$2</f>
        <v>15</v>
      </c>
    </row>
    <row r="62" spans="1:15" x14ac:dyDescent="0.3">
      <c r="A62" s="1" t="s">
        <v>976</v>
      </c>
      <c r="B62" s="1" t="s">
        <v>635</v>
      </c>
      <c r="C62" s="1" t="s">
        <v>635</v>
      </c>
      <c r="D62" s="1" t="s">
        <v>1094</v>
      </c>
      <c r="E62" s="1" t="s">
        <v>1095</v>
      </c>
      <c r="F62" s="1"/>
      <c r="G62" s="1" t="s">
        <v>1382</v>
      </c>
      <c r="H62" s="1"/>
      <c r="I62" s="1"/>
      <c r="J62" s="1">
        <v>1</v>
      </c>
      <c r="K62" s="1"/>
      <c r="L62" s="1"/>
      <c r="M62" s="1"/>
      <c r="N62" s="1">
        <v>1</v>
      </c>
      <c r="O62" s="1">
        <f>+DATAFIAP24[[#This Row],[GRAND SLAM]]*$H$2+DATAFIAP24[[#This Row],[Suma de M.E.]]*$I$2+DATAFIAP24[[#This Row],[ORO FIAP]]*$J$2+DATAFIAP24[[#This Row],[PLATA FIAP]]*$K$2+DATAFIAP24[[#This Row],[BRONCE FIAP]]*$L$2+DATAFIAP24[[#This Row],[SHORTLIST FIAP]]*$M$2</f>
        <v>15</v>
      </c>
    </row>
    <row r="63" spans="1:15" x14ac:dyDescent="0.3">
      <c r="A63" s="1" t="s">
        <v>976</v>
      </c>
      <c r="B63" s="1" t="s">
        <v>479</v>
      </c>
      <c r="C63" s="1" t="s">
        <v>479</v>
      </c>
      <c r="D63" s="1" t="s">
        <v>1096</v>
      </c>
      <c r="E63" s="1" t="s">
        <v>1097</v>
      </c>
      <c r="F63" s="1"/>
      <c r="G63" s="1" t="s">
        <v>1384</v>
      </c>
      <c r="H63" s="1"/>
      <c r="I63" s="1"/>
      <c r="J63" s="1">
        <v>2</v>
      </c>
      <c r="K63" s="1"/>
      <c r="L63" s="1"/>
      <c r="M63" s="1"/>
      <c r="N63" s="1">
        <v>2</v>
      </c>
      <c r="O63" s="1">
        <f>+DATAFIAP24[[#This Row],[GRAND SLAM]]*$H$2+DATAFIAP24[[#This Row],[Suma de M.E.]]*$I$2+DATAFIAP24[[#This Row],[ORO FIAP]]*$J$2+DATAFIAP24[[#This Row],[PLATA FIAP]]*$K$2+DATAFIAP24[[#This Row],[BRONCE FIAP]]*$L$2+DATAFIAP24[[#This Row],[SHORTLIST FIAP]]*$M$2</f>
        <v>30</v>
      </c>
    </row>
    <row r="64" spans="1:15" x14ac:dyDescent="0.3">
      <c r="A64" s="1" t="s">
        <v>976</v>
      </c>
      <c r="B64" s="1" t="s">
        <v>479</v>
      </c>
      <c r="C64" s="1" t="s">
        <v>479</v>
      </c>
      <c r="D64" s="1" t="s">
        <v>1096</v>
      </c>
      <c r="E64" s="1" t="s">
        <v>1098</v>
      </c>
      <c r="F64" s="1"/>
      <c r="G64" s="1" t="s">
        <v>1384</v>
      </c>
      <c r="H64" s="1">
        <v>1</v>
      </c>
      <c r="I64" s="1"/>
      <c r="J64" s="1">
        <v>1</v>
      </c>
      <c r="K64" s="1"/>
      <c r="L64" s="1"/>
      <c r="M64" s="1"/>
      <c r="N64" s="1">
        <v>2</v>
      </c>
      <c r="O64" s="1">
        <f>+DATAFIAP24[[#This Row],[GRAND SLAM]]*$H$2+DATAFIAP24[[#This Row],[Suma de M.E.]]*$I$2+DATAFIAP24[[#This Row],[ORO FIAP]]*$J$2+DATAFIAP24[[#This Row],[PLATA FIAP]]*$K$2+DATAFIAP24[[#This Row],[BRONCE FIAP]]*$L$2+DATAFIAP24[[#This Row],[SHORTLIST FIAP]]*$M$2</f>
        <v>45</v>
      </c>
    </row>
    <row r="65" spans="1:15" x14ac:dyDescent="0.3">
      <c r="A65" s="1" t="s">
        <v>976</v>
      </c>
      <c r="B65" s="1" t="s">
        <v>479</v>
      </c>
      <c r="C65" s="1" t="s">
        <v>479</v>
      </c>
      <c r="D65" s="1" t="s">
        <v>1099</v>
      </c>
      <c r="E65" s="1" t="s">
        <v>1100</v>
      </c>
      <c r="F65" s="1"/>
      <c r="G65" s="1" t="s">
        <v>1384</v>
      </c>
      <c r="H65" s="1"/>
      <c r="I65" s="1"/>
      <c r="J65" s="1"/>
      <c r="K65" s="1"/>
      <c r="L65" s="1">
        <v>1</v>
      </c>
      <c r="M65" s="1"/>
      <c r="N65" s="1">
        <v>1</v>
      </c>
      <c r="O65" s="1">
        <f>+DATAFIAP24[[#This Row],[GRAND SLAM]]*$H$2+DATAFIAP24[[#This Row],[Suma de M.E.]]*$I$2+DATAFIAP24[[#This Row],[ORO FIAP]]*$J$2+DATAFIAP24[[#This Row],[PLATA FIAP]]*$K$2+DATAFIAP24[[#This Row],[BRONCE FIAP]]*$L$2+DATAFIAP24[[#This Row],[SHORTLIST FIAP]]*$M$2</f>
        <v>3</v>
      </c>
    </row>
    <row r="66" spans="1:15" x14ac:dyDescent="0.3">
      <c r="A66" s="1" t="s">
        <v>976</v>
      </c>
      <c r="B66" s="1" t="s">
        <v>479</v>
      </c>
      <c r="C66" s="1" t="s">
        <v>479</v>
      </c>
      <c r="D66" s="1" t="s">
        <v>1101</v>
      </c>
      <c r="E66" s="1" t="s">
        <v>1100</v>
      </c>
      <c r="F66" s="1"/>
      <c r="G66" s="1" t="s">
        <v>1384</v>
      </c>
      <c r="H66" s="1"/>
      <c r="I66" s="1"/>
      <c r="J66" s="1"/>
      <c r="K66" s="1">
        <v>1</v>
      </c>
      <c r="L66" s="1"/>
      <c r="M66" s="1"/>
      <c r="N66" s="1">
        <v>1</v>
      </c>
      <c r="O66" s="1">
        <f>+DATAFIAP24[[#This Row],[GRAND SLAM]]*$H$2+DATAFIAP24[[#This Row],[Suma de M.E.]]*$I$2+DATAFIAP24[[#This Row],[ORO FIAP]]*$J$2+DATAFIAP24[[#This Row],[PLATA FIAP]]*$K$2+DATAFIAP24[[#This Row],[BRONCE FIAP]]*$L$2+DATAFIAP24[[#This Row],[SHORTLIST FIAP]]*$M$2</f>
        <v>7</v>
      </c>
    </row>
    <row r="67" spans="1:15" x14ac:dyDescent="0.3">
      <c r="A67" s="1" t="s">
        <v>976</v>
      </c>
      <c r="B67" s="1" t="s">
        <v>823</v>
      </c>
      <c r="C67" s="1" t="s">
        <v>823</v>
      </c>
      <c r="D67" s="1" t="s">
        <v>824</v>
      </c>
      <c r="E67" s="1" t="s">
        <v>1102</v>
      </c>
      <c r="F67" s="1"/>
      <c r="G67" s="1" t="s">
        <v>1379</v>
      </c>
      <c r="H67" s="1"/>
      <c r="I67" s="1"/>
      <c r="J67" s="1"/>
      <c r="K67" s="1"/>
      <c r="L67" s="1"/>
      <c r="M67" s="1">
        <v>1</v>
      </c>
      <c r="N67" s="1">
        <v>1</v>
      </c>
      <c r="O67" s="1">
        <f>+DATAFIAP24[[#This Row],[GRAND SLAM]]*$H$2+DATAFIAP24[[#This Row],[Suma de M.E.]]*$I$2+DATAFIAP24[[#This Row],[ORO FIAP]]*$J$2+DATAFIAP24[[#This Row],[PLATA FIAP]]*$K$2+DATAFIAP24[[#This Row],[BRONCE FIAP]]*$L$2+DATAFIAP24[[#This Row],[SHORTLIST FIAP]]*$M$2</f>
        <v>1</v>
      </c>
    </row>
    <row r="68" spans="1:15" x14ac:dyDescent="0.3">
      <c r="A68" s="1" t="s">
        <v>976</v>
      </c>
      <c r="B68" s="1" t="s">
        <v>823</v>
      </c>
      <c r="C68" s="1" t="s">
        <v>823</v>
      </c>
      <c r="D68" s="1" t="s">
        <v>1103</v>
      </c>
      <c r="E68" s="1" t="s">
        <v>1102</v>
      </c>
      <c r="F68" s="1"/>
      <c r="G68" s="1" t="s">
        <v>1379</v>
      </c>
      <c r="H68" s="1"/>
      <c r="I68" s="1"/>
      <c r="J68" s="1"/>
      <c r="K68" s="1"/>
      <c r="L68" s="1"/>
      <c r="M68" s="1">
        <v>1</v>
      </c>
      <c r="N68" s="1">
        <v>1</v>
      </c>
      <c r="O68" s="1">
        <f>+DATAFIAP24[[#This Row],[GRAND SLAM]]*$H$2+DATAFIAP24[[#This Row],[Suma de M.E.]]*$I$2+DATAFIAP24[[#This Row],[ORO FIAP]]*$J$2+DATAFIAP24[[#This Row],[PLATA FIAP]]*$K$2+DATAFIAP24[[#This Row],[BRONCE FIAP]]*$L$2+DATAFIAP24[[#This Row],[SHORTLIST FIAP]]*$M$2</f>
        <v>1</v>
      </c>
    </row>
    <row r="69" spans="1:15" x14ac:dyDescent="0.3">
      <c r="A69" s="1" t="s">
        <v>976</v>
      </c>
      <c r="B69" s="1" t="s">
        <v>823</v>
      </c>
      <c r="C69" s="1" t="s">
        <v>823</v>
      </c>
      <c r="D69" s="1" t="s">
        <v>1104</v>
      </c>
      <c r="E69" s="1" t="s">
        <v>827</v>
      </c>
      <c r="F69" s="1"/>
      <c r="G69" s="1" t="s">
        <v>1379</v>
      </c>
      <c r="H69" s="1"/>
      <c r="I69" s="1"/>
      <c r="J69" s="1"/>
      <c r="K69" s="1"/>
      <c r="L69" s="1"/>
      <c r="M69" s="1">
        <v>1</v>
      </c>
      <c r="N69" s="1">
        <v>1</v>
      </c>
      <c r="O69" s="1">
        <f>+DATAFIAP24[[#This Row],[GRAND SLAM]]*$H$2+DATAFIAP24[[#This Row],[Suma de M.E.]]*$I$2+DATAFIAP24[[#This Row],[ORO FIAP]]*$J$2+DATAFIAP24[[#This Row],[PLATA FIAP]]*$K$2+DATAFIAP24[[#This Row],[BRONCE FIAP]]*$L$2+DATAFIAP24[[#This Row],[SHORTLIST FIAP]]*$M$2</f>
        <v>1</v>
      </c>
    </row>
    <row r="70" spans="1:15" x14ac:dyDescent="0.3">
      <c r="A70" s="1" t="s">
        <v>976</v>
      </c>
      <c r="B70" s="1" t="s">
        <v>1105</v>
      </c>
      <c r="C70" s="1" t="s">
        <v>1105</v>
      </c>
      <c r="D70" s="1" t="s">
        <v>1106</v>
      </c>
      <c r="E70" s="1" t="s">
        <v>1107</v>
      </c>
      <c r="F70" s="1"/>
      <c r="G70" s="1" t="s">
        <v>1384</v>
      </c>
      <c r="H70" s="1"/>
      <c r="I70" s="1"/>
      <c r="J70" s="1"/>
      <c r="K70" s="1"/>
      <c r="L70" s="1"/>
      <c r="M70" s="1">
        <v>1</v>
      </c>
      <c r="N70" s="1">
        <v>1</v>
      </c>
      <c r="O70" s="1">
        <f>+DATAFIAP24[[#This Row],[GRAND SLAM]]*$H$2+DATAFIAP24[[#This Row],[Suma de M.E.]]*$I$2+DATAFIAP24[[#This Row],[ORO FIAP]]*$J$2+DATAFIAP24[[#This Row],[PLATA FIAP]]*$K$2+DATAFIAP24[[#This Row],[BRONCE FIAP]]*$L$2+DATAFIAP24[[#This Row],[SHORTLIST FIAP]]*$M$2</f>
        <v>1</v>
      </c>
    </row>
    <row r="71" spans="1:15" x14ac:dyDescent="0.3">
      <c r="A71" s="1" t="s">
        <v>976</v>
      </c>
      <c r="B71" s="1" t="s">
        <v>1108</v>
      </c>
      <c r="C71" s="1" t="s">
        <v>1108</v>
      </c>
      <c r="D71" s="1" t="s">
        <v>1109</v>
      </c>
      <c r="E71" s="1" t="s">
        <v>1110</v>
      </c>
      <c r="F71" s="1"/>
      <c r="G71" s="1" t="s">
        <v>1375</v>
      </c>
      <c r="H71" s="1"/>
      <c r="I71" s="1"/>
      <c r="J71" s="1"/>
      <c r="K71" s="1"/>
      <c r="L71" s="1"/>
      <c r="M71" s="1">
        <v>1</v>
      </c>
      <c r="N71" s="1">
        <v>1</v>
      </c>
      <c r="O71" s="1">
        <f>+DATAFIAP24[[#This Row],[GRAND SLAM]]*$H$2+DATAFIAP24[[#This Row],[Suma de M.E.]]*$I$2+DATAFIAP24[[#This Row],[ORO FIAP]]*$J$2+DATAFIAP24[[#This Row],[PLATA FIAP]]*$K$2+DATAFIAP24[[#This Row],[BRONCE FIAP]]*$L$2+DATAFIAP24[[#This Row],[SHORTLIST FIAP]]*$M$2</f>
        <v>1</v>
      </c>
    </row>
    <row r="72" spans="1:15" x14ac:dyDescent="0.3">
      <c r="A72" s="1" t="s">
        <v>976</v>
      </c>
      <c r="B72" s="1" t="s">
        <v>1111</v>
      </c>
      <c r="C72" s="1" t="s">
        <v>1111</v>
      </c>
      <c r="D72" s="1" t="s">
        <v>1112</v>
      </c>
      <c r="E72" s="1" t="s">
        <v>1113</v>
      </c>
      <c r="F72" s="1"/>
      <c r="G72" s="1" t="s">
        <v>984</v>
      </c>
      <c r="H72" s="1"/>
      <c r="I72" s="1"/>
      <c r="J72" s="1"/>
      <c r="K72" s="1"/>
      <c r="L72" s="1"/>
      <c r="M72" s="1">
        <v>1</v>
      </c>
      <c r="N72" s="1">
        <v>1</v>
      </c>
      <c r="O72" s="1">
        <f>+DATAFIAP24[[#This Row],[GRAND SLAM]]*$H$2+DATAFIAP24[[#This Row],[Suma de M.E.]]*$I$2+DATAFIAP24[[#This Row],[ORO FIAP]]*$J$2+DATAFIAP24[[#This Row],[PLATA FIAP]]*$K$2+DATAFIAP24[[#This Row],[BRONCE FIAP]]*$L$2+DATAFIAP24[[#This Row],[SHORTLIST FIAP]]*$M$2</f>
        <v>1</v>
      </c>
    </row>
    <row r="73" spans="1:15" x14ac:dyDescent="0.3">
      <c r="A73" s="1" t="s">
        <v>976</v>
      </c>
      <c r="B73" s="1" t="s">
        <v>1114</v>
      </c>
      <c r="C73" s="1" t="s">
        <v>1114</v>
      </c>
      <c r="D73" s="1" t="s">
        <v>1115</v>
      </c>
      <c r="E73" s="1" t="s">
        <v>1116</v>
      </c>
      <c r="F73" s="1"/>
      <c r="G73" s="1" t="s">
        <v>1375</v>
      </c>
      <c r="H73" s="1"/>
      <c r="I73" s="1"/>
      <c r="J73" s="1"/>
      <c r="K73" s="1"/>
      <c r="L73" s="1"/>
      <c r="M73" s="1">
        <v>1</v>
      </c>
      <c r="N73" s="1">
        <v>1</v>
      </c>
      <c r="O73" s="1">
        <f>+DATAFIAP24[[#This Row],[GRAND SLAM]]*$H$2+DATAFIAP24[[#This Row],[Suma de M.E.]]*$I$2+DATAFIAP24[[#This Row],[ORO FIAP]]*$J$2+DATAFIAP24[[#This Row],[PLATA FIAP]]*$K$2+DATAFIAP24[[#This Row],[BRONCE FIAP]]*$L$2+DATAFIAP24[[#This Row],[SHORTLIST FIAP]]*$M$2</f>
        <v>1</v>
      </c>
    </row>
    <row r="74" spans="1:15" x14ac:dyDescent="0.3">
      <c r="A74" s="1" t="s">
        <v>976</v>
      </c>
      <c r="B74" s="1" t="s">
        <v>1117</v>
      </c>
      <c r="C74" s="1" t="s">
        <v>1117</v>
      </c>
      <c r="D74" s="1" t="s">
        <v>1118</v>
      </c>
      <c r="E74" s="1" t="s">
        <v>1119</v>
      </c>
      <c r="F74" s="1"/>
      <c r="G74" s="1" t="s">
        <v>1385</v>
      </c>
      <c r="H74" s="1"/>
      <c r="I74" s="1"/>
      <c r="J74" s="1"/>
      <c r="K74" s="1"/>
      <c r="L74" s="1"/>
      <c r="M74" s="1">
        <v>1</v>
      </c>
      <c r="N74" s="1">
        <v>1</v>
      </c>
      <c r="O74" s="1">
        <f>+DATAFIAP24[[#This Row],[GRAND SLAM]]*$H$2+DATAFIAP24[[#This Row],[Suma de M.E.]]*$I$2+DATAFIAP24[[#This Row],[ORO FIAP]]*$J$2+DATAFIAP24[[#This Row],[PLATA FIAP]]*$K$2+DATAFIAP24[[#This Row],[BRONCE FIAP]]*$L$2+DATAFIAP24[[#This Row],[SHORTLIST FIAP]]*$M$2</f>
        <v>1</v>
      </c>
    </row>
    <row r="75" spans="1:15" x14ac:dyDescent="0.3">
      <c r="A75" s="1" t="s">
        <v>976</v>
      </c>
      <c r="B75" s="1" t="s">
        <v>1120</v>
      </c>
      <c r="C75" s="1" t="s">
        <v>1120</v>
      </c>
      <c r="D75" s="1" t="s">
        <v>1121</v>
      </c>
      <c r="E75" s="1" t="s">
        <v>1122</v>
      </c>
      <c r="F75" s="1"/>
      <c r="G75" s="1" t="s">
        <v>1386</v>
      </c>
      <c r="H75" s="1"/>
      <c r="I75" s="1"/>
      <c r="J75" s="1"/>
      <c r="K75" s="1"/>
      <c r="L75" s="1">
        <v>1</v>
      </c>
      <c r="M75" s="1">
        <v>1</v>
      </c>
      <c r="N75" s="1">
        <v>2</v>
      </c>
      <c r="O75" s="1">
        <f>+DATAFIAP24[[#This Row],[GRAND SLAM]]*$H$2+DATAFIAP24[[#This Row],[Suma de M.E.]]*$I$2+DATAFIAP24[[#This Row],[ORO FIAP]]*$J$2+DATAFIAP24[[#This Row],[PLATA FIAP]]*$K$2+DATAFIAP24[[#This Row],[BRONCE FIAP]]*$L$2+DATAFIAP24[[#This Row],[SHORTLIST FIAP]]*$M$2</f>
        <v>4</v>
      </c>
    </row>
    <row r="76" spans="1:15" x14ac:dyDescent="0.3">
      <c r="A76" s="1" t="s">
        <v>976</v>
      </c>
      <c r="B76" s="1" t="s">
        <v>1123</v>
      </c>
      <c r="C76" s="1" t="s">
        <v>1123</v>
      </c>
      <c r="D76" s="1" t="s">
        <v>139</v>
      </c>
      <c r="E76" s="1" t="s">
        <v>1124</v>
      </c>
      <c r="F76" s="1"/>
      <c r="G76" s="1" t="s">
        <v>1378</v>
      </c>
      <c r="H76" s="1"/>
      <c r="I76" s="1"/>
      <c r="J76" s="1"/>
      <c r="K76" s="1"/>
      <c r="L76" s="1"/>
      <c r="M76" s="1">
        <v>1</v>
      </c>
      <c r="N76" s="1">
        <v>1</v>
      </c>
      <c r="O76" s="1">
        <f>+DATAFIAP24[[#This Row],[GRAND SLAM]]*$H$2+DATAFIAP24[[#This Row],[Suma de M.E.]]*$I$2+DATAFIAP24[[#This Row],[ORO FIAP]]*$J$2+DATAFIAP24[[#This Row],[PLATA FIAP]]*$K$2+DATAFIAP24[[#This Row],[BRONCE FIAP]]*$L$2+DATAFIAP24[[#This Row],[SHORTLIST FIAP]]*$M$2</f>
        <v>1</v>
      </c>
    </row>
    <row r="77" spans="1:15" x14ac:dyDescent="0.3">
      <c r="A77" s="1" t="s">
        <v>976</v>
      </c>
      <c r="B77" s="1" t="s">
        <v>1123</v>
      </c>
      <c r="C77" s="1" t="s">
        <v>1123</v>
      </c>
      <c r="D77" s="1" t="s">
        <v>1125</v>
      </c>
      <c r="E77" s="1" t="s">
        <v>1126</v>
      </c>
      <c r="F77" s="1"/>
      <c r="G77" s="1" t="s">
        <v>1378</v>
      </c>
      <c r="H77" s="1"/>
      <c r="I77" s="1"/>
      <c r="J77" s="1"/>
      <c r="K77" s="1"/>
      <c r="L77" s="1"/>
      <c r="M77" s="1">
        <v>1</v>
      </c>
      <c r="N77" s="1">
        <v>1</v>
      </c>
      <c r="O77" s="1">
        <f>+DATAFIAP24[[#This Row],[GRAND SLAM]]*$H$2+DATAFIAP24[[#This Row],[Suma de M.E.]]*$I$2+DATAFIAP24[[#This Row],[ORO FIAP]]*$J$2+DATAFIAP24[[#This Row],[PLATA FIAP]]*$K$2+DATAFIAP24[[#This Row],[BRONCE FIAP]]*$L$2+DATAFIAP24[[#This Row],[SHORTLIST FIAP]]*$M$2</f>
        <v>1</v>
      </c>
    </row>
    <row r="78" spans="1:15" x14ac:dyDescent="0.3">
      <c r="A78" s="1" t="s">
        <v>976</v>
      </c>
      <c r="B78" s="1" t="s">
        <v>2162</v>
      </c>
      <c r="C78" s="1" t="s">
        <v>2115</v>
      </c>
      <c r="D78" s="1" t="s">
        <v>1127</v>
      </c>
      <c r="E78" s="1" t="s">
        <v>1128</v>
      </c>
      <c r="F78" s="1"/>
      <c r="G78" s="1" t="s">
        <v>1375</v>
      </c>
      <c r="H78" s="1"/>
      <c r="I78" s="1"/>
      <c r="J78" s="1">
        <v>1</v>
      </c>
      <c r="K78" s="1"/>
      <c r="L78" s="1"/>
      <c r="M78" s="1"/>
      <c r="N78" s="1">
        <v>1</v>
      </c>
      <c r="O78" s="1">
        <f>+DATAFIAP24[[#This Row],[GRAND SLAM]]*$H$2+DATAFIAP24[[#This Row],[Suma de M.E.]]*$I$2+DATAFIAP24[[#This Row],[ORO FIAP]]*$J$2+DATAFIAP24[[#This Row],[PLATA FIAP]]*$K$2+DATAFIAP24[[#This Row],[BRONCE FIAP]]*$L$2+DATAFIAP24[[#This Row],[SHORTLIST FIAP]]*$M$2</f>
        <v>15</v>
      </c>
    </row>
    <row r="79" spans="1:15" x14ac:dyDescent="0.3">
      <c r="A79" s="1" t="s">
        <v>976</v>
      </c>
      <c r="B79" s="1" t="s">
        <v>2162</v>
      </c>
      <c r="C79" s="1" t="s">
        <v>2115</v>
      </c>
      <c r="D79" s="1" t="s">
        <v>1129</v>
      </c>
      <c r="E79" s="1" t="s">
        <v>1128</v>
      </c>
      <c r="F79" s="1"/>
      <c r="G79" s="1" t="s">
        <v>1375</v>
      </c>
      <c r="H79" s="1"/>
      <c r="I79" s="1"/>
      <c r="J79" s="1">
        <v>1</v>
      </c>
      <c r="K79" s="1"/>
      <c r="L79" s="1"/>
      <c r="M79" s="1"/>
      <c r="N79" s="1">
        <v>1</v>
      </c>
      <c r="O79" s="1">
        <f>+DATAFIAP24[[#This Row],[GRAND SLAM]]*$H$2+DATAFIAP24[[#This Row],[Suma de M.E.]]*$I$2+DATAFIAP24[[#This Row],[ORO FIAP]]*$J$2+DATAFIAP24[[#This Row],[PLATA FIAP]]*$K$2+DATAFIAP24[[#This Row],[BRONCE FIAP]]*$L$2+DATAFIAP24[[#This Row],[SHORTLIST FIAP]]*$M$2</f>
        <v>15</v>
      </c>
    </row>
    <row r="80" spans="1:15" x14ac:dyDescent="0.3">
      <c r="A80" s="1" t="s">
        <v>976</v>
      </c>
      <c r="B80" s="1" t="s">
        <v>767</v>
      </c>
      <c r="C80" s="1" t="s">
        <v>767</v>
      </c>
      <c r="D80" s="1" t="s">
        <v>1130</v>
      </c>
      <c r="E80" s="1" t="s">
        <v>1131</v>
      </c>
      <c r="F80" s="1"/>
      <c r="G80" s="1" t="s">
        <v>1387</v>
      </c>
      <c r="H80" s="1"/>
      <c r="I80" s="1"/>
      <c r="J80" s="1"/>
      <c r="K80" s="1"/>
      <c r="L80" s="1"/>
      <c r="M80" s="1">
        <v>1</v>
      </c>
      <c r="N80" s="1">
        <v>1</v>
      </c>
      <c r="O80" s="1">
        <f>+DATAFIAP24[[#This Row],[GRAND SLAM]]*$H$2+DATAFIAP24[[#This Row],[Suma de M.E.]]*$I$2+DATAFIAP24[[#This Row],[ORO FIAP]]*$J$2+DATAFIAP24[[#This Row],[PLATA FIAP]]*$K$2+DATAFIAP24[[#This Row],[BRONCE FIAP]]*$L$2+DATAFIAP24[[#This Row],[SHORTLIST FIAP]]*$M$2</f>
        <v>1</v>
      </c>
    </row>
    <row r="81" spans="1:15" x14ac:dyDescent="0.3">
      <c r="A81" s="1" t="s">
        <v>976</v>
      </c>
      <c r="B81" s="1" t="s">
        <v>767</v>
      </c>
      <c r="C81" s="1" t="s">
        <v>767</v>
      </c>
      <c r="D81" s="1" t="s">
        <v>1132</v>
      </c>
      <c r="E81" s="1" t="s">
        <v>1131</v>
      </c>
      <c r="F81" s="1"/>
      <c r="G81" s="1" t="s">
        <v>1387</v>
      </c>
      <c r="H81" s="1"/>
      <c r="I81" s="1"/>
      <c r="J81" s="1"/>
      <c r="K81" s="1"/>
      <c r="L81" s="1">
        <v>1</v>
      </c>
      <c r="M81" s="1"/>
      <c r="N81" s="1">
        <v>1</v>
      </c>
      <c r="O81" s="1">
        <f>+DATAFIAP24[[#This Row],[GRAND SLAM]]*$H$2+DATAFIAP24[[#This Row],[Suma de M.E.]]*$I$2+DATAFIAP24[[#This Row],[ORO FIAP]]*$J$2+DATAFIAP24[[#This Row],[PLATA FIAP]]*$K$2+DATAFIAP24[[#This Row],[BRONCE FIAP]]*$L$2+DATAFIAP24[[#This Row],[SHORTLIST FIAP]]*$M$2</f>
        <v>3</v>
      </c>
    </row>
    <row r="82" spans="1:15" x14ac:dyDescent="0.3">
      <c r="A82" s="1" t="s">
        <v>976</v>
      </c>
      <c r="B82" s="1" t="s">
        <v>767</v>
      </c>
      <c r="C82" s="1" t="s">
        <v>767</v>
      </c>
      <c r="D82" s="1" t="s">
        <v>1133</v>
      </c>
      <c r="E82" s="1" t="s">
        <v>1133</v>
      </c>
      <c r="F82" s="1"/>
      <c r="G82" s="1" t="s">
        <v>1387</v>
      </c>
      <c r="H82" s="1"/>
      <c r="I82" s="1"/>
      <c r="J82" s="1"/>
      <c r="K82" s="1"/>
      <c r="L82" s="1"/>
      <c r="M82" s="1">
        <v>1</v>
      </c>
      <c r="N82" s="1">
        <v>1</v>
      </c>
      <c r="O82" s="1">
        <f>+DATAFIAP24[[#This Row],[GRAND SLAM]]*$H$2+DATAFIAP24[[#This Row],[Suma de M.E.]]*$I$2+DATAFIAP24[[#This Row],[ORO FIAP]]*$J$2+DATAFIAP24[[#This Row],[PLATA FIAP]]*$K$2+DATAFIAP24[[#This Row],[BRONCE FIAP]]*$L$2+DATAFIAP24[[#This Row],[SHORTLIST FIAP]]*$M$2</f>
        <v>1</v>
      </c>
    </row>
    <row r="83" spans="1:15" x14ac:dyDescent="0.3">
      <c r="A83" s="1" t="s">
        <v>976</v>
      </c>
      <c r="B83" s="1" t="s">
        <v>957</v>
      </c>
      <c r="C83" s="1" t="s">
        <v>957</v>
      </c>
      <c r="D83" s="1" t="s">
        <v>958</v>
      </c>
      <c r="E83" s="1" t="s">
        <v>1134</v>
      </c>
      <c r="F83" s="1"/>
      <c r="G83" s="1" t="s">
        <v>1380</v>
      </c>
      <c r="H83" s="1"/>
      <c r="I83" s="1"/>
      <c r="J83" s="1"/>
      <c r="K83" s="1"/>
      <c r="L83" s="1"/>
      <c r="M83" s="1">
        <v>1</v>
      </c>
      <c r="N83" s="1">
        <v>1</v>
      </c>
      <c r="O83" s="1">
        <f>+DATAFIAP24[[#This Row],[GRAND SLAM]]*$H$2+DATAFIAP24[[#This Row],[Suma de M.E.]]*$I$2+DATAFIAP24[[#This Row],[ORO FIAP]]*$J$2+DATAFIAP24[[#This Row],[PLATA FIAP]]*$K$2+DATAFIAP24[[#This Row],[BRONCE FIAP]]*$L$2+DATAFIAP24[[#This Row],[SHORTLIST FIAP]]*$M$2</f>
        <v>1</v>
      </c>
    </row>
    <row r="84" spans="1:15" x14ac:dyDescent="0.3">
      <c r="A84" s="1" t="s">
        <v>976</v>
      </c>
      <c r="B84" s="1" t="s">
        <v>1135</v>
      </c>
      <c r="C84" s="1" t="s">
        <v>1135</v>
      </c>
      <c r="D84" s="1" t="s">
        <v>1136</v>
      </c>
      <c r="E84" s="1" t="s">
        <v>1137</v>
      </c>
      <c r="F84" s="1"/>
      <c r="G84" s="1" t="s">
        <v>1388</v>
      </c>
      <c r="H84" s="1"/>
      <c r="I84" s="1"/>
      <c r="J84" s="1"/>
      <c r="K84" s="1"/>
      <c r="L84" s="1"/>
      <c r="M84" s="1">
        <v>2</v>
      </c>
      <c r="N84" s="1">
        <v>2</v>
      </c>
      <c r="O84" s="1">
        <f>+DATAFIAP24[[#This Row],[GRAND SLAM]]*$H$2+DATAFIAP24[[#This Row],[Suma de M.E.]]*$I$2+DATAFIAP24[[#This Row],[ORO FIAP]]*$J$2+DATAFIAP24[[#This Row],[PLATA FIAP]]*$K$2+DATAFIAP24[[#This Row],[BRONCE FIAP]]*$L$2+DATAFIAP24[[#This Row],[SHORTLIST FIAP]]*$M$2</f>
        <v>2</v>
      </c>
    </row>
    <row r="85" spans="1:15" x14ac:dyDescent="0.3">
      <c r="A85" s="1" t="s">
        <v>976</v>
      </c>
      <c r="B85" s="1" t="s">
        <v>1135</v>
      </c>
      <c r="C85" s="1" t="s">
        <v>1135</v>
      </c>
      <c r="D85" s="1" t="s">
        <v>771</v>
      </c>
      <c r="E85" s="1" t="s">
        <v>1138</v>
      </c>
      <c r="F85" s="1"/>
      <c r="G85" s="1" t="s">
        <v>1388</v>
      </c>
      <c r="H85" s="1"/>
      <c r="I85" s="1"/>
      <c r="J85" s="1">
        <v>1</v>
      </c>
      <c r="K85" s="1">
        <v>4</v>
      </c>
      <c r="L85" s="1">
        <v>1</v>
      </c>
      <c r="M85" s="1">
        <v>1</v>
      </c>
      <c r="N85" s="1">
        <v>7</v>
      </c>
      <c r="O85" s="1">
        <f>+DATAFIAP24[[#This Row],[GRAND SLAM]]*$H$2+DATAFIAP24[[#This Row],[Suma de M.E.]]*$I$2+DATAFIAP24[[#This Row],[ORO FIAP]]*$J$2+DATAFIAP24[[#This Row],[PLATA FIAP]]*$K$2+DATAFIAP24[[#This Row],[BRONCE FIAP]]*$L$2+DATAFIAP24[[#This Row],[SHORTLIST FIAP]]*$M$2</f>
        <v>47</v>
      </c>
    </row>
    <row r="86" spans="1:15" x14ac:dyDescent="0.3">
      <c r="A86" s="1" t="s">
        <v>976</v>
      </c>
      <c r="B86" s="1" t="s">
        <v>1135</v>
      </c>
      <c r="C86" s="1" t="s">
        <v>1135</v>
      </c>
      <c r="D86" s="1" t="s">
        <v>1139</v>
      </c>
      <c r="E86" s="1" t="s">
        <v>1138</v>
      </c>
      <c r="F86" s="1"/>
      <c r="G86" s="1" t="s">
        <v>1388</v>
      </c>
      <c r="H86" s="1"/>
      <c r="I86" s="1"/>
      <c r="J86" s="1"/>
      <c r="K86" s="1">
        <v>2</v>
      </c>
      <c r="L86" s="1"/>
      <c r="M86" s="1"/>
      <c r="N86" s="1">
        <v>2</v>
      </c>
      <c r="O86" s="1">
        <f>+DATAFIAP24[[#This Row],[GRAND SLAM]]*$H$2+DATAFIAP24[[#This Row],[Suma de M.E.]]*$I$2+DATAFIAP24[[#This Row],[ORO FIAP]]*$J$2+DATAFIAP24[[#This Row],[PLATA FIAP]]*$K$2+DATAFIAP24[[#This Row],[BRONCE FIAP]]*$L$2+DATAFIAP24[[#This Row],[SHORTLIST FIAP]]*$M$2</f>
        <v>14</v>
      </c>
    </row>
    <row r="87" spans="1:15" x14ac:dyDescent="0.3">
      <c r="A87" s="1" t="s">
        <v>976</v>
      </c>
      <c r="B87" s="1" t="s">
        <v>1140</v>
      </c>
      <c r="C87" s="1" t="s">
        <v>1140</v>
      </c>
      <c r="D87" s="1" t="s">
        <v>1141</v>
      </c>
      <c r="E87" s="1" t="s">
        <v>1142</v>
      </c>
      <c r="F87" s="1"/>
      <c r="G87" s="1" t="s">
        <v>1379</v>
      </c>
      <c r="H87" s="1"/>
      <c r="I87" s="1"/>
      <c r="J87" s="1"/>
      <c r="K87" s="1"/>
      <c r="L87" s="1"/>
      <c r="M87" s="1">
        <v>2</v>
      </c>
      <c r="N87" s="1">
        <v>2</v>
      </c>
      <c r="O87" s="1">
        <f>+DATAFIAP24[[#This Row],[GRAND SLAM]]*$H$2+DATAFIAP24[[#This Row],[Suma de M.E.]]*$I$2+DATAFIAP24[[#This Row],[ORO FIAP]]*$J$2+DATAFIAP24[[#This Row],[PLATA FIAP]]*$K$2+DATAFIAP24[[#This Row],[BRONCE FIAP]]*$L$2+DATAFIAP24[[#This Row],[SHORTLIST FIAP]]*$M$2</f>
        <v>2</v>
      </c>
    </row>
    <row r="88" spans="1:15" x14ac:dyDescent="0.3">
      <c r="A88" s="1" t="s">
        <v>976</v>
      </c>
      <c r="B88" s="1" t="s">
        <v>1140</v>
      </c>
      <c r="C88" s="1" t="s">
        <v>1140</v>
      </c>
      <c r="D88" s="1" t="s">
        <v>1143</v>
      </c>
      <c r="E88" s="1" t="s">
        <v>1142</v>
      </c>
      <c r="F88" s="1"/>
      <c r="G88" s="1" t="s">
        <v>1379</v>
      </c>
      <c r="H88" s="1"/>
      <c r="I88" s="1"/>
      <c r="J88" s="1"/>
      <c r="K88" s="1"/>
      <c r="L88" s="1">
        <v>1</v>
      </c>
      <c r="M88" s="1"/>
      <c r="N88" s="1">
        <v>1</v>
      </c>
      <c r="O88" s="1">
        <f>+DATAFIAP24[[#This Row],[GRAND SLAM]]*$H$2+DATAFIAP24[[#This Row],[Suma de M.E.]]*$I$2+DATAFIAP24[[#This Row],[ORO FIAP]]*$J$2+DATAFIAP24[[#This Row],[PLATA FIAP]]*$K$2+DATAFIAP24[[#This Row],[BRONCE FIAP]]*$L$2+DATAFIAP24[[#This Row],[SHORTLIST FIAP]]*$M$2</f>
        <v>3</v>
      </c>
    </row>
    <row r="89" spans="1:15" x14ac:dyDescent="0.3">
      <c r="A89" s="1" t="s">
        <v>976</v>
      </c>
      <c r="B89" s="1" t="s">
        <v>1144</v>
      </c>
      <c r="C89" s="1" t="s">
        <v>1144</v>
      </c>
      <c r="D89" s="1" t="s">
        <v>1145</v>
      </c>
      <c r="E89" s="1" t="s">
        <v>741</v>
      </c>
      <c r="F89" s="1"/>
      <c r="G89" s="1" t="s">
        <v>1384</v>
      </c>
      <c r="H89" s="1"/>
      <c r="I89" s="1"/>
      <c r="J89" s="1"/>
      <c r="K89" s="1">
        <v>1</v>
      </c>
      <c r="L89" s="1"/>
      <c r="M89" s="1"/>
      <c r="N89" s="1">
        <v>1</v>
      </c>
      <c r="O89" s="1">
        <f>+DATAFIAP24[[#This Row],[GRAND SLAM]]*$H$2+DATAFIAP24[[#This Row],[Suma de M.E.]]*$I$2+DATAFIAP24[[#This Row],[ORO FIAP]]*$J$2+DATAFIAP24[[#This Row],[PLATA FIAP]]*$K$2+DATAFIAP24[[#This Row],[BRONCE FIAP]]*$L$2+DATAFIAP24[[#This Row],[SHORTLIST FIAP]]*$M$2</f>
        <v>7</v>
      </c>
    </row>
    <row r="90" spans="1:15" x14ac:dyDescent="0.3">
      <c r="A90" s="1" t="s">
        <v>976</v>
      </c>
      <c r="B90" s="1" t="s">
        <v>294</v>
      </c>
      <c r="C90" s="1" t="s">
        <v>294</v>
      </c>
      <c r="D90" s="1" t="s">
        <v>295</v>
      </c>
      <c r="E90" s="1" t="s">
        <v>1146</v>
      </c>
      <c r="F90" s="1"/>
      <c r="G90" s="1" t="s">
        <v>1382</v>
      </c>
      <c r="H90" s="1"/>
      <c r="I90" s="1"/>
      <c r="J90" s="1"/>
      <c r="K90" s="1"/>
      <c r="L90" s="1"/>
      <c r="M90" s="1">
        <v>1</v>
      </c>
      <c r="N90" s="1">
        <v>1</v>
      </c>
      <c r="O90" s="1">
        <f>+DATAFIAP24[[#This Row],[GRAND SLAM]]*$H$2+DATAFIAP24[[#This Row],[Suma de M.E.]]*$I$2+DATAFIAP24[[#This Row],[ORO FIAP]]*$J$2+DATAFIAP24[[#This Row],[PLATA FIAP]]*$K$2+DATAFIAP24[[#This Row],[BRONCE FIAP]]*$L$2+DATAFIAP24[[#This Row],[SHORTLIST FIAP]]*$M$2</f>
        <v>1</v>
      </c>
    </row>
    <row r="91" spans="1:15" x14ac:dyDescent="0.3">
      <c r="A91" s="1" t="s">
        <v>976</v>
      </c>
      <c r="B91" s="1" t="s">
        <v>1147</v>
      </c>
      <c r="C91" s="1" t="s">
        <v>1147</v>
      </c>
      <c r="D91" s="1" t="s">
        <v>1148</v>
      </c>
      <c r="E91" s="1" t="s">
        <v>1149</v>
      </c>
      <c r="F91" s="1"/>
      <c r="G91" s="1" t="s">
        <v>1385</v>
      </c>
      <c r="H91" s="1"/>
      <c r="I91" s="1"/>
      <c r="J91" s="1"/>
      <c r="K91" s="1">
        <v>1</v>
      </c>
      <c r="L91" s="1"/>
      <c r="M91" s="1">
        <v>1</v>
      </c>
      <c r="N91" s="1">
        <v>2</v>
      </c>
      <c r="O91" s="1">
        <f>+DATAFIAP24[[#This Row],[GRAND SLAM]]*$H$2+DATAFIAP24[[#This Row],[Suma de M.E.]]*$I$2+DATAFIAP24[[#This Row],[ORO FIAP]]*$J$2+DATAFIAP24[[#This Row],[PLATA FIAP]]*$K$2+DATAFIAP24[[#This Row],[BRONCE FIAP]]*$L$2+DATAFIAP24[[#This Row],[SHORTLIST FIAP]]*$M$2</f>
        <v>8</v>
      </c>
    </row>
    <row r="92" spans="1:15" x14ac:dyDescent="0.3">
      <c r="A92" s="1" t="s">
        <v>976</v>
      </c>
      <c r="B92" s="1" t="s">
        <v>1147</v>
      </c>
      <c r="C92" s="1" t="s">
        <v>1147</v>
      </c>
      <c r="D92" s="1" t="s">
        <v>53</v>
      </c>
      <c r="E92" s="1" t="s">
        <v>1149</v>
      </c>
      <c r="F92" s="1"/>
      <c r="G92" s="1" t="s">
        <v>1385</v>
      </c>
      <c r="H92" s="1"/>
      <c r="I92" s="1"/>
      <c r="J92" s="1"/>
      <c r="K92" s="1">
        <v>1</v>
      </c>
      <c r="L92" s="1"/>
      <c r="M92" s="1"/>
      <c r="N92" s="1">
        <v>1</v>
      </c>
      <c r="O92" s="1">
        <f>+DATAFIAP24[[#This Row],[GRAND SLAM]]*$H$2+DATAFIAP24[[#This Row],[Suma de M.E.]]*$I$2+DATAFIAP24[[#This Row],[ORO FIAP]]*$J$2+DATAFIAP24[[#This Row],[PLATA FIAP]]*$K$2+DATAFIAP24[[#This Row],[BRONCE FIAP]]*$L$2+DATAFIAP24[[#This Row],[SHORTLIST FIAP]]*$M$2</f>
        <v>7</v>
      </c>
    </row>
    <row r="93" spans="1:15" x14ac:dyDescent="0.3">
      <c r="A93" s="1" t="s">
        <v>976</v>
      </c>
      <c r="B93" s="1" t="s">
        <v>1150</v>
      </c>
      <c r="C93" s="1" t="s">
        <v>1150</v>
      </c>
      <c r="D93" s="1" t="s">
        <v>1151</v>
      </c>
      <c r="E93" s="1" t="s">
        <v>1152</v>
      </c>
      <c r="F93" s="1"/>
      <c r="G93" s="1" t="s">
        <v>1386</v>
      </c>
      <c r="H93" s="1"/>
      <c r="I93" s="1"/>
      <c r="J93" s="1">
        <v>1</v>
      </c>
      <c r="K93" s="1">
        <v>1</v>
      </c>
      <c r="L93" s="1">
        <v>2</v>
      </c>
      <c r="M93" s="1"/>
      <c r="N93" s="1">
        <v>4</v>
      </c>
      <c r="O93" s="1">
        <f>+DATAFIAP24[[#This Row],[GRAND SLAM]]*$H$2+DATAFIAP24[[#This Row],[Suma de M.E.]]*$I$2+DATAFIAP24[[#This Row],[ORO FIAP]]*$J$2+DATAFIAP24[[#This Row],[PLATA FIAP]]*$K$2+DATAFIAP24[[#This Row],[BRONCE FIAP]]*$L$2+DATAFIAP24[[#This Row],[SHORTLIST FIAP]]*$M$2</f>
        <v>28</v>
      </c>
    </row>
    <row r="94" spans="1:15" x14ac:dyDescent="0.3">
      <c r="A94" s="1" t="s">
        <v>976</v>
      </c>
      <c r="B94" s="1" t="s">
        <v>55</v>
      </c>
      <c r="C94" s="1" t="str">
        <f>+_xlfn.CONCAT(DATAFIAP24[[#This Row],[Entrant / Idea Creation2]]," ",DATAFIAP24[[#This Row],[Country]])</f>
        <v>LLYC España</v>
      </c>
      <c r="D94" s="1" t="s">
        <v>1056</v>
      </c>
      <c r="E94" s="1" t="s">
        <v>1057</v>
      </c>
      <c r="F94" s="1"/>
      <c r="G94" s="1" t="s">
        <v>1382</v>
      </c>
      <c r="H94" s="1"/>
      <c r="I94" s="1"/>
      <c r="J94" s="1"/>
      <c r="K94" s="1">
        <v>1</v>
      </c>
      <c r="L94" s="1">
        <v>1</v>
      </c>
      <c r="M94" s="1"/>
      <c r="N94" s="1">
        <v>2</v>
      </c>
      <c r="O94" s="1">
        <f>+DATAFIAP24[[#This Row],[GRAND SLAM]]*$H$2+DATAFIAP24[[#This Row],[Suma de M.E.]]*$I$2+DATAFIAP24[[#This Row],[ORO FIAP]]*$J$2+DATAFIAP24[[#This Row],[PLATA FIAP]]*$K$2+DATAFIAP24[[#This Row],[BRONCE FIAP]]*$L$2+DATAFIAP24[[#This Row],[SHORTLIST FIAP]]*$M$2</f>
        <v>10</v>
      </c>
    </row>
    <row r="95" spans="1:15" x14ac:dyDescent="0.3">
      <c r="A95" s="1" t="s">
        <v>976</v>
      </c>
      <c r="B95" s="1" t="s">
        <v>55</v>
      </c>
      <c r="C95" s="1" t="str">
        <f>+_xlfn.CONCAT(DATAFIAP24[[#This Row],[Entrant / Idea Creation2]]," ",DATAFIAP24[[#This Row],[Country]])</f>
        <v>LLYC España</v>
      </c>
      <c r="D95" s="1" t="s">
        <v>1153</v>
      </c>
      <c r="E95" s="1" t="s">
        <v>1154</v>
      </c>
      <c r="F95" s="1"/>
      <c r="G95" s="1" t="s">
        <v>1382</v>
      </c>
      <c r="H95" s="1"/>
      <c r="I95" s="1"/>
      <c r="J95" s="1"/>
      <c r="K95" s="1">
        <v>1</v>
      </c>
      <c r="L95" s="1"/>
      <c r="M95" s="1">
        <v>1</v>
      </c>
      <c r="N95" s="1">
        <v>2</v>
      </c>
      <c r="O95" s="1">
        <f>+DATAFIAP24[[#This Row],[GRAND SLAM]]*$H$2+DATAFIAP24[[#This Row],[Suma de M.E.]]*$I$2+DATAFIAP24[[#This Row],[ORO FIAP]]*$J$2+DATAFIAP24[[#This Row],[PLATA FIAP]]*$K$2+DATAFIAP24[[#This Row],[BRONCE FIAP]]*$L$2+DATAFIAP24[[#This Row],[SHORTLIST FIAP]]*$M$2</f>
        <v>8</v>
      </c>
    </row>
    <row r="96" spans="1:15" x14ac:dyDescent="0.3">
      <c r="A96" s="1" t="s">
        <v>976</v>
      </c>
      <c r="B96" s="1" t="s">
        <v>55</v>
      </c>
      <c r="C96" s="1" t="str">
        <f>+_xlfn.CONCAT(DATAFIAP24[[#This Row],[Entrant / Idea Creation2]]," ",DATAFIAP24[[#This Row],[Country]])</f>
        <v>LLYC España</v>
      </c>
      <c r="D96" s="1" t="s">
        <v>1155</v>
      </c>
      <c r="E96" s="1" t="s">
        <v>1156</v>
      </c>
      <c r="F96" s="1"/>
      <c r="G96" s="1" t="s">
        <v>1382</v>
      </c>
      <c r="H96" s="1"/>
      <c r="I96" s="1"/>
      <c r="J96" s="1"/>
      <c r="K96" s="1"/>
      <c r="L96" s="1">
        <v>1</v>
      </c>
      <c r="M96" s="1"/>
      <c r="N96" s="1">
        <v>1</v>
      </c>
      <c r="O96" s="1">
        <f>+DATAFIAP24[[#This Row],[GRAND SLAM]]*$H$2+DATAFIAP24[[#This Row],[Suma de M.E.]]*$I$2+DATAFIAP24[[#This Row],[ORO FIAP]]*$J$2+DATAFIAP24[[#This Row],[PLATA FIAP]]*$K$2+DATAFIAP24[[#This Row],[BRONCE FIAP]]*$L$2+DATAFIAP24[[#This Row],[SHORTLIST FIAP]]*$M$2</f>
        <v>3</v>
      </c>
    </row>
    <row r="97" spans="1:15" x14ac:dyDescent="0.3">
      <c r="A97" s="1" t="s">
        <v>976</v>
      </c>
      <c r="B97" s="1" t="s">
        <v>55</v>
      </c>
      <c r="C97" s="1" t="str">
        <f>+_xlfn.CONCAT(DATAFIAP24[[#This Row],[Entrant / Idea Creation2]]," ",DATAFIAP24[[#This Row],[Country]])</f>
        <v>LLYC España</v>
      </c>
      <c r="D97" s="1" t="s">
        <v>1157</v>
      </c>
      <c r="E97" s="1" t="s">
        <v>1158</v>
      </c>
      <c r="F97" s="1"/>
      <c r="G97" s="1" t="s">
        <v>1382</v>
      </c>
      <c r="H97" s="1"/>
      <c r="I97" s="1"/>
      <c r="J97" s="1"/>
      <c r="K97" s="1"/>
      <c r="L97" s="1">
        <v>1</v>
      </c>
      <c r="M97" s="1"/>
      <c r="N97" s="1">
        <v>1</v>
      </c>
      <c r="O97" s="1">
        <f>+DATAFIAP24[[#This Row],[GRAND SLAM]]*$H$2+DATAFIAP24[[#This Row],[Suma de M.E.]]*$I$2+DATAFIAP24[[#This Row],[ORO FIAP]]*$J$2+DATAFIAP24[[#This Row],[PLATA FIAP]]*$K$2+DATAFIAP24[[#This Row],[BRONCE FIAP]]*$L$2+DATAFIAP24[[#This Row],[SHORTLIST FIAP]]*$M$2</f>
        <v>3</v>
      </c>
    </row>
    <row r="98" spans="1:15" x14ac:dyDescent="0.3">
      <c r="A98" s="1" t="s">
        <v>976</v>
      </c>
      <c r="B98" s="1" t="s">
        <v>55</v>
      </c>
      <c r="C98" s="1" t="str">
        <f>+_xlfn.CONCAT(DATAFIAP24[[#This Row],[Entrant / Idea Creation2]]," ",DATAFIAP24[[#This Row],[Country]])</f>
        <v>LLYC España</v>
      </c>
      <c r="D98" s="1" t="s">
        <v>1159</v>
      </c>
      <c r="E98" s="1" t="s">
        <v>1158</v>
      </c>
      <c r="F98" s="1"/>
      <c r="G98" s="1" t="s">
        <v>1382</v>
      </c>
      <c r="H98" s="1"/>
      <c r="I98" s="1"/>
      <c r="J98" s="1">
        <v>1</v>
      </c>
      <c r="K98" s="1"/>
      <c r="L98" s="1"/>
      <c r="M98" s="1">
        <v>1</v>
      </c>
      <c r="N98" s="1">
        <v>2</v>
      </c>
      <c r="O98" s="1">
        <f>+DATAFIAP24[[#This Row],[GRAND SLAM]]*$H$2+DATAFIAP24[[#This Row],[Suma de M.E.]]*$I$2+DATAFIAP24[[#This Row],[ORO FIAP]]*$J$2+DATAFIAP24[[#This Row],[PLATA FIAP]]*$K$2+DATAFIAP24[[#This Row],[BRONCE FIAP]]*$L$2+DATAFIAP24[[#This Row],[SHORTLIST FIAP]]*$M$2</f>
        <v>16</v>
      </c>
    </row>
    <row r="99" spans="1:15" x14ac:dyDescent="0.3">
      <c r="A99" s="1" t="s">
        <v>976</v>
      </c>
      <c r="B99" s="1" t="s">
        <v>55</v>
      </c>
      <c r="C99" s="1" t="str">
        <f>+_xlfn.CONCAT(DATAFIAP24[[#This Row],[Entrant / Idea Creation2]]," ",DATAFIAP24[[#This Row],[Country]])</f>
        <v>LLYC España</v>
      </c>
      <c r="D99" s="1" t="s">
        <v>1160</v>
      </c>
      <c r="E99" s="1" t="s">
        <v>1161</v>
      </c>
      <c r="F99" s="1"/>
      <c r="G99" s="1" t="s">
        <v>1382</v>
      </c>
      <c r="H99" s="1"/>
      <c r="I99" s="1"/>
      <c r="J99" s="1">
        <v>1</v>
      </c>
      <c r="K99" s="1"/>
      <c r="L99" s="1"/>
      <c r="M99" s="1">
        <v>2</v>
      </c>
      <c r="N99" s="1">
        <v>3</v>
      </c>
      <c r="O99" s="1">
        <f>+DATAFIAP24[[#This Row],[GRAND SLAM]]*$H$2+DATAFIAP24[[#This Row],[Suma de M.E.]]*$I$2+DATAFIAP24[[#This Row],[ORO FIAP]]*$J$2+DATAFIAP24[[#This Row],[PLATA FIAP]]*$K$2+DATAFIAP24[[#This Row],[BRONCE FIAP]]*$L$2+DATAFIAP24[[#This Row],[SHORTLIST FIAP]]*$M$2</f>
        <v>17</v>
      </c>
    </row>
    <row r="100" spans="1:15" x14ac:dyDescent="0.3">
      <c r="A100" s="1" t="s">
        <v>976</v>
      </c>
      <c r="B100" s="1" t="s">
        <v>55</v>
      </c>
      <c r="C100" s="1" t="str">
        <f>+_xlfn.CONCAT(DATAFIAP24[[#This Row],[Entrant / Idea Creation2]]," ",DATAFIAP24[[#This Row],[Country]])</f>
        <v>LLYC México</v>
      </c>
      <c r="D100" s="1" t="s">
        <v>1160</v>
      </c>
      <c r="E100" s="1" t="s">
        <v>1161</v>
      </c>
      <c r="F100" s="1"/>
      <c r="G100" s="1" t="s">
        <v>1385</v>
      </c>
      <c r="H100" s="1"/>
      <c r="I100" s="1"/>
      <c r="J100" s="1"/>
      <c r="K100" s="1"/>
      <c r="L100" s="1"/>
      <c r="M100" s="1">
        <v>1</v>
      </c>
      <c r="N100" s="1">
        <v>1</v>
      </c>
      <c r="O100" s="1">
        <f>+DATAFIAP24[[#This Row],[GRAND SLAM]]*$H$2+DATAFIAP24[[#This Row],[Suma de M.E.]]*$I$2+DATAFIAP24[[#This Row],[ORO FIAP]]*$J$2+DATAFIAP24[[#This Row],[PLATA FIAP]]*$K$2+DATAFIAP24[[#This Row],[BRONCE FIAP]]*$L$2+DATAFIAP24[[#This Row],[SHORTLIST FIAP]]*$M$2</f>
        <v>1</v>
      </c>
    </row>
    <row r="101" spans="1:15" x14ac:dyDescent="0.3">
      <c r="A101" s="1" t="s">
        <v>976</v>
      </c>
      <c r="B101" s="1" t="s">
        <v>55</v>
      </c>
      <c r="C101" s="1" t="str">
        <f>+_xlfn.CONCAT(DATAFIAP24[[#This Row],[Entrant / Idea Creation2]]," ",DATAFIAP24[[#This Row],[Country]])</f>
        <v>LLYC España</v>
      </c>
      <c r="D101" s="1" t="s">
        <v>1162</v>
      </c>
      <c r="E101" s="1" t="s">
        <v>1163</v>
      </c>
      <c r="F101" s="1"/>
      <c r="G101" s="1" t="s">
        <v>1382</v>
      </c>
      <c r="H101" s="1"/>
      <c r="I101" s="1"/>
      <c r="J101" s="1"/>
      <c r="K101" s="1"/>
      <c r="L101" s="1">
        <v>1</v>
      </c>
      <c r="M101" s="1"/>
      <c r="N101" s="1">
        <v>1</v>
      </c>
      <c r="O101" s="1">
        <f>+DATAFIAP24[[#This Row],[GRAND SLAM]]*$H$2+DATAFIAP24[[#This Row],[Suma de M.E.]]*$I$2+DATAFIAP24[[#This Row],[ORO FIAP]]*$J$2+DATAFIAP24[[#This Row],[PLATA FIAP]]*$K$2+DATAFIAP24[[#This Row],[BRONCE FIAP]]*$L$2+DATAFIAP24[[#This Row],[SHORTLIST FIAP]]*$M$2</f>
        <v>3</v>
      </c>
    </row>
    <row r="102" spans="1:15" x14ac:dyDescent="0.3">
      <c r="A102" s="1" t="s">
        <v>976</v>
      </c>
      <c r="B102" s="1" t="s">
        <v>1164</v>
      </c>
      <c r="C102" s="1" t="s">
        <v>1164</v>
      </c>
      <c r="D102" s="1" t="s">
        <v>1165</v>
      </c>
      <c r="E102" s="1" t="s">
        <v>1166</v>
      </c>
      <c r="F102" s="1"/>
      <c r="G102" s="1" t="s">
        <v>984</v>
      </c>
      <c r="H102" s="1"/>
      <c r="I102" s="1"/>
      <c r="J102" s="1"/>
      <c r="K102" s="1"/>
      <c r="L102" s="1"/>
      <c r="M102" s="1">
        <v>3</v>
      </c>
      <c r="N102" s="1">
        <v>3</v>
      </c>
      <c r="O102" s="1">
        <f>+DATAFIAP24[[#This Row],[GRAND SLAM]]*$H$2+DATAFIAP24[[#This Row],[Suma de M.E.]]*$I$2+DATAFIAP24[[#This Row],[ORO FIAP]]*$J$2+DATAFIAP24[[#This Row],[PLATA FIAP]]*$K$2+DATAFIAP24[[#This Row],[BRONCE FIAP]]*$L$2+DATAFIAP24[[#This Row],[SHORTLIST FIAP]]*$M$2</f>
        <v>3</v>
      </c>
    </row>
    <row r="103" spans="1:15" x14ac:dyDescent="0.3">
      <c r="A103" s="1" t="s">
        <v>976</v>
      </c>
      <c r="B103" s="1" t="s">
        <v>1164</v>
      </c>
      <c r="C103" s="1" t="s">
        <v>1164</v>
      </c>
      <c r="D103" s="1" t="s">
        <v>1165</v>
      </c>
      <c r="E103" s="1" t="s">
        <v>1167</v>
      </c>
      <c r="F103" s="1"/>
      <c r="G103" s="1" t="s">
        <v>984</v>
      </c>
      <c r="H103" s="1"/>
      <c r="I103" s="1"/>
      <c r="J103" s="1"/>
      <c r="K103" s="1"/>
      <c r="L103" s="1"/>
      <c r="M103" s="1">
        <v>1</v>
      </c>
      <c r="N103" s="1">
        <v>1</v>
      </c>
      <c r="O103" s="1">
        <f>+DATAFIAP24[[#This Row],[GRAND SLAM]]*$H$2+DATAFIAP24[[#This Row],[Suma de M.E.]]*$I$2+DATAFIAP24[[#This Row],[ORO FIAP]]*$J$2+DATAFIAP24[[#This Row],[PLATA FIAP]]*$K$2+DATAFIAP24[[#This Row],[BRONCE FIAP]]*$L$2+DATAFIAP24[[#This Row],[SHORTLIST FIAP]]*$M$2</f>
        <v>1</v>
      </c>
    </row>
    <row r="104" spans="1:15" x14ac:dyDescent="0.3">
      <c r="A104" s="1" t="s">
        <v>976</v>
      </c>
      <c r="B104" s="1" t="s">
        <v>1164</v>
      </c>
      <c r="C104" s="1" t="s">
        <v>1164</v>
      </c>
      <c r="D104" s="1" t="s">
        <v>1168</v>
      </c>
      <c r="E104" s="1" t="s">
        <v>1169</v>
      </c>
      <c r="F104" s="1"/>
      <c r="G104" s="1" t="s">
        <v>984</v>
      </c>
      <c r="H104" s="1"/>
      <c r="I104" s="1"/>
      <c r="J104" s="1"/>
      <c r="K104" s="1"/>
      <c r="L104" s="1"/>
      <c r="M104" s="1">
        <v>2</v>
      </c>
      <c r="N104" s="1">
        <v>2</v>
      </c>
      <c r="O104" s="1">
        <f>+DATAFIAP24[[#This Row],[GRAND SLAM]]*$H$2+DATAFIAP24[[#This Row],[Suma de M.E.]]*$I$2+DATAFIAP24[[#This Row],[ORO FIAP]]*$J$2+DATAFIAP24[[#This Row],[PLATA FIAP]]*$K$2+DATAFIAP24[[#This Row],[BRONCE FIAP]]*$L$2+DATAFIAP24[[#This Row],[SHORTLIST FIAP]]*$M$2</f>
        <v>2</v>
      </c>
    </row>
    <row r="105" spans="1:15" x14ac:dyDescent="0.3">
      <c r="A105" s="1" t="s">
        <v>976</v>
      </c>
      <c r="B105" s="1" t="s">
        <v>830</v>
      </c>
      <c r="C105" s="1" t="s">
        <v>830</v>
      </c>
      <c r="D105" s="1" t="s">
        <v>1170</v>
      </c>
      <c r="E105" s="1" t="s">
        <v>1171</v>
      </c>
      <c r="F105" s="1"/>
      <c r="G105" s="1" t="s">
        <v>1379</v>
      </c>
      <c r="H105" s="1"/>
      <c r="I105" s="1"/>
      <c r="J105" s="1"/>
      <c r="K105" s="1">
        <v>1</v>
      </c>
      <c r="L105" s="1"/>
      <c r="M105" s="1"/>
      <c r="N105" s="1">
        <v>1</v>
      </c>
      <c r="O105" s="1">
        <f>+DATAFIAP24[[#This Row],[GRAND SLAM]]*$H$2+DATAFIAP24[[#This Row],[Suma de M.E.]]*$I$2+DATAFIAP24[[#This Row],[ORO FIAP]]*$J$2+DATAFIAP24[[#This Row],[PLATA FIAP]]*$K$2+DATAFIAP24[[#This Row],[BRONCE FIAP]]*$L$2+DATAFIAP24[[#This Row],[SHORTLIST FIAP]]*$M$2</f>
        <v>7</v>
      </c>
    </row>
    <row r="106" spans="1:15" x14ac:dyDescent="0.3">
      <c r="A106" s="1" t="s">
        <v>976</v>
      </c>
      <c r="B106" s="1" t="s">
        <v>830</v>
      </c>
      <c r="C106" s="1" t="s">
        <v>830</v>
      </c>
      <c r="D106" s="1" t="s">
        <v>1172</v>
      </c>
      <c r="E106" s="1" t="s">
        <v>1173</v>
      </c>
      <c r="F106" s="1"/>
      <c r="G106" s="1" t="s">
        <v>1379</v>
      </c>
      <c r="H106" s="1"/>
      <c r="I106" s="1"/>
      <c r="J106" s="1"/>
      <c r="K106" s="1"/>
      <c r="L106" s="1"/>
      <c r="M106" s="1">
        <v>2</v>
      </c>
      <c r="N106" s="1">
        <v>2</v>
      </c>
      <c r="O106" s="1">
        <f>+DATAFIAP24[[#This Row],[GRAND SLAM]]*$H$2+DATAFIAP24[[#This Row],[Suma de M.E.]]*$I$2+DATAFIAP24[[#This Row],[ORO FIAP]]*$J$2+DATAFIAP24[[#This Row],[PLATA FIAP]]*$K$2+DATAFIAP24[[#This Row],[BRONCE FIAP]]*$L$2+DATAFIAP24[[#This Row],[SHORTLIST FIAP]]*$M$2</f>
        <v>2</v>
      </c>
    </row>
    <row r="107" spans="1:15" x14ac:dyDescent="0.3">
      <c r="A107" s="1" t="s">
        <v>976</v>
      </c>
      <c r="B107" s="1" t="s">
        <v>830</v>
      </c>
      <c r="C107" s="1" t="s">
        <v>830</v>
      </c>
      <c r="D107" s="1" t="s">
        <v>1174</v>
      </c>
      <c r="E107" s="1" t="s">
        <v>1173</v>
      </c>
      <c r="F107" s="1"/>
      <c r="G107" s="1" t="s">
        <v>1379</v>
      </c>
      <c r="H107" s="1"/>
      <c r="I107" s="1"/>
      <c r="J107" s="1"/>
      <c r="K107" s="1">
        <v>1</v>
      </c>
      <c r="L107" s="1">
        <v>1</v>
      </c>
      <c r="M107" s="1"/>
      <c r="N107" s="1">
        <v>2</v>
      </c>
      <c r="O107" s="1">
        <f>+DATAFIAP24[[#This Row],[GRAND SLAM]]*$H$2+DATAFIAP24[[#This Row],[Suma de M.E.]]*$I$2+DATAFIAP24[[#This Row],[ORO FIAP]]*$J$2+DATAFIAP24[[#This Row],[PLATA FIAP]]*$K$2+DATAFIAP24[[#This Row],[BRONCE FIAP]]*$L$2+DATAFIAP24[[#This Row],[SHORTLIST FIAP]]*$M$2</f>
        <v>10</v>
      </c>
    </row>
    <row r="108" spans="1:15" x14ac:dyDescent="0.3">
      <c r="A108" s="1" t="s">
        <v>976</v>
      </c>
      <c r="B108" s="1" t="s">
        <v>538</v>
      </c>
      <c r="C108" s="1" t="s">
        <v>538</v>
      </c>
      <c r="D108" s="1" t="s">
        <v>1175</v>
      </c>
      <c r="E108" s="1" t="s">
        <v>1176</v>
      </c>
      <c r="F108" s="1"/>
      <c r="G108" s="1" t="s">
        <v>1389</v>
      </c>
      <c r="H108" s="1"/>
      <c r="I108" s="1"/>
      <c r="J108" s="1"/>
      <c r="K108" s="1"/>
      <c r="L108" s="1"/>
      <c r="M108" s="1">
        <v>1</v>
      </c>
      <c r="N108" s="1">
        <v>1</v>
      </c>
      <c r="O108" s="1">
        <f>+DATAFIAP24[[#This Row],[GRAND SLAM]]*$H$2+DATAFIAP24[[#This Row],[Suma de M.E.]]*$I$2+DATAFIAP24[[#This Row],[ORO FIAP]]*$J$2+DATAFIAP24[[#This Row],[PLATA FIAP]]*$K$2+DATAFIAP24[[#This Row],[BRONCE FIAP]]*$L$2+DATAFIAP24[[#This Row],[SHORTLIST FIAP]]*$M$2</f>
        <v>1</v>
      </c>
    </row>
    <row r="109" spans="1:15" x14ac:dyDescent="0.3">
      <c r="A109" s="1" t="s">
        <v>976</v>
      </c>
      <c r="B109" s="1" t="s">
        <v>538</v>
      </c>
      <c r="C109" s="1" t="s">
        <v>538</v>
      </c>
      <c r="D109" s="1" t="s">
        <v>1175</v>
      </c>
      <c r="E109" s="1" t="s">
        <v>1177</v>
      </c>
      <c r="F109" s="1"/>
      <c r="G109" s="1" t="s">
        <v>1389</v>
      </c>
      <c r="H109" s="1"/>
      <c r="I109" s="1"/>
      <c r="J109" s="1"/>
      <c r="K109" s="1"/>
      <c r="L109" s="1"/>
      <c r="M109" s="1">
        <v>1</v>
      </c>
      <c r="N109" s="1">
        <v>1</v>
      </c>
      <c r="O109" s="1">
        <f>+DATAFIAP24[[#This Row],[GRAND SLAM]]*$H$2+DATAFIAP24[[#This Row],[Suma de M.E.]]*$I$2+DATAFIAP24[[#This Row],[ORO FIAP]]*$J$2+DATAFIAP24[[#This Row],[PLATA FIAP]]*$K$2+DATAFIAP24[[#This Row],[BRONCE FIAP]]*$L$2+DATAFIAP24[[#This Row],[SHORTLIST FIAP]]*$M$2</f>
        <v>1</v>
      </c>
    </row>
    <row r="110" spans="1:15" x14ac:dyDescent="0.3">
      <c r="A110" s="1" t="s">
        <v>976</v>
      </c>
      <c r="B110" s="1" t="s">
        <v>538</v>
      </c>
      <c r="C110" s="1" t="s">
        <v>538</v>
      </c>
      <c r="D110" s="1" t="s">
        <v>1178</v>
      </c>
      <c r="E110" s="1" t="s">
        <v>1179</v>
      </c>
      <c r="F110" s="1"/>
      <c r="G110" s="1" t="s">
        <v>1389</v>
      </c>
      <c r="H110" s="1"/>
      <c r="I110" s="1"/>
      <c r="J110" s="1"/>
      <c r="K110" s="1"/>
      <c r="L110" s="1"/>
      <c r="M110" s="1">
        <v>2</v>
      </c>
      <c r="N110" s="1">
        <v>2</v>
      </c>
      <c r="O110" s="1">
        <f>+DATAFIAP24[[#This Row],[GRAND SLAM]]*$H$2+DATAFIAP24[[#This Row],[Suma de M.E.]]*$I$2+DATAFIAP24[[#This Row],[ORO FIAP]]*$J$2+DATAFIAP24[[#This Row],[PLATA FIAP]]*$K$2+DATAFIAP24[[#This Row],[BRONCE FIAP]]*$L$2+DATAFIAP24[[#This Row],[SHORTLIST FIAP]]*$M$2</f>
        <v>2</v>
      </c>
    </row>
    <row r="111" spans="1:15" x14ac:dyDescent="0.3">
      <c r="A111" s="1" t="s">
        <v>976</v>
      </c>
      <c r="B111" s="1" t="s">
        <v>1180</v>
      </c>
      <c r="C111" s="1" t="s">
        <v>1180</v>
      </c>
      <c r="D111" s="1" t="s">
        <v>1181</v>
      </c>
      <c r="E111" s="1" t="s">
        <v>1182</v>
      </c>
      <c r="F111" s="1"/>
      <c r="G111" s="1" t="s">
        <v>1375</v>
      </c>
      <c r="H111" s="1"/>
      <c r="I111" s="1"/>
      <c r="J111" s="1"/>
      <c r="K111" s="1"/>
      <c r="L111" s="1"/>
      <c r="M111" s="1">
        <v>2</v>
      </c>
      <c r="N111" s="1">
        <v>2</v>
      </c>
      <c r="O111" s="1">
        <f>+DATAFIAP24[[#This Row],[GRAND SLAM]]*$H$2+DATAFIAP24[[#This Row],[Suma de M.E.]]*$I$2+DATAFIAP24[[#This Row],[ORO FIAP]]*$J$2+DATAFIAP24[[#This Row],[PLATA FIAP]]*$K$2+DATAFIAP24[[#This Row],[BRONCE FIAP]]*$L$2+DATAFIAP24[[#This Row],[SHORTLIST FIAP]]*$M$2</f>
        <v>2</v>
      </c>
    </row>
    <row r="112" spans="1:15" x14ac:dyDescent="0.3">
      <c r="A112" s="1" t="s">
        <v>976</v>
      </c>
      <c r="B112" s="1" t="s">
        <v>1180</v>
      </c>
      <c r="C112" s="1" t="s">
        <v>1180</v>
      </c>
      <c r="D112" s="1" t="s">
        <v>1183</v>
      </c>
      <c r="E112" s="1" t="s">
        <v>1184</v>
      </c>
      <c r="F112" s="1"/>
      <c r="G112" s="1" t="s">
        <v>1375</v>
      </c>
      <c r="H112" s="1"/>
      <c r="I112" s="1"/>
      <c r="J112" s="1"/>
      <c r="K112" s="1">
        <v>1</v>
      </c>
      <c r="L112" s="1"/>
      <c r="M112" s="1"/>
      <c r="N112" s="1">
        <v>1</v>
      </c>
      <c r="O112" s="1">
        <f>+DATAFIAP24[[#This Row],[GRAND SLAM]]*$H$2+DATAFIAP24[[#This Row],[Suma de M.E.]]*$I$2+DATAFIAP24[[#This Row],[ORO FIAP]]*$J$2+DATAFIAP24[[#This Row],[PLATA FIAP]]*$K$2+DATAFIAP24[[#This Row],[BRONCE FIAP]]*$L$2+DATAFIAP24[[#This Row],[SHORTLIST FIAP]]*$M$2</f>
        <v>7</v>
      </c>
    </row>
    <row r="113" spans="1:15" x14ac:dyDescent="0.3">
      <c r="A113" s="1" t="s">
        <v>976</v>
      </c>
      <c r="B113" s="1" t="s">
        <v>1180</v>
      </c>
      <c r="C113" s="1" t="s">
        <v>1180</v>
      </c>
      <c r="D113" s="1" t="s">
        <v>1185</v>
      </c>
      <c r="E113" s="1" t="s">
        <v>1184</v>
      </c>
      <c r="F113" s="1"/>
      <c r="G113" s="1" t="s">
        <v>1375</v>
      </c>
      <c r="H113" s="1"/>
      <c r="I113" s="1"/>
      <c r="J113" s="1"/>
      <c r="K113" s="1">
        <v>1</v>
      </c>
      <c r="L113" s="1">
        <v>1</v>
      </c>
      <c r="M113" s="1"/>
      <c r="N113" s="1">
        <v>2</v>
      </c>
      <c r="O113" s="1">
        <f>+DATAFIAP24[[#This Row],[GRAND SLAM]]*$H$2+DATAFIAP24[[#This Row],[Suma de M.E.]]*$I$2+DATAFIAP24[[#This Row],[ORO FIAP]]*$J$2+DATAFIAP24[[#This Row],[PLATA FIAP]]*$K$2+DATAFIAP24[[#This Row],[BRONCE FIAP]]*$L$2+DATAFIAP24[[#This Row],[SHORTLIST FIAP]]*$M$2</f>
        <v>10</v>
      </c>
    </row>
    <row r="114" spans="1:15" x14ac:dyDescent="0.3">
      <c r="A114" s="1" t="s">
        <v>976</v>
      </c>
      <c r="B114" s="1" t="s">
        <v>1180</v>
      </c>
      <c r="C114" s="1" t="s">
        <v>1180</v>
      </c>
      <c r="D114" s="1" t="s">
        <v>1186</v>
      </c>
      <c r="E114" s="1" t="s">
        <v>1184</v>
      </c>
      <c r="F114" s="1"/>
      <c r="G114" s="1" t="s">
        <v>1375</v>
      </c>
      <c r="H114" s="1"/>
      <c r="I114" s="1"/>
      <c r="J114" s="1"/>
      <c r="K114" s="1">
        <v>1</v>
      </c>
      <c r="L114" s="1"/>
      <c r="M114" s="1"/>
      <c r="N114" s="1">
        <v>1</v>
      </c>
      <c r="O114" s="1">
        <f>+DATAFIAP24[[#This Row],[GRAND SLAM]]*$H$2+DATAFIAP24[[#This Row],[Suma de M.E.]]*$I$2+DATAFIAP24[[#This Row],[ORO FIAP]]*$J$2+DATAFIAP24[[#This Row],[PLATA FIAP]]*$K$2+DATAFIAP24[[#This Row],[BRONCE FIAP]]*$L$2+DATAFIAP24[[#This Row],[SHORTLIST FIAP]]*$M$2</f>
        <v>7</v>
      </c>
    </row>
    <row r="115" spans="1:15" x14ac:dyDescent="0.3">
      <c r="A115" s="1" t="s">
        <v>976</v>
      </c>
      <c r="B115" s="1" t="s">
        <v>1187</v>
      </c>
      <c r="C115" s="1" t="s">
        <v>1187</v>
      </c>
      <c r="D115" s="1" t="s">
        <v>1188</v>
      </c>
      <c r="E115" s="1" t="s">
        <v>1189</v>
      </c>
      <c r="F115" s="1"/>
      <c r="G115" s="1" t="s">
        <v>1385</v>
      </c>
      <c r="H115" s="1"/>
      <c r="I115" s="1"/>
      <c r="J115" s="1"/>
      <c r="K115" s="1">
        <v>1</v>
      </c>
      <c r="L115" s="1"/>
      <c r="M115" s="1"/>
      <c r="N115" s="1">
        <v>1</v>
      </c>
      <c r="O115" s="1">
        <f>+DATAFIAP24[[#This Row],[GRAND SLAM]]*$H$2+DATAFIAP24[[#This Row],[Suma de M.E.]]*$I$2+DATAFIAP24[[#This Row],[ORO FIAP]]*$J$2+DATAFIAP24[[#This Row],[PLATA FIAP]]*$K$2+DATAFIAP24[[#This Row],[BRONCE FIAP]]*$L$2+DATAFIAP24[[#This Row],[SHORTLIST FIAP]]*$M$2</f>
        <v>7</v>
      </c>
    </row>
    <row r="116" spans="1:15" x14ac:dyDescent="0.3">
      <c r="A116" s="1" t="s">
        <v>976</v>
      </c>
      <c r="B116" s="1" t="s">
        <v>1187</v>
      </c>
      <c r="C116" s="1" t="s">
        <v>1187</v>
      </c>
      <c r="D116" s="1" t="s">
        <v>1190</v>
      </c>
      <c r="E116" s="1" t="s">
        <v>1191</v>
      </c>
      <c r="F116" s="1"/>
      <c r="G116" s="1" t="s">
        <v>1385</v>
      </c>
      <c r="H116" s="1"/>
      <c r="I116" s="1"/>
      <c r="J116" s="1"/>
      <c r="K116" s="1"/>
      <c r="L116" s="1">
        <v>1</v>
      </c>
      <c r="M116" s="1"/>
      <c r="N116" s="1">
        <v>1</v>
      </c>
      <c r="O116" s="1">
        <f>+DATAFIAP24[[#This Row],[GRAND SLAM]]*$H$2+DATAFIAP24[[#This Row],[Suma de M.E.]]*$I$2+DATAFIAP24[[#This Row],[ORO FIAP]]*$J$2+DATAFIAP24[[#This Row],[PLATA FIAP]]*$K$2+DATAFIAP24[[#This Row],[BRONCE FIAP]]*$L$2+DATAFIAP24[[#This Row],[SHORTLIST FIAP]]*$M$2</f>
        <v>3</v>
      </c>
    </row>
    <row r="117" spans="1:15" x14ac:dyDescent="0.3">
      <c r="A117" s="1" t="s">
        <v>976</v>
      </c>
      <c r="B117" s="1" t="s">
        <v>1187</v>
      </c>
      <c r="C117" s="1" t="s">
        <v>1187</v>
      </c>
      <c r="D117" s="1" t="s">
        <v>1192</v>
      </c>
      <c r="E117" s="1" t="s">
        <v>1193</v>
      </c>
      <c r="F117" s="1"/>
      <c r="G117" s="1" t="s">
        <v>1385</v>
      </c>
      <c r="H117" s="1"/>
      <c r="I117" s="1"/>
      <c r="J117" s="1">
        <v>1</v>
      </c>
      <c r="K117" s="1">
        <v>1</v>
      </c>
      <c r="L117" s="1">
        <v>1</v>
      </c>
      <c r="M117" s="1">
        <v>2</v>
      </c>
      <c r="N117" s="1">
        <v>5</v>
      </c>
      <c r="O117" s="1">
        <f>+DATAFIAP24[[#This Row],[GRAND SLAM]]*$H$2+DATAFIAP24[[#This Row],[Suma de M.E.]]*$I$2+DATAFIAP24[[#This Row],[ORO FIAP]]*$J$2+DATAFIAP24[[#This Row],[PLATA FIAP]]*$K$2+DATAFIAP24[[#This Row],[BRONCE FIAP]]*$L$2+DATAFIAP24[[#This Row],[SHORTLIST FIAP]]*$M$2</f>
        <v>27</v>
      </c>
    </row>
    <row r="118" spans="1:15" x14ac:dyDescent="0.3">
      <c r="A118" s="1" t="s">
        <v>976</v>
      </c>
      <c r="B118" s="1" t="s">
        <v>1187</v>
      </c>
      <c r="C118" s="1" t="s">
        <v>1187</v>
      </c>
      <c r="D118" s="1" t="s">
        <v>1194</v>
      </c>
      <c r="E118" s="1" t="s">
        <v>1193</v>
      </c>
      <c r="F118" s="1"/>
      <c r="G118" s="1" t="s">
        <v>1385</v>
      </c>
      <c r="H118" s="1"/>
      <c r="I118" s="1"/>
      <c r="J118" s="1"/>
      <c r="K118" s="1"/>
      <c r="L118" s="1"/>
      <c r="M118" s="1">
        <v>1</v>
      </c>
      <c r="N118" s="1">
        <v>1</v>
      </c>
      <c r="O118" s="1">
        <f>+DATAFIAP24[[#This Row],[GRAND SLAM]]*$H$2+DATAFIAP24[[#This Row],[Suma de M.E.]]*$I$2+DATAFIAP24[[#This Row],[ORO FIAP]]*$J$2+DATAFIAP24[[#This Row],[PLATA FIAP]]*$K$2+DATAFIAP24[[#This Row],[BRONCE FIAP]]*$L$2+DATAFIAP24[[#This Row],[SHORTLIST FIAP]]*$M$2</f>
        <v>1</v>
      </c>
    </row>
    <row r="119" spans="1:15" x14ac:dyDescent="0.3">
      <c r="A119" s="1" t="s">
        <v>976</v>
      </c>
      <c r="B119" s="1" t="s">
        <v>1195</v>
      </c>
      <c r="C119" s="1" t="s">
        <v>1195</v>
      </c>
      <c r="D119" s="1" t="s">
        <v>1196</v>
      </c>
      <c r="E119" s="1" t="s">
        <v>1197</v>
      </c>
      <c r="F119" s="1"/>
      <c r="G119" s="1" t="s">
        <v>1382</v>
      </c>
      <c r="H119" s="1"/>
      <c r="I119" s="1"/>
      <c r="J119" s="1"/>
      <c r="K119" s="1"/>
      <c r="L119" s="1">
        <v>1</v>
      </c>
      <c r="M119" s="1"/>
      <c r="N119" s="1">
        <v>1</v>
      </c>
      <c r="O119" s="1">
        <f>+DATAFIAP24[[#This Row],[GRAND SLAM]]*$H$2+DATAFIAP24[[#This Row],[Suma de M.E.]]*$I$2+DATAFIAP24[[#This Row],[ORO FIAP]]*$J$2+DATAFIAP24[[#This Row],[PLATA FIAP]]*$K$2+DATAFIAP24[[#This Row],[BRONCE FIAP]]*$L$2+DATAFIAP24[[#This Row],[SHORTLIST FIAP]]*$M$2</f>
        <v>3</v>
      </c>
    </row>
    <row r="120" spans="1:15" x14ac:dyDescent="0.3">
      <c r="A120" s="1" t="s">
        <v>976</v>
      </c>
      <c r="B120" s="1" t="s">
        <v>1195</v>
      </c>
      <c r="C120" s="1" t="s">
        <v>1195</v>
      </c>
      <c r="D120" s="1" t="s">
        <v>1198</v>
      </c>
      <c r="E120" s="1" t="s">
        <v>1197</v>
      </c>
      <c r="F120" s="1"/>
      <c r="G120" s="1" t="s">
        <v>1382</v>
      </c>
      <c r="H120" s="1"/>
      <c r="I120" s="1"/>
      <c r="J120" s="1"/>
      <c r="K120" s="1"/>
      <c r="L120" s="1"/>
      <c r="M120" s="1">
        <v>1</v>
      </c>
      <c r="N120" s="1">
        <v>1</v>
      </c>
      <c r="O120" s="1">
        <f>+DATAFIAP24[[#This Row],[GRAND SLAM]]*$H$2+DATAFIAP24[[#This Row],[Suma de M.E.]]*$I$2+DATAFIAP24[[#This Row],[ORO FIAP]]*$J$2+DATAFIAP24[[#This Row],[PLATA FIAP]]*$K$2+DATAFIAP24[[#This Row],[BRONCE FIAP]]*$L$2+DATAFIAP24[[#This Row],[SHORTLIST FIAP]]*$M$2</f>
        <v>1</v>
      </c>
    </row>
    <row r="121" spans="1:15" x14ac:dyDescent="0.3">
      <c r="A121" s="1" t="s">
        <v>976</v>
      </c>
      <c r="B121" s="1" t="s">
        <v>2778</v>
      </c>
      <c r="C121" s="1" t="s">
        <v>2716</v>
      </c>
      <c r="D121" s="1" t="s">
        <v>1199</v>
      </c>
      <c r="E121" s="1" t="s">
        <v>1200</v>
      </c>
      <c r="F121" s="1"/>
      <c r="G121" s="1" t="s">
        <v>1382</v>
      </c>
      <c r="H121" s="1"/>
      <c r="I121" s="1"/>
      <c r="J121" s="1"/>
      <c r="K121" s="1">
        <v>1</v>
      </c>
      <c r="L121" s="1"/>
      <c r="M121" s="1">
        <v>1</v>
      </c>
      <c r="N121" s="1">
        <v>2</v>
      </c>
      <c r="O121" s="1">
        <f>+DATAFIAP24[[#This Row],[GRAND SLAM]]*$H$2+DATAFIAP24[[#This Row],[Suma de M.E.]]*$I$2+DATAFIAP24[[#This Row],[ORO FIAP]]*$J$2+DATAFIAP24[[#This Row],[PLATA FIAP]]*$K$2+DATAFIAP24[[#This Row],[BRONCE FIAP]]*$L$2+DATAFIAP24[[#This Row],[SHORTLIST FIAP]]*$M$2</f>
        <v>8</v>
      </c>
    </row>
    <row r="122" spans="1:15" x14ac:dyDescent="0.3">
      <c r="A122" s="1" t="s">
        <v>976</v>
      </c>
      <c r="B122" s="1" t="s">
        <v>2778</v>
      </c>
      <c r="C122" s="1" t="s">
        <v>2716</v>
      </c>
      <c r="D122" s="1" t="s">
        <v>1201</v>
      </c>
      <c r="E122" s="1" t="s">
        <v>1200</v>
      </c>
      <c r="F122" s="1"/>
      <c r="G122" s="1" t="s">
        <v>1382</v>
      </c>
      <c r="H122" s="1"/>
      <c r="I122" s="1"/>
      <c r="J122" s="1"/>
      <c r="K122" s="1">
        <v>1</v>
      </c>
      <c r="L122" s="1"/>
      <c r="M122" s="1"/>
      <c r="N122" s="1">
        <v>1</v>
      </c>
      <c r="O122" s="1">
        <f>+DATAFIAP24[[#This Row],[GRAND SLAM]]*$H$2+DATAFIAP24[[#This Row],[Suma de M.E.]]*$I$2+DATAFIAP24[[#This Row],[ORO FIAP]]*$J$2+DATAFIAP24[[#This Row],[PLATA FIAP]]*$K$2+DATAFIAP24[[#This Row],[BRONCE FIAP]]*$L$2+DATAFIAP24[[#This Row],[SHORTLIST FIAP]]*$M$2</f>
        <v>7</v>
      </c>
    </row>
    <row r="123" spans="1:15" x14ac:dyDescent="0.3">
      <c r="A123" s="1" t="s">
        <v>976</v>
      </c>
      <c r="B123" s="1" t="s">
        <v>2778</v>
      </c>
      <c r="C123" s="1" t="s">
        <v>416</v>
      </c>
      <c r="D123" s="1" t="s">
        <v>1202</v>
      </c>
      <c r="E123" s="1" t="s">
        <v>418</v>
      </c>
      <c r="F123" s="1"/>
      <c r="G123" s="1" t="s">
        <v>1388</v>
      </c>
      <c r="H123" s="1"/>
      <c r="I123" s="1"/>
      <c r="J123" s="1"/>
      <c r="K123" s="1"/>
      <c r="L123" s="1"/>
      <c r="M123" s="1">
        <v>1</v>
      </c>
      <c r="N123" s="1">
        <v>1</v>
      </c>
      <c r="O123" s="1">
        <f>+DATAFIAP24[[#This Row],[GRAND SLAM]]*$H$2+DATAFIAP24[[#This Row],[Suma de M.E.]]*$I$2+DATAFIAP24[[#This Row],[ORO FIAP]]*$J$2+DATAFIAP24[[#This Row],[PLATA FIAP]]*$K$2+DATAFIAP24[[#This Row],[BRONCE FIAP]]*$L$2+DATAFIAP24[[#This Row],[SHORTLIST FIAP]]*$M$2</f>
        <v>1</v>
      </c>
    </row>
    <row r="124" spans="1:15" x14ac:dyDescent="0.3">
      <c r="A124" s="1" t="s">
        <v>976</v>
      </c>
      <c r="B124" s="1" t="s">
        <v>2778</v>
      </c>
      <c r="C124" s="1" t="s">
        <v>416</v>
      </c>
      <c r="D124" s="1" t="s">
        <v>1203</v>
      </c>
      <c r="E124" s="1" t="s">
        <v>418</v>
      </c>
      <c r="F124" s="1"/>
      <c r="G124" s="1" t="s">
        <v>1388</v>
      </c>
      <c r="H124" s="1"/>
      <c r="I124" s="1"/>
      <c r="J124" s="1"/>
      <c r="K124" s="1">
        <v>1</v>
      </c>
      <c r="L124" s="1"/>
      <c r="M124" s="1">
        <v>2</v>
      </c>
      <c r="N124" s="1">
        <v>3</v>
      </c>
      <c r="O124" s="1">
        <f>+DATAFIAP24[[#This Row],[GRAND SLAM]]*$H$2+DATAFIAP24[[#This Row],[Suma de M.E.]]*$I$2+DATAFIAP24[[#This Row],[ORO FIAP]]*$J$2+DATAFIAP24[[#This Row],[PLATA FIAP]]*$K$2+DATAFIAP24[[#This Row],[BRONCE FIAP]]*$L$2+DATAFIAP24[[#This Row],[SHORTLIST FIAP]]*$M$2</f>
        <v>9</v>
      </c>
    </row>
    <row r="125" spans="1:15" x14ac:dyDescent="0.3">
      <c r="A125" s="1" t="s">
        <v>976</v>
      </c>
      <c r="B125" s="1" t="s">
        <v>2778</v>
      </c>
      <c r="C125" s="1" t="s">
        <v>416</v>
      </c>
      <c r="D125" s="1" t="s">
        <v>1204</v>
      </c>
      <c r="E125" s="1" t="s">
        <v>418</v>
      </c>
      <c r="F125" s="1"/>
      <c r="G125" s="1" t="s">
        <v>1388</v>
      </c>
      <c r="H125" s="1"/>
      <c r="I125" s="1"/>
      <c r="J125" s="1"/>
      <c r="K125" s="1"/>
      <c r="L125" s="1">
        <v>1</v>
      </c>
      <c r="M125" s="1">
        <v>1</v>
      </c>
      <c r="N125" s="1">
        <v>2</v>
      </c>
      <c r="O125" s="1">
        <f>+DATAFIAP24[[#This Row],[GRAND SLAM]]*$H$2+DATAFIAP24[[#This Row],[Suma de M.E.]]*$I$2+DATAFIAP24[[#This Row],[ORO FIAP]]*$J$2+DATAFIAP24[[#This Row],[PLATA FIAP]]*$K$2+DATAFIAP24[[#This Row],[BRONCE FIAP]]*$L$2+DATAFIAP24[[#This Row],[SHORTLIST FIAP]]*$M$2</f>
        <v>4</v>
      </c>
    </row>
    <row r="126" spans="1:15" x14ac:dyDescent="0.3">
      <c r="A126" s="1" t="s">
        <v>976</v>
      </c>
      <c r="B126" s="1" t="s">
        <v>1205</v>
      </c>
      <c r="C126" s="1" t="s">
        <v>1205</v>
      </c>
      <c r="D126" s="1" t="s">
        <v>877</v>
      </c>
      <c r="E126" s="1" t="s">
        <v>1206</v>
      </c>
      <c r="F126" s="1"/>
      <c r="G126" s="1" t="s">
        <v>1386</v>
      </c>
      <c r="H126" s="1"/>
      <c r="I126" s="1"/>
      <c r="J126" s="1"/>
      <c r="K126" s="1"/>
      <c r="L126" s="1"/>
      <c r="M126" s="1">
        <v>1</v>
      </c>
      <c r="N126" s="1">
        <v>1</v>
      </c>
      <c r="O126" s="1">
        <f>+DATAFIAP24[[#This Row],[GRAND SLAM]]*$H$2+DATAFIAP24[[#This Row],[Suma de M.E.]]*$I$2+DATAFIAP24[[#This Row],[ORO FIAP]]*$J$2+DATAFIAP24[[#This Row],[PLATA FIAP]]*$K$2+DATAFIAP24[[#This Row],[BRONCE FIAP]]*$L$2+DATAFIAP24[[#This Row],[SHORTLIST FIAP]]*$M$2</f>
        <v>1</v>
      </c>
    </row>
    <row r="127" spans="1:15" x14ac:dyDescent="0.3">
      <c r="A127" s="1" t="s">
        <v>976</v>
      </c>
      <c r="B127" s="1" t="s">
        <v>1205</v>
      </c>
      <c r="C127" s="1" t="s">
        <v>1205</v>
      </c>
      <c r="D127" s="1" t="s">
        <v>1207</v>
      </c>
      <c r="E127" s="1" t="s">
        <v>1206</v>
      </c>
      <c r="F127" s="1"/>
      <c r="G127" s="1" t="s">
        <v>1386</v>
      </c>
      <c r="H127" s="1"/>
      <c r="I127" s="1"/>
      <c r="J127" s="1"/>
      <c r="K127" s="1"/>
      <c r="L127" s="1"/>
      <c r="M127" s="1">
        <v>1</v>
      </c>
      <c r="N127" s="1">
        <v>1</v>
      </c>
      <c r="O127" s="1">
        <f>+DATAFIAP24[[#This Row],[GRAND SLAM]]*$H$2+DATAFIAP24[[#This Row],[Suma de M.E.]]*$I$2+DATAFIAP24[[#This Row],[ORO FIAP]]*$J$2+DATAFIAP24[[#This Row],[PLATA FIAP]]*$K$2+DATAFIAP24[[#This Row],[BRONCE FIAP]]*$L$2+DATAFIAP24[[#This Row],[SHORTLIST FIAP]]*$M$2</f>
        <v>1</v>
      </c>
    </row>
    <row r="128" spans="1:15" x14ac:dyDescent="0.3">
      <c r="A128" s="1" t="s">
        <v>976</v>
      </c>
      <c r="B128" s="1" t="s">
        <v>1208</v>
      </c>
      <c r="C128" s="1" t="s">
        <v>1208</v>
      </c>
      <c r="D128" s="1" t="s">
        <v>1209</v>
      </c>
      <c r="E128" s="1" t="s">
        <v>1210</v>
      </c>
      <c r="F128" s="1"/>
      <c r="G128" s="1" t="s">
        <v>984</v>
      </c>
      <c r="H128" s="1"/>
      <c r="I128" s="1"/>
      <c r="J128" s="1"/>
      <c r="K128" s="1"/>
      <c r="L128" s="1"/>
      <c r="M128" s="1">
        <v>1</v>
      </c>
      <c r="N128" s="1">
        <v>1</v>
      </c>
      <c r="O128" s="1">
        <f>+DATAFIAP24[[#This Row],[GRAND SLAM]]*$H$2+DATAFIAP24[[#This Row],[Suma de M.E.]]*$I$2+DATAFIAP24[[#This Row],[ORO FIAP]]*$J$2+DATAFIAP24[[#This Row],[PLATA FIAP]]*$K$2+DATAFIAP24[[#This Row],[BRONCE FIAP]]*$L$2+DATAFIAP24[[#This Row],[SHORTLIST FIAP]]*$M$2</f>
        <v>1</v>
      </c>
    </row>
    <row r="129" spans="1:15" x14ac:dyDescent="0.3">
      <c r="A129" s="1" t="s">
        <v>976</v>
      </c>
      <c r="B129" s="1" t="s">
        <v>1208</v>
      </c>
      <c r="C129" s="1" t="s">
        <v>1208</v>
      </c>
      <c r="D129" s="1" t="s">
        <v>1211</v>
      </c>
      <c r="E129" s="1" t="s">
        <v>1212</v>
      </c>
      <c r="F129" s="1"/>
      <c r="G129" s="1" t="s">
        <v>984</v>
      </c>
      <c r="H129" s="1"/>
      <c r="I129" s="1"/>
      <c r="J129" s="1"/>
      <c r="K129" s="1"/>
      <c r="L129" s="1"/>
      <c r="M129" s="1">
        <v>1</v>
      </c>
      <c r="N129" s="1">
        <v>1</v>
      </c>
      <c r="O129" s="1">
        <f>+DATAFIAP24[[#This Row],[GRAND SLAM]]*$H$2+DATAFIAP24[[#This Row],[Suma de M.E.]]*$I$2+DATAFIAP24[[#This Row],[ORO FIAP]]*$J$2+DATAFIAP24[[#This Row],[PLATA FIAP]]*$K$2+DATAFIAP24[[#This Row],[BRONCE FIAP]]*$L$2+DATAFIAP24[[#This Row],[SHORTLIST FIAP]]*$M$2</f>
        <v>1</v>
      </c>
    </row>
    <row r="130" spans="1:15" x14ac:dyDescent="0.3">
      <c r="A130" s="1" t="s">
        <v>976</v>
      </c>
      <c r="B130" s="1" t="s">
        <v>1213</v>
      </c>
      <c r="C130" s="1" t="s">
        <v>1213</v>
      </c>
      <c r="D130" s="1" t="s">
        <v>1214</v>
      </c>
      <c r="E130" s="1" t="s">
        <v>880</v>
      </c>
      <c r="F130" s="1"/>
      <c r="G130" s="1" t="s">
        <v>1385</v>
      </c>
      <c r="H130" s="1"/>
      <c r="I130" s="1"/>
      <c r="J130" s="1"/>
      <c r="K130" s="1">
        <v>1</v>
      </c>
      <c r="L130" s="1">
        <v>1</v>
      </c>
      <c r="M130" s="1"/>
      <c r="N130" s="1">
        <v>2</v>
      </c>
      <c r="O130" s="1">
        <f>+DATAFIAP24[[#This Row],[GRAND SLAM]]*$H$2+DATAFIAP24[[#This Row],[Suma de M.E.]]*$I$2+DATAFIAP24[[#This Row],[ORO FIAP]]*$J$2+DATAFIAP24[[#This Row],[PLATA FIAP]]*$K$2+DATAFIAP24[[#This Row],[BRONCE FIAP]]*$L$2+DATAFIAP24[[#This Row],[SHORTLIST FIAP]]*$M$2</f>
        <v>10</v>
      </c>
    </row>
    <row r="131" spans="1:15" x14ac:dyDescent="0.3">
      <c r="A131" s="1" t="s">
        <v>976</v>
      </c>
      <c r="B131" s="1" t="s">
        <v>1213</v>
      </c>
      <c r="C131" s="1" t="s">
        <v>1213</v>
      </c>
      <c r="D131" s="1" t="s">
        <v>1215</v>
      </c>
      <c r="E131" s="1" t="s">
        <v>880</v>
      </c>
      <c r="F131" s="1"/>
      <c r="G131" s="1" t="s">
        <v>1385</v>
      </c>
      <c r="H131" s="1"/>
      <c r="I131" s="1"/>
      <c r="J131" s="1"/>
      <c r="K131" s="1"/>
      <c r="L131" s="1"/>
      <c r="M131" s="1">
        <v>1</v>
      </c>
      <c r="N131" s="1">
        <v>1</v>
      </c>
      <c r="O131" s="1">
        <f>+DATAFIAP24[[#This Row],[GRAND SLAM]]*$H$2+DATAFIAP24[[#This Row],[Suma de M.E.]]*$I$2+DATAFIAP24[[#This Row],[ORO FIAP]]*$J$2+DATAFIAP24[[#This Row],[PLATA FIAP]]*$K$2+DATAFIAP24[[#This Row],[BRONCE FIAP]]*$L$2+DATAFIAP24[[#This Row],[SHORTLIST FIAP]]*$M$2</f>
        <v>1</v>
      </c>
    </row>
    <row r="132" spans="1:15" x14ac:dyDescent="0.3">
      <c r="A132" s="1" t="s">
        <v>976</v>
      </c>
      <c r="B132" s="1" t="s">
        <v>965</v>
      </c>
      <c r="C132" s="1" t="s">
        <v>965</v>
      </c>
      <c r="D132" s="1" t="s">
        <v>1216</v>
      </c>
      <c r="E132" s="1" t="s">
        <v>967</v>
      </c>
      <c r="F132" s="1"/>
      <c r="G132" s="1" t="s">
        <v>1380</v>
      </c>
      <c r="H132" s="1"/>
      <c r="I132" s="1"/>
      <c r="J132" s="1"/>
      <c r="K132" s="1"/>
      <c r="L132" s="1"/>
      <c r="M132" s="1">
        <v>1</v>
      </c>
      <c r="N132" s="1">
        <v>1</v>
      </c>
      <c r="O132" s="1">
        <f>+DATAFIAP24[[#This Row],[GRAND SLAM]]*$H$2+DATAFIAP24[[#This Row],[Suma de M.E.]]*$I$2+DATAFIAP24[[#This Row],[ORO FIAP]]*$J$2+DATAFIAP24[[#This Row],[PLATA FIAP]]*$K$2+DATAFIAP24[[#This Row],[BRONCE FIAP]]*$L$2+DATAFIAP24[[#This Row],[SHORTLIST FIAP]]*$M$2</f>
        <v>1</v>
      </c>
    </row>
    <row r="133" spans="1:15" x14ac:dyDescent="0.3">
      <c r="A133" s="1" t="s">
        <v>976</v>
      </c>
      <c r="B133" s="1" t="s">
        <v>965</v>
      </c>
      <c r="C133" s="1" t="s">
        <v>965</v>
      </c>
      <c r="D133" s="1" t="s">
        <v>1217</v>
      </c>
      <c r="E133" s="1" t="s">
        <v>1218</v>
      </c>
      <c r="F133" s="1"/>
      <c r="G133" s="1" t="s">
        <v>1380</v>
      </c>
      <c r="H133" s="1"/>
      <c r="I133" s="1"/>
      <c r="J133" s="1"/>
      <c r="K133" s="1"/>
      <c r="L133" s="1">
        <v>1</v>
      </c>
      <c r="M133" s="1"/>
      <c r="N133" s="1">
        <v>1</v>
      </c>
      <c r="O133" s="1">
        <f>+DATAFIAP24[[#This Row],[GRAND SLAM]]*$H$2+DATAFIAP24[[#This Row],[Suma de M.E.]]*$I$2+DATAFIAP24[[#This Row],[ORO FIAP]]*$J$2+DATAFIAP24[[#This Row],[PLATA FIAP]]*$K$2+DATAFIAP24[[#This Row],[BRONCE FIAP]]*$L$2+DATAFIAP24[[#This Row],[SHORTLIST FIAP]]*$M$2</f>
        <v>3</v>
      </c>
    </row>
    <row r="134" spans="1:15" x14ac:dyDescent="0.3">
      <c r="A134" s="1" t="s">
        <v>976</v>
      </c>
      <c r="B134" s="1" t="s">
        <v>1219</v>
      </c>
      <c r="C134" s="1" t="s">
        <v>1219</v>
      </c>
      <c r="D134" s="1" t="s">
        <v>1220</v>
      </c>
      <c r="E134" s="1" t="s">
        <v>1221</v>
      </c>
      <c r="F134" s="1"/>
      <c r="G134" s="1" t="s">
        <v>1383</v>
      </c>
      <c r="H134" s="1"/>
      <c r="I134" s="1"/>
      <c r="J134" s="1"/>
      <c r="K134" s="1"/>
      <c r="L134" s="1"/>
      <c r="M134" s="1">
        <v>2</v>
      </c>
      <c r="N134" s="1">
        <v>2</v>
      </c>
      <c r="O134" s="1">
        <f>+DATAFIAP24[[#This Row],[GRAND SLAM]]*$H$2+DATAFIAP24[[#This Row],[Suma de M.E.]]*$I$2+DATAFIAP24[[#This Row],[ORO FIAP]]*$J$2+DATAFIAP24[[#This Row],[PLATA FIAP]]*$K$2+DATAFIAP24[[#This Row],[BRONCE FIAP]]*$L$2+DATAFIAP24[[#This Row],[SHORTLIST FIAP]]*$M$2</f>
        <v>2</v>
      </c>
    </row>
    <row r="135" spans="1:15" x14ac:dyDescent="0.3">
      <c r="A135" s="1" t="s">
        <v>976</v>
      </c>
      <c r="B135" s="1" t="s">
        <v>691</v>
      </c>
      <c r="C135" s="1" t="s">
        <v>691</v>
      </c>
      <c r="D135" s="1" t="s">
        <v>1222</v>
      </c>
      <c r="E135" s="1" t="s">
        <v>1223</v>
      </c>
      <c r="F135" s="1"/>
      <c r="G135" s="1" t="s">
        <v>1382</v>
      </c>
      <c r="H135" s="1"/>
      <c r="I135" s="1"/>
      <c r="J135" s="1"/>
      <c r="K135" s="1"/>
      <c r="L135" s="1">
        <v>1</v>
      </c>
      <c r="M135" s="1"/>
      <c r="N135" s="1">
        <v>1</v>
      </c>
      <c r="O135" s="1">
        <f>+DATAFIAP24[[#This Row],[GRAND SLAM]]*$H$2+DATAFIAP24[[#This Row],[Suma de M.E.]]*$I$2+DATAFIAP24[[#This Row],[ORO FIAP]]*$J$2+DATAFIAP24[[#This Row],[PLATA FIAP]]*$K$2+DATAFIAP24[[#This Row],[BRONCE FIAP]]*$L$2+DATAFIAP24[[#This Row],[SHORTLIST FIAP]]*$M$2</f>
        <v>3</v>
      </c>
    </row>
    <row r="136" spans="1:15" x14ac:dyDescent="0.3">
      <c r="A136" s="1" t="s">
        <v>976</v>
      </c>
      <c r="B136" s="1" t="s">
        <v>691</v>
      </c>
      <c r="C136" s="1" t="s">
        <v>691</v>
      </c>
      <c r="D136" s="1" t="s">
        <v>1224</v>
      </c>
      <c r="E136" s="1" t="s">
        <v>1225</v>
      </c>
      <c r="F136" s="1"/>
      <c r="G136" s="1" t="s">
        <v>1382</v>
      </c>
      <c r="H136" s="1"/>
      <c r="I136" s="1"/>
      <c r="J136" s="1"/>
      <c r="K136" s="1"/>
      <c r="L136" s="1">
        <v>1</v>
      </c>
      <c r="M136" s="1"/>
      <c r="N136" s="1">
        <v>1</v>
      </c>
      <c r="O136" s="1">
        <f>+DATAFIAP24[[#This Row],[GRAND SLAM]]*$H$2+DATAFIAP24[[#This Row],[Suma de M.E.]]*$I$2+DATAFIAP24[[#This Row],[ORO FIAP]]*$J$2+DATAFIAP24[[#This Row],[PLATA FIAP]]*$K$2+DATAFIAP24[[#This Row],[BRONCE FIAP]]*$L$2+DATAFIAP24[[#This Row],[SHORTLIST FIAP]]*$M$2</f>
        <v>3</v>
      </c>
    </row>
    <row r="137" spans="1:15" x14ac:dyDescent="0.3">
      <c r="A137" s="1" t="s">
        <v>976</v>
      </c>
      <c r="B137" s="1" t="s">
        <v>691</v>
      </c>
      <c r="C137" s="1" t="s">
        <v>691</v>
      </c>
      <c r="D137" s="1" t="s">
        <v>1226</v>
      </c>
      <c r="E137" s="1" t="s">
        <v>1225</v>
      </c>
      <c r="F137" s="1"/>
      <c r="G137" s="1" t="s">
        <v>1382</v>
      </c>
      <c r="H137" s="1"/>
      <c r="I137" s="1"/>
      <c r="J137" s="1"/>
      <c r="K137" s="1"/>
      <c r="L137" s="1">
        <v>1</v>
      </c>
      <c r="M137" s="1"/>
      <c r="N137" s="1">
        <v>1</v>
      </c>
      <c r="O137" s="1">
        <f>+DATAFIAP24[[#This Row],[GRAND SLAM]]*$H$2+DATAFIAP24[[#This Row],[Suma de M.E.]]*$I$2+DATAFIAP24[[#This Row],[ORO FIAP]]*$J$2+DATAFIAP24[[#This Row],[PLATA FIAP]]*$K$2+DATAFIAP24[[#This Row],[BRONCE FIAP]]*$L$2+DATAFIAP24[[#This Row],[SHORTLIST FIAP]]*$M$2</f>
        <v>3</v>
      </c>
    </row>
    <row r="138" spans="1:15" x14ac:dyDescent="0.3">
      <c r="A138" s="1" t="s">
        <v>976</v>
      </c>
      <c r="B138" s="1" t="s">
        <v>691</v>
      </c>
      <c r="C138" s="1" t="s">
        <v>691</v>
      </c>
      <c r="D138" s="1" t="s">
        <v>692</v>
      </c>
      <c r="E138" s="1" t="s">
        <v>74</v>
      </c>
      <c r="F138" s="1"/>
      <c r="G138" s="1" t="s">
        <v>1382</v>
      </c>
      <c r="H138" s="1"/>
      <c r="I138" s="1"/>
      <c r="J138" s="1">
        <v>1</v>
      </c>
      <c r="K138" s="1"/>
      <c r="L138" s="1"/>
      <c r="M138" s="1"/>
      <c r="N138" s="1">
        <v>1</v>
      </c>
      <c r="O138" s="1">
        <f>+DATAFIAP24[[#This Row],[GRAND SLAM]]*$H$2+DATAFIAP24[[#This Row],[Suma de M.E.]]*$I$2+DATAFIAP24[[#This Row],[ORO FIAP]]*$J$2+DATAFIAP24[[#This Row],[PLATA FIAP]]*$K$2+DATAFIAP24[[#This Row],[BRONCE FIAP]]*$L$2+DATAFIAP24[[#This Row],[SHORTLIST FIAP]]*$M$2</f>
        <v>15</v>
      </c>
    </row>
    <row r="139" spans="1:15" x14ac:dyDescent="0.3">
      <c r="A139" s="1" t="s">
        <v>976</v>
      </c>
      <c r="B139" s="1" t="s">
        <v>691</v>
      </c>
      <c r="C139" s="1" t="s">
        <v>691</v>
      </c>
      <c r="D139" s="1" t="s">
        <v>1227</v>
      </c>
      <c r="E139" s="1" t="s">
        <v>74</v>
      </c>
      <c r="F139" s="1"/>
      <c r="G139" s="1" t="s">
        <v>1382</v>
      </c>
      <c r="H139" s="1"/>
      <c r="I139" s="1"/>
      <c r="J139" s="1"/>
      <c r="K139" s="1"/>
      <c r="L139" s="1">
        <v>1</v>
      </c>
      <c r="M139" s="1"/>
      <c r="N139" s="1">
        <v>1</v>
      </c>
      <c r="O139" s="1">
        <f>+DATAFIAP24[[#This Row],[GRAND SLAM]]*$H$2+DATAFIAP24[[#This Row],[Suma de M.E.]]*$I$2+DATAFIAP24[[#This Row],[ORO FIAP]]*$J$2+DATAFIAP24[[#This Row],[PLATA FIAP]]*$K$2+DATAFIAP24[[#This Row],[BRONCE FIAP]]*$L$2+DATAFIAP24[[#This Row],[SHORTLIST FIAP]]*$M$2</f>
        <v>3</v>
      </c>
    </row>
    <row r="140" spans="1:15" x14ac:dyDescent="0.3">
      <c r="A140" s="1" t="s">
        <v>976</v>
      </c>
      <c r="B140" s="1" t="s">
        <v>691</v>
      </c>
      <c r="C140" s="1" t="s">
        <v>691</v>
      </c>
      <c r="D140" s="1" t="s">
        <v>1228</v>
      </c>
      <c r="E140" s="1" t="s">
        <v>1229</v>
      </c>
      <c r="F140" s="1"/>
      <c r="G140" s="1" t="s">
        <v>1382</v>
      </c>
      <c r="H140" s="1"/>
      <c r="I140" s="1"/>
      <c r="J140" s="1"/>
      <c r="K140" s="1">
        <v>1</v>
      </c>
      <c r="L140" s="1"/>
      <c r="M140" s="1"/>
      <c r="N140" s="1">
        <v>1</v>
      </c>
      <c r="O140" s="1">
        <f>+DATAFIAP24[[#This Row],[GRAND SLAM]]*$H$2+DATAFIAP24[[#This Row],[Suma de M.E.]]*$I$2+DATAFIAP24[[#This Row],[ORO FIAP]]*$J$2+DATAFIAP24[[#This Row],[PLATA FIAP]]*$K$2+DATAFIAP24[[#This Row],[BRONCE FIAP]]*$L$2+DATAFIAP24[[#This Row],[SHORTLIST FIAP]]*$M$2</f>
        <v>7</v>
      </c>
    </row>
    <row r="141" spans="1:15" x14ac:dyDescent="0.3">
      <c r="A141" s="1" t="s">
        <v>976</v>
      </c>
      <c r="B141" s="1" t="s">
        <v>691</v>
      </c>
      <c r="C141" s="1" t="s">
        <v>691</v>
      </c>
      <c r="D141" s="1" t="s">
        <v>1230</v>
      </c>
      <c r="E141" s="1" t="s">
        <v>1229</v>
      </c>
      <c r="F141" s="1"/>
      <c r="G141" s="1" t="s">
        <v>1382</v>
      </c>
      <c r="H141" s="1"/>
      <c r="I141" s="1"/>
      <c r="J141" s="1"/>
      <c r="K141" s="1">
        <v>1</v>
      </c>
      <c r="L141" s="1"/>
      <c r="M141" s="1"/>
      <c r="N141" s="1">
        <v>1</v>
      </c>
      <c r="O141" s="1">
        <f>+DATAFIAP24[[#This Row],[GRAND SLAM]]*$H$2+DATAFIAP24[[#This Row],[Suma de M.E.]]*$I$2+DATAFIAP24[[#This Row],[ORO FIAP]]*$J$2+DATAFIAP24[[#This Row],[PLATA FIAP]]*$K$2+DATAFIAP24[[#This Row],[BRONCE FIAP]]*$L$2+DATAFIAP24[[#This Row],[SHORTLIST FIAP]]*$M$2</f>
        <v>7</v>
      </c>
    </row>
    <row r="142" spans="1:15" x14ac:dyDescent="0.3">
      <c r="A142" s="1" t="s">
        <v>976</v>
      </c>
      <c r="B142" s="1" t="s">
        <v>691</v>
      </c>
      <c r="C142" s="1" t="s">
        <v>691</v>
      </c>
      <c r="D142" s="1" t="s">
        <v>1231</v>
      </c>
      <c r="E142" s="1" t="s">
        <v>1232</v>
      </c>
      <c r="F142" s="1"/>
      <c r="G142" s="1" t="s">
        <v>1382</v>
      </c>
      <c r="H142" s="1"/>
      <c r="I142" s="1"/>
      <c r="J142" s="1"/>
      <c r="K142" s="1">
        <v>1</v>
      </c>
      <c r="L142" s="1"/>
      <c r="M142" s="1"/>
      <c r="N142" s="1">
        <v>1</v>
      </c>
      <c r="O142" s="1">
        <f>+DATAFIAP24[[#This Row],[GRAND SLAM]]*$H$2+DATAFIAP24[[#This Row],[Suma de M.E.]]*$I$2+DATAFIAP24[[#This Row],[ORO FIAP]]*$J$2+DATAFIAP24[[#This Row],[PLATA FIAP]]*$K$2+DATAFIAP24[[#This Row],[BRONCE FIAP]]*$L$2+DATAFIAP24[[#This Row],[SHORTLIST FIAP]]*$M$2</f>
        <v>7</v>
      </c>
    </row>
    <row r="143" spans="1:15" x14ac:dyDescent="0.3">
      <c r="A143" s="1" t="s">
        <v>976</v>
      </c>
      <c r="B143" s="1" t="s">
        <v>1233</v>
      </c>
      <c r="C143" s="1" t="s">
        <v>2717</v>
      </c>
      <c r="D143" s="1" t="s">
        <v>1234</v>
      </c>
      <c r="E143" s="1" t="s">
        <v>1235</v>
      </c>
      <c r="F143" s="1"/>
      <c r="G143" s="1" t="s">
        <v>1378</v>
      </c>
      <c r="H143" s="1"/>
      <c r="I143" s="1"/>
      <c r="J143" s="1"/>
      <c r="K143" s="1">
        <v>1</v>
      </c>
      <c r="L143" s="1"/>
      <c r="M143" s="1">
        <v>1</v>
      </c>
      <c r="N143" s="1">
        <v>2</v>
      </c>
      <c r="O143" s="1">
        <f>+DATAFIAP24[[#This Row],[GRAND SLAM]]*$H$2+DATAFIAP24[[#This Row],[Suma de M.E.]]*$I$2+DATAFIAP24[[#This Row],[ORO FIAP]]*$J$2+DATAFIAP24[[#This Row],[PLATA FIAP]]*$K$2+DATAFIAP24[[#This Row],[BRONCE FIAP]]*$L$2+DATAFIAP24[[#This Row],[SHORTLIST FIAP]]*$M$2</f>
        <v>8</v>
      </c>
    </row>
    <row r="144" spans="1:15" x14ac:dyDescent="0.3">
      <c r="A144" s="1" t="s">
        <v>976</v>
      </c>
      <c r="B144" s="1" t="s">
        <v>1233</v>
      </c>
      <c r="C144" s="1" t="s">
        <v>2717</v>
      </c>
      <c r="D144" s="1" t="s">
        <v>1236</v>
      </c>
      <c r="E144" s="1" t="s">
        <v>1237</v>
      </c>
      <c r="F144" s="1"/>
      <c r="G144" s="1" t="s">
        <v>1378</v>
      </c>
      <c r="H144" s="1"/>
      <c r="I144" s="1"/>
      <c r="J144" s="1"/>
      <c r="K144" s="1">
        <v>1</v>
      </c>
      <c r="L144" s="1">
        <v>2</v>
      </c>
      <c r="M144" s="1"/>
      <c r="N144" s="1">
        <v>3</v>
      </c>
      <c r="O144" s="1">
        <f>+DATAFIAP24[[#This Row],[GRAND SLAM]]*$H$2+DATAFIAP24[[#This Row],[Suma de M.E.]]*$I$2+DATAFIAP24[[#This Row],[ORO FIAP]]*$J$2+DATAFIAP24[[#This Row],[PLATA FIAP]]*$K$2+DATAFIAP24[[#This Row],[BRONCE FIAP]]*$L$2+DATAFIAP24[[#This Row],[SHORTLIST FIAP]]*$M$2</f>
        <v>13</v>
      </c>
    </row>
    <row r="145" spans="1:15" x14ac:dyDescent="0.3">
      <c r="A145" s="1" t="s">
        <v>976</v>
      </c>
      <c r="B145" s="1" t="s">
        <v>1233</v>
      </c>
      <c r="C145" s="1" t="s">
        <v>2717</v>
      </c>
      <c r="D145" s="1" t="s">
        <v>1238</v>
      </c>
      <c r="E145" s="1" t="s">
        <v>1235</v>
      </c>
      <c r="F145" s="1"/>
      <c r="G145" s="1" t="s">
        <v>1378</v>
      </c>
      <c r="H145" s="1"/>
      <c r="I145" s="1"/>
      <c r="J145" s="1"/>
      <c r="K145" s="1"/>
      <c r="L145" s="1">
        <v>1</v>
      </c>
      <c r="M145" s="1"/>
      <c r="N145" s="1">
        <v>1</v>
      </c>
      <c r="O145" s="1">
        <f>+DATAFIAP24[[#This Row],[GRAND SLAM]]*$H$2+DATAFIAP24[[#This Row],[Suma de M.E.]]*$I$2+DATAFIAP24[[#This Row],[ORO FIAP]]*$J$2+DATAFIAP24[[#This Row],[PLATA FIAP]]*$K$2+DATAFIAP24[[#This Row],[BRONCE FIAP]]*$L$2+DATAFIAP24[[#This Row],[SHORTLIST FIAP]]*$M$2</f>
        <v>3</v>
      </c>
    </row>
    <row r="146" spans="1:15" x14ac:dyDescent="0.3">
      <c r="A146" s="1" t="s">
        <v>976</v>
      </c>
      <c r="B146" s="1" t="s">
        <v>1233</v>
      </c>
      <c r="C146" s="1" t="s">
        <v>2717</v>
      </c>
      <c r="D146" s="1" t="s">
        <v>1239</v>
      </c>
      <c r="E146" s="1" t="s">
        <v>1240</v>
      </c>
      <c r="F146" s="1"/>
      <c r="G146" s="1" t="s">
        <v>1378</v>
      </c>
      <c r="H146" s="1"/>
      <c r="I146" s="1"/>
      <c r="J146" s="1"/>
      <c r="K146" s="1"/>
      <c r="L146" s="1"/>
      <c r="M146" s="1">
        <v>1</v>
      </c>
      <c r="N146" s="1">
        <v>1</v>
      </c>
      <c r="O146" s="1">
        <f>+DATAFIAP24[[#This Row],[GRAND SLAM]]*$H$2+DATAFIAP24[[#This Row],[Suma de M.E.]]*$I$2+DATAFIAP24[[#This Row],[ORO FIAP]]*$J$2+DATAFIAP24[[#This Row],[PLATA FIAP]]*$K$2+DATAFIAP24[[#This Row],[BRONCE FIAP]]*$L$2+DATAFIAP24[[#This Row],[SHORTLIST FIAP]]*$M$2</f>
        <v>1</v>
      </c>
    </row>
    <row r="147" spans="1:15" x14ac:dyDescent="0.3">
      <c r="A147" s="1" t="s">
        <v>976</v>
      </c>
      <c r="B147" s="1" t="s">
        <v>1233</v>
      </c>
      <c r="C147" s="1" t="s">
        <v>2717</v>
      </c>
      <c r="D147" s="1" t="s">
        <v>1241</v>
      </c>
      <c r="E147" s="1" t="s">
        <v>1242</v>
      </c>
      <c r="F147" s="1"/>
      <c r="G147" s="1" t="s">
        <v>1378</v>
      </c>
      <c r="H147" s="1"/>
      <c r="I147" s="1"/>
      <c r="J147" s="1"/>
      <c r="K147" s="1"/>
      <c r="L147" s="1">
        <v>1</v>
      </c>
      <c r="M147" s="1"/>
      <c r="N147" s="1">
        <v>1</v>
      </c>
      <c r="O147" s="1">
        <f>+DATAFIAP24[[#This Row],[GRAND SLAM]]*$H$2+DATAFIAP24[[#This Row],[Suma de M.E.]]*$I$2+DATAFIAP24[[#This Row],[ORO FIAP]]*$J$2+DATAFIAP24[[#This Row],[PLATA FIAP]]*$K$2+DATAFIAP24[[#This Row],[BRONCE FIAP]]*$L$2+DATAFIAP24[[#This Row],[SHORTLIST FIAP]]*$M$2</f>
        <v>3</v>
      </c>
    </row>
    <row r="148" spans="1:15" x14ac:dyDescent="0.3">
      <c r="A148" s="1" t="s">
        <v>976</v>
      </c>
      <c r="B148" s="1" t="s">
        <v>1233</v>
      </c>
      <c r="C148" s="1" t="s">
        <v>2717</v>
      </c>
      <c r="D148" s="1" t="s">
        <v>1243</v>
      </c>
      <c r="E148" s="1" t="s">
        <v>1244</v>
      </c>
      <c r="F148" s="1"/>
      <c r="G148" s="1" t="s">
        <v>1378</v>
      </c>
      <c r="H148" s="1"/>
      <c r="I148" s="1"/>
      <c r="J148" s="1"/>
      <c r="K148" s="1"/>
      <c r="L148" s="1"/>
      <c r="M148" s="1">
        <v>1</v>
      </c>
      <c r="N148" s="1">
        <v>1</v>
      </c>
      <c r="O148" s="1">
        <f>+DATAFIAP24[[#This Row],[GRAND SLAM]]*$H$2+DATAFIAP24[[#This Row],[Suma de M.E.]]*$I$2+DATAFIAP24[[#This Row],[ORO FIAP]]*$J$2+DATAFIAP24[[#This Row],[PLATA FIAP]]*$K$2+DATAFIAP24[[#This Row],[BRONCE FIAP]]*$L$2+DATAFIAP24[[#This Row],[SHORTLIST FIAP]]*$M$2</f>
        <v>1</v>
      </c>
    </row>
    <row r="149" spans="1:15" x14ac:dyDescent="0.3">
      <c r="A149" s="1" t="s">
        <v>976</v>
      </c>
      <c r="B149" s="1" t="s">
        <v>1233</v>
      </c>
      <c r="C149" s="1" t="s">
        <v>2717</v>
      </c>
      <c r="D149" s="1" t="s">
        <v>1245</v>
      </c>
      <c r="E149" s="1" t="s">
        <v>1246</v>
      </c>
      <c r="F149" s="1"/>
      <c r="G149" s="1" t="s">
        <v>1378</v>
      </c>
      <c r="H149" s="1"/>
      <c r="I149" s="1"/>
      <c r="J149" s="1"/>
      <c r="K149" s="1"/>
      <c r="L149" s="1"/>
      <c r="M149" s="1">
        <v>2</v>
      </c>
      <c r="N149" s="1">
        <v>2</v>
      </c>
      <c r="O149" s="1">
        <f>+DATAFIAP24[[#This Row],[GRAND SLAM]]*$H$2+DATAFIAP24[[#This Row],[Suma de M.E.]]*$I$2+DATAFIAP24[[#This Row],[ORO FIAP]]*$J$2+DATAFIAP24[[#This Row],[PLATA FIAP]]*$K$2+DATAFIAP24[[#This Row],[BRONCE FIAP]]*$L$2+DATAFIAP24[[#This Row],[SHORTLIST FIAP]]*$M$2</f>
        <v>2</v>
      </c>
    </row>
    <row r="150" spans="1:15" x14ac:dyDescent="0.3">
      <c r="A150" s="1" t="s">
        <v>976</v>
      </c>
      <c r="B150" s="1" t="s">
        <v>1233</v>
      </c>
      <c r="C150" s="1" t="s">
        <v>2717</v>
      </c>
      <c r="D150" s="1" t="s">
        <v>1247</v>
      </c>
      <c r="E150" s="1" t="s">
        <v>1248</v>
      </c>
      <c r="F150" s="1"/>
      <c r="G150" s="1" t="s">
        <v>1378</v>
      </c>
      <c r="H150" s="1"/>
      <c r="I150" s="1"/>
      <c r="J150" s="1"/>
      <c r="K150" s="1"/>
      <c r="L150" s="1"/>
      <c r="M150" s="1">
        <v>1</v>
      </c>
      <c r="N150" s="1">
        <v>1</v>
      </c>
      <c r="O150" s="1">
        <f>+DATAFIAP24[[#This Row],[GRAND SLAM]]*$H$2+DATAFIAP24[[#This Row],[Suma de M.E.]]*$I$2+DATAFIAP24[[#This Row],[ORO FIAP]]*$J$2+DATAFIAP24[[#This Row],[PLATA FIAP]]*$K$2+DATAFIAP24[[#This Row],[BRONCE FIAP]]*$L$2+DATAFIAP24[[#This Row],[SHORTLIST FIAP]]*$M$2</f>
        <v>1</v>
      </c>
    </row>
    <row r="151" spans="1:15" x14ac:dyDescent="0.3">
      <c r="A151" s="1" t="s">
        <v>976</v>
      </c>
      <c r="B151" s="1" t="s">
        <v>1233</v>
      </c>
      <c r="C151" s="1" t="s">
        <v>2717</v>
      </c>
      <c r="D151" s="1" t="s">
        <v>1249</v>
      </c>
      <c r="E151" s="1" t="s">
        <v>979</v>
      </c>
      <c r="F151" s="1"/>
      <c r="G151" s="1" t="s">
        <v>1378</v>
      </c>
      <c r="H151" s="1"/>
      <c r="I151" s="1"/>
      <c r="J151" s="1"/>
      <c r="K151" s="1"/>
      <c r="L151" s="1">
        <v>1</v>
      </c>
      <c r="M151" s="1"/>
      <c r="N151" s="1">
        <v>1</v>
      </c>
      <c r="O151" s="1">
        <f>+DATAFIAP24[[#This Row],[GRAND SLAM]]*$H$2+DATAFIAP24[[#This Row],[Suma de M.E.]]*$I$2+DATAFIAP24[[#This Row],[ORO FIAP]]*$J$2+DATAFIAP24[[#This Row],[PLATA FIAP]]*$K$2+DATAFIAP24[[#This Row],[BRONCE FIAP]]*$L$2+DATAFIAP24[[#This Row],[SHORTLIST FIAP]]*$M$2</f>
        <v>3</v>
      </c>
    </row>
    <row r="152" spans="1:15" x14ac:dyDescent="0.3">
      <c r="A152" s="1" t="s">
        <v>976</v>
      </c>
      <c r="B152" s="1" t="s">
        <v>1233</v>
      </c>
      <c r="C152" s="1" t="s">
        <v>2717</v>
      </c>
      <c r="D152" s="1" t="s">
        <v>1250</v>
      </c>
      <c r="E152" s="1" t="s">
        <v>1235</v>
      </c>
      <c r="F152" s="1"/>
      <c r="G152" s="1" t="s">
        <v>1378</v>
      </c>
      <c r="H152" s="1"/>
      <c r="I152" s="1"/>
      <c r="J152" s="1"/>
      <c r="K152" s="1"/>
      <c r="L152" s="1"/>
      <c r="M152" s="1">
        <v>1</v>
      </c>
      <c r="N152" s="1">
        <v>1</v>
      </c>
      <c r="O152" s="1">
        <f>+DATAFIAP24[[#This Row],[GRAND SLAM]]*$H$2+DATAFIAP24[[#This Row],[Suma de M.E.]]*$I$2+DATAFIAP24[[#This Row],[ORO FIAP]]*$J$2+DATAFIAP24[[#This Row],[PLATA FIAP]]*$K$2+DATAFIAP24[[#This Row],[BRONCE FIAP]]*$L$2+DATAFIAP24[[#This Row],[SHORTLIST FIAP]]*$M$2</f>
        <v>1</v>
      </c>
    </row>
    <row r="153" spans="1:15" x14ac:dyDescent="0.3">
      <c r="A153" s="1" t="s">
        <v>976</v>
      </c>
      <c r="B153" s="1" t="s">
        <v>1233</v>
      </c>
      <c r="C153" s="1" t="s">
        <v>2717</v>
      </c>
      <c r="D153" s="1" t="s">
        <v>1251</v>
      </c>
      <c r="E153" s="1" t="s">
        <v>1235</v>
      </c>
      <c r="F153" s="1"/>
      <c r="G153" s="1" t="s">
        <v>1378</v>
      </c>
      <c r="H153" s="1"/>
      <c r="I153" s="1"/>
      <c r="J153" s="1"/>
      <c r="K153" s="1"/>
      <c r="L153" s="1"/>
      <c r="M153" s="1">
        <v>2</v>
      </c>
      <c r="N153" s="1">
        <v>2</v>
      </c>
      <c r="O153" s="1">
        <f>+DATAFIAP24[[#This Row],[GRAND SLAM]]*$H$2+DATAFIAP24[[#This Row],[Suma de M.E.]]*$I$2+DATAFIAP24[[#This Row],[ORO FIAP]]*$J$2+DATAFIAP24[[#This Row],[PLATA FIAP]]*$K$2+DATAFIAP24[[#This Row],[BRONCE FIAP]]*$L$2+DATAFIAP24[[#This Row],[SHORTLIST FIAP]]*$M$2</f>
        <v>2</v>
      </c>
    </row>
    <row r="154" spans="1:15" x14ac:dyDescent="0.3">
      <c r="A154" s="1" t="s">
        <v>976</v>
      </c>
      <c r="B154" s="1" t="s">
        <v>1233</v>
      </c>
      <c r="C154" s="1" t="s">
        <v>2717</v>
      </c>
      <c r="D154" s="1" t="s">
        <v>1252</v>
      </c>
      <c r="E154" s="1" t="s">
        <v>1235</v>
      </c>
      <c r="F154" s="1"/>
      <c r="G154" s="1" t="s">
        <v>1378</v>
      </c>
      <c r="H154" s="1"/>
      <c r="I154" s="1"/>
      <c r="J154" s="1"/>
      <c r="K154" s="1">
        <v>3</v>
      </c>
      <c r="L154" s="1">
        <v>4</v>
      </c>
      <c r="M154" s="1"/>
      <c r="N154" s="1">
        <v>7</v>
      </c>
      <c r="O154" s="1">
        <f>+DATAFIAP24[[#This Row],[GRAND SLAM]]*$H$2+DATAFIAP24[[#This Row],[Suma de M.E.]]*$I$2+DATAFIAP24[[#This Row],[ORO FIAP]]*$J$2+DATAFIAP24[[#This Row],[PLATA FIAP]]*$K$2+DATAFIAP24[[#This Row],[BRONCE FIAP]]*$L$2+DATAFIAP24[[#This Row],[SHORTLIST FIAP]]*$M$2</f>
        <v>33</v>
      </c>
    </row>
    <row r="155" spans="1:15" x14ac:dyDescent="0.3">
      <c r="A155" s="1" t="s">
        <v>976</v>
      </c>
      <c r="B155" s="1" t="s">
        <v>1233</v>
      </c>
      <c r="C155" s="1" t="s">
        <v>2717</v>
      </c>
      <c r="D155" s="1" t="s">
        <v>1253</v>
      </c>
      <c r="E155" s="1" t="s">
        <v>1254</v>
      </c>
      <c r="F155" s="1"/>
      <c r="G155" s="1" t="s">
        <v>1378</v>
      </c>
      <c r="H155" s="1"/>
      <c r="I155" s="1"/>
      <c r="J155" s="1"/>
      <c r="K155" s="1"/>
      <c r="L155" s="1">
        <v>2</v>
      </c>
      <c r="M155" s="1"/>
      <c r="N155" s="1">
        <v>2</v>
      </c>
      <c r="O155" s="1">
        <f>+DATAFIAP24[[#This Row],[GRAND SLAM]]*$H$2+DATAFIAP24[[#This Row],[Suma de M.E.]]*$I$2+DATAFIAP24[[#This Row],[ORO FIAP]]*$J$2+DATAFIAP24[[#This Row],[PLATA FIAP]]*$K$2+DATAFIAP24[[#This Row],[BRONCE FIAP]]*$L$2+DATAFIAP24[[#This Row],[SHORTLIST FIAP]]*$M$2</f>
        <v>6</v>
      </c>
    </row>
    <row r="156" spans="1:15" x14ac:dyDescent="0.3">
      <c r="A156" s="1" t="s">
        <v>976</v>
      </c>
      <c r="B156" s="1" t="s">
        <v>1233</v>
      </c>
      <c r="C156" s="1" t="s">
        <v>2717</v>
      </c>
      <c r="D156" s="1" t="s">
        <v>1255</v>
      </c>
      <c r="E156" s="1" t="s">
        <v>1246</v>
      </c>
      <c r="F156" s="1"/>
      <c r="G156" s="1" t="s">
        <v>1378</v>
      </c>
      <c r="H156" s="1"/>
      <c r="I156" s="1"/>
      <c r="J156" s="1"/>
      <c r="K156" s="1">
        <v>1</v>
      </c>
      <c r="L156" s="1"/>
      <c r="M156" s="1">
        <v>1</v>
      </c>
      <c r="N156" s="1">
        <v>2</v>
      </c>
      <c r="O156" s="1">
        <f>+DATAFIAP24[[#This Row],[GRAND SLAM]]*$H$2+DATAFIAP24[[#This Row],[Suma de M.E.]]*$I$2+DATAFIAP24[[#This Row],[ORO FIAP]]*$J$2+DATAFIAP24[[#This Row],[PLATA FIAP]]*$K$2+DATAFIAP24[[#This Row],[BRONCE FIAP]]*$L$2+DATAFIAP24[[#This Row],[SHORTLIST FIAP]]*$M$2</f>
        <v>8</v>
      </c>
    </row>
    <row r="157" spans="1:15" x14ac:dyDescent="0.3">
      <c r="A157" s="1" t="s">
        <v>976</v>
      </c>
      <c r="B157" s="1" t="s">
        <v>696</v>
      </c>
      <c r="C157" s="1" t="str">
        <f>+_xlfn.CONCAT(DATAFIAP24[[#This Row],[Entrant / Idea Creation2]]," ",DATAFIAP24[[#This Row],[Country]])</f>
        <v>Ogilvy España</v>
      </c>
      <c r="D157" s="1" t="s">
        <v>676</v>
      </c>
      <c r="E157" s="1" t="s">
        <v>1256</v>
      </c>
      <c r="F157" s="1"/>
      <c r="G157" s="1" t="s">
        <v>1382</v>
      </c>
      <c r="H157" s="1"/>
      <c r="I157" s="1"/>
      <c r="J157" s="1">
        <v>1</v>
      </c>
      <c r="K157" s="1"/>
      <c r="L157" s="1"/>
      <c r="M157" s="1"/>
      <c r="N157" s="1">
        <v>1</v>
      </c>
      <c r="O157" s="1">
        <f>+DATAFIAP24[[#This Row],[GRAND SLAM]]*$H$2+DATAFIAP24[[#This Row],[Suma de M.E.]]*$I$2+DATAFIAP24[[#This Row],[ORO FIAP]]*$J$2+DATAFIAP24[[#This Row],[PLATA FIAP]]*$K$2+DATAFIAP24[[#This Row],[BRONCE FIAP]]*$L$2+DATAFIAP24[[#This Row],[SHORTLIST FIAP]]*$M$2</f>
        <v>15</v>
      </c>
    </row>
    <row r="158" spans="1:15" x14ac:dyDescent="0.3">
      <c r="A158" s="1" t="s">
        <v>976</v>
      </c>
      <c r="B158" s="1" t="s">
        <v>1257</v>
      </c>
      <c r="C158" s="1" t="s">
        <v>1257</v>
      </c>
      <c r="D158" s="1" t="s">
        <v>1258</v>
      </c>
      <c r="E158" s="1" t="s">
        <v>1259</v>
      </c>
      <c r="F158" s="1"/>
      <c r="G158" s="1" t="s">
        <v>1378</v>
      </c>
      <c r="H158" s="1"/>
      <c r="I158" s="1"/>
      <c r="J158" s="1">
        <v>1</v>
      </c>
      <c r="K158" s="1"/>
      <c r="L158" s="1"/>
      <c r="M158" s="1"/>
      <c r="N158" s="1">
        <v>1</v>
      </c>
      <c r="O158" s="1">
        <f>+DATAFIAP24[[#This Row],[GRAND SLAM]]*$H$2+DATAFIAP24[[#This Row],[Suma de M.E.]]*$I$2+DATAFIAP24[[#This Row],[ORO FIAP]]*$J$2+DATAFIAP24[[#This Row],[PLATA FIAP]]*$K$2+DATAFIAP24[[#This Row],[BRONCE FIAP]]*$L$2+DATAFIAP24[[#This Row],[SHORTLIST FIAP]]*$M$2</f>
        <v>15</v>
      </c>
    </row>
    <row r="159" spans="1:15" x14ac:dyDescent="0.3">
      <c r="A159" s="1" t="s">
        <v>976</v>
      </c>
      <c r="B159" s="1" t="s">
        <v>1257</v>
      </c>
      <c r="C159" s="1" t="s">
        <v>1257</v>
      </c>
      <c r="D159" s="1" t="s">
        <v>1260</v>
      </c>
      <c r="E159" s="1" t="s">
        <v>1259</v>
      </c>
      <c r="F159" s="1"/>
      <c r="G159" s="1" t="s">
        <v>1378</v>
      </c>
      <c r="H159" s="1"/>
      <c r="I159" s="1"/>
      <c r="J159" s="1"/>
      <c r="K159" s="1"/>
      <c r="L159" s="1">
        <v>1</v>
      </c>
      <c r="M159" s="1"/>
      <c r="N159" s="1">
        <v>1</v>
      </c>
      <c r="O159" s="1">
        <f>+DATAFIAP24[[#This Row],[GRAND SLAM]]*$H$2+DATAFIAP24[[#This Row],[Suma de M.E.]]*$I$2+DATAFIAP24[[#This Row],[ORO FIAP]]*$J$2+DATAFIAP24[[#This Row],[PLATA FIAP]]*$K$2+DATAFIAP24[[#This Row],[BRONCE FIAP]]*$L$2+DATAFIAP24[[#This Row],[SHORTLIST FIAP]]*$M$2</f>
        <v>3</v>
      </c>
    </row>
    <row r="160" spans="1:15" x14ac:dyDescent="0.3">
      <c r="A160" s="1" t="s">
        <v>976</v>
      </c>
      <c r="B160" s="1" t="s">
        <v>1233</v>
      </c>
      <c r="C160" s="1" t="str">
        <f>+_xlfn.CONCAT(DATAFIAP24[[#This Row],[Entrant / Idea Creation2]]," ",DATAFIAP24[[#This Row],[Country]])</f>
        <v>Mullenlowe Delta El Salvador</v>
      </c>
      <c r="D160" s="1" t="s">
        <v>1261</v>
      </c>
      <c r="E160" s="1" t="s">
        <v>1262</v>
      </c>
      <c r="F160" s="1"/>
      <c r="G160" s="1" t="s">
        <v>1390</v>
      </c>
      <c r="H160" s="1"/>
      <c r="I160" s="1"/>
      <c r="J160" s="1"/>
      <c r="K160" s="1">
        <v>1</v>
      </c>
      <c r="L160" s="1">
        <v>4</v>
      </c>
      <c r="M160" s="1">
        <v>5</v>
      </c>
      <c r="N160" s="1">
        <v>10</v>
      </c>
      <c r="O160" s="1">
        <f>+DATAFIAP24[[#This Row],[GRAND SLAM]]*$H$2+DATAFIAP24[[#This Row],[Suma de M.E.]]*$I$2+DATAFIAP24[[#This Row],[ORO FIAP]]*$J$2+DATAFIAP24[[#This Row],[PLATA FIAP]]*$K$2+DATAFIAP24[[#This Row],[BRONCE FIAP]]*$L$2+DATAFIAP24[[#This Row],[SHORTLIST FIAP]]*$M$2</f>
        <v>24</v>
      </c>
    </row>
    <row r="161" spans="1:15" x14ac:dyDescent="0.3">
      <c r="A161" s="1" t="s">
        <v>976</v>
      </c>
      <c r="B161" s="1" t="s">
        <v>1233</v>
      </c>
      <c r="C161" s="1" t="str">
        <f>+_xlfn.CONCAT(DATAFIAP24[[#This Row],[Entrant / Idea Creation2]]," ",DATAFIAP24[[#This Row],[Country]])</f>
        <v>Mullenlowe Delta Guatemala</v>
      </c>
      <c r="D161" s="1" t="s">
        <v>1263</v>
      </c>
      <c r="E161" s="1" t="s">
        <v>1264</v>
      </c>
      <c r="F161" s="1"/>
      <c r="G161" s="1" t="s">
        <v>1383</v>
      </c>
      <c r="H161" s="1"/>
      <c r="I161" s="1"/>
      <c r="J161" s="1"/>
      <c r="K161" s="1"/>
      <c r="L161" s="1"/>
      <c r="M161" s="1">
        <v>1</v>
      </c>
      <c r="N161" s="1">
        <v>1</v>
      </c>
      <c r="O161" s="1">
        <f>+DATAFIAP24[[#This Row],[GRAND SLAM]]*$H$2+DATAFIAP24[[#This Row],[Suma de M.E.]]*$I$2+DATAFIAP24[[#This Row],[ORO FIAP]]*$J$2+DATAFIAP24[[#This Row],[PLATA FIAP]]*$K$2+DATAFIAP24[[#This Row],[BRONCE FIAP]]*$L$2+DATAFIAP24[[#This Row],[SHORTLIST FIAP]]*$M$2</f>
        <v>1</v>
      </c>
    </row>
    <row r="162" spans="1:15" x14ac:dyDescent="0.3">
      <c r="A162" s="1" t="s">
        <v>976</v>
      </c>
      <c r="B162" s="1" t="s">
        <v>1233</v>
      </c>
      <c r="C162" s="1" t="str">
        <f>+_xlfn.CONCAT(DATAFIAP24[[#This Row],[Entrant / Idea Creation2]]," ",DATAFIAP24[[#This Row],[Country]])</f>
        <v>Mullenlowe Delta Guatemala</v>
      </c>
      <c r="D162" s="1" t="s">
        <v>1265</v>
      </c>
      <c r="E162" s="1" t="s">
        <v>1264</v>
      </c>
      <c r="F162" s="1"/>
      <c r="G162" s="1" t="s">
        <v>1383</v>
      </c>
      <c r="H162" s="1"/>
      <c r="I162" s="1"/>
      <c r="J162" s="1"/>
      <c r="K162" s="1">
        <v>2</v>
      </c>
      <c r="L162" s="1"/>
      <c r="M162" s="1"/>
      <c r="N162" s="1">
        <v>2</v>
      </c>
      <c r="O162" s="1">
        <f>+DATAFIAP24[[#This Row],[GRAND SLAM]]*$H$2+DATAFIAP24[[#This Row],[Suma de M.E.]]*$I$2+DATAFIAP24[[#This Row],[ORO FIAP]]*$J$2+DATAFIAP24[[#This Row],[PLATA FIAP]]*$K$2+DATAFIAP24[[#This Row],[BRONCE FIAP]]*$L$2+DATAFIAP24[[#This Row],[SHORTLIST FIAP]]*$M$2</f>
        <v>14</v>
      </c>
    </row>
    <row r="163" spans="1:15" x14ac:dyDescent="0.3">
      <c r="A163" s="1" t="s">
        <v>976</v>
      </c>
      <c r="B163" s="1" t="s">
        <v>485</v>
      </c>
      <c r="C163" s="1" t="s">
        <v>485</v>
      </c>
      <c r="D163" s="1" t="s">
        <v>1266</v>
      </c>
      <c r="E163" s="1" t="s">
        <v>1267</v>
      </c>
      <c r="F163" s="1"/>
      <c r="G163" s="1" t="s">
        <v>1391</v>
      </c>
      <c r="H163" s="1"/>
      <c r="I163" s="1"/>
      <c r="J163" s="1"/>
      <c r="K163" s="1"/>
      <c r="L163" s="1"/>
      <c r="M163" s="1">
        <v>1</v>
      </c>
      <c r="N163" s="1">
        <v>1</v>
      </c>
      <c r="O163" s="1">
        <f>+DATAFIAP24[[#This Row],[GRAND SLAM]]*$H$2+DATAFIAP24[[#This Row],[Suma de M.E.]]*$I$2+DATAFIAP24[[#This Row],[ORO FIAP]]*$J$2+DATAFIAP24[[#This Row],[PLATA FIAP]]*$K$2+DATAFIAP24[[#This Row],[BRONCE FIAP]]*$L$2+DATAFIAP24[[#This Row],[SHORTLIST FIAP]]*$M$2</f>
        <v>1</v>
      </c>
    </row>
    <row r="164" spans="1:15" x14ac:dyDescent="0.3">
      <c r="A164" s="1" t="s">
        <v>976</v>
      </c>
      <c r="B164" s="1" t="s">
        <v>887</v>
      </c>
      <c r="C164" s="1" t="s">
        <v>887</v>
      </c>
      <c r="D164" s="1" t="s">
        <v>1269</v>
      </c>
      <c r="E164" s="1" t="s">
        <v>1270</v>
      </c>
      <c r="F164" s="1"/>
      <c r="G164" s="1" t="s">
        <v>1385</v>
      </c>
      <c r="H164" s="1"/>
      <c r="I164" s="1"/>
      <c r="J164" s="1"/>
      <c r="K164" s="1"/>
      <c r="L164" s="1"/>
      <c r="M164" s="1">
        <v>1</v>
      </c>
      <c r="N164" s="1">
        <v>1</v>
      </c>
      <c r="O164" s="1">
        <f>+DATAFIAP24[[#This Row],[GRAND SLAM]]*$H$2+DATAFIAP24[[#This Row],[Suma de M.E.]]*$I$2+DATAFIAP24[[#This Row],[ORO FIAP]]*$J$2+DATAFIAP24[[#This Row],[PLATA FIAP]]*$K$2+DATAFIAP24[[#This Row],[BRONCE FIAP]]*$L$2+DATAFIAP24[[#This Row],[SHORTLIST FIAP]]*$M$2</f>
        <v>1</v>
      </c>
    </row>
    <row r="165" spans="1:15" x14ac:dyDescent="0.3">
      <c r="A165" s="1" t="s">
        <v>976</v>
      </c>
      <c r="B165" s="1" t="s">
        <v>887</v>
      </c>
      <c r="C165" s="1" t="s">
        <v>887</v>
      </c>
      <c r="D165" s="1" t="s">
        <v>1271</v>
      </c>
      <c r="E165" s="1" t="s">
        <v>1270</v>
      </c>
      <c r="F165" s="1"/>
      <c r="G165" s="1" t="s">
        <v>1385</v>
      </c>
      <c r="H165" s="1"/>
      <c r="I165" s="1"/>
      <c r="J165" s="1"/>
      <c r="K165" s="1"/>
      <c r="L165" s="1">
        <v>1</v>
      </c>
      <c r="M165" s="1">
        <v>1</v>
      </c>
      <c r="N165" s="1">
        <v>2</v>
      </c>
      <c r="O165" s="1">
        <f>+DATAFIAP24[[#This Row],[GRAND SLAM]]*$H$2+DATAFIAP24[[#This Row],[Suma de M.E.]]*$I$2+DATAFIAP24[[#This Row],[ORO FIAP]]*$J$2+DATAFIAP24[[#This Row],[PLATA FIAP]]*$K$2+DATAFIAP24[[#This Row],[BRONCE FIAP]]*$L$2+DATAFIAP24[[#This Row],[SHORTLIST FIAP]]*$M$2</f>
        <v>4</v>
      </c>
    </row>
    <row r="166" spans="1:15" x14ac:dyDescent="0.3">
      <c r="A166" s="1" t="s">
        <v>976</v>
      </c>
      <c r="B166" s="1" t="s">
        <v>1272</v>
      </c>
      <c r="C166" s="1" t="s">
        <v>1272</v>
      </c>
      <c r="D166" s="1" t="s">
        <v>1273</v>
      </c>
      <c r="E166" s="1" t="s">
        <v>1274</v>
      </c>
      <c r="F166" s="1"/>
      <c r="G166" s="1" t="s">
        <v>1376</v>
      </c>
      <c r="H166" s="1"/>
      <c r="I166" s="1"/>
      <c r="J166" s="1"/>
      <c r="K166" s="1"/>
      <c r="L166" s="1"/>
      <c r="M166" s="1">
        <v>1</v>
      </c>
      <c r="N166" s="1">
        <v>1</v>
      </c>
      <c r="O166" s="1">
        <f>+DATAFIAP24[[#This Row],[GRAND SLAM]]*$H$2+DATAFIAP24[[#This Row],[Suma de M.E.]]*$I$2+DATAFIAP24[[#This Row],[ORO FIAP]]*$J$2+DATAFIAP24[[#This Row],[PLATA FIAP]]*$K$2+DATAFIAP24[[#This Row],[BRONCE FIAP]]*$L$2+DATAFIAP24[[#This Row],[SHORTLIST FIAP]]*$M$2</f>
        <v>1</v>
      </c>
    </row>
    <row r="167" spans="1:15" x14ac:dyDescent="0.3">
      <c r="A167" s="1" t="s">
        <v>976</v>
      </c>
      <c r="B167" s="1" t="s">
        <v>1275</v>
      </c>
      <c r="C167" s="1" t="s">
        <v>1275</v>
      </c>
      <c r="D167" s="1" t="s">
        <v>1276</v>
      </c>
      <c r="E167" s="1" t="s">
        <v>1277</v>
      </c>
      <c r="F167" s="1"/>
      <c r="G167" s="1" t="s">
        <v>1374</v>
      </c>
      <c r="H167" s="1"/>
      <c r="I167" s="1"/>
      <c r="J167" s="1"/>
      <c r="K167" s="1"/>
      <c r="L167" s="1">
        <v>1</v>
      </c>
      <c r="M167" s="1"/>
      <c r="N167" s="1">
        <v>1</v>
      </c>
      <c r="O167" s="1">
        <f>+DATAFIAP24[[#This Row],[GRAND SLAM]]*$H$2+DATAFIAP24[[#This Row],[Suma de M.E.]]*$I$2+DATAFIAP24[[#This Row],[ORO FIAP]]*$J$2+DATAFIAP24[[#This Row],[PLATA FIAP]]*$K$2+DATAFIAP24[[#This Row],[BRONCE FIAP]]*$L$2+DATAFIAP24[[#This Row],[SHORTLIST FIAP]]*$M$2</f>
        <v>3</v>
      </c>
    </row>
    <row r="168" spans="1:15" x14ac:dyDescent="0.3">
      <c r="A168" s="1" t="s">
        <v>976</v>
      </c>
      <c r="B168" s="1" t="s">
        <v>1275</v>
      </c>
      <c r="C168" s="1" t="s">
        <v>1275</v>
      </c>
      <c r="D168" s="1" t="s">
        <v>1278</v>
      </c>
      <c r="E168" s="1" t="s">
        <v>1279</v>
      </c>
      <c r="F168" s="1"/>
      <c r="G168" s="1" t="s">
        <v>1374</v>
      </c>
      <c r="H168" s="1"/>
      <c r="I168" s="1"/>
      <c r="J168" s="1"/>
      <c r="K168" s="1"/>
      <c r="L168" s="1"/>
      <c r="M168" s="1">
        <v>1</v>
      </c>
      <c r="N168" s="1">
        <v>1</v>
      </c>
      <c r="O168" s="1">
        <f>+DATAFIAP24[[#This Row],[GRAND SLAM]]*$H$2+DATAFIAP24[[#This Row],[Suma de M.E.]]*$I$2+DATAFIAP24[[#This Row],[ORO FIAP]]*$J$2+DATAFIAP24[[#This Row],[PLATA FIAP]]*$K$2+DATAFIAP24[[#This Row],[BRONCE FIAP]]*$L$2+DATAFIAP24[[#This Row],[SHORTLIST FIAP]]*$M$2</f>
        <v>1</v>
      </c>
    </row>
    <row r="169" spans="1:15" x14ac:dyDescent="0.3">
      <c r="A169" s="1" t="s">
        <v>976</v>
      </c>
      <c r="B169" s="1" t="s">
        <v>1280</v>
      </c>
      <c r="C169" s="1" t="s">
        <v>2719</v>
      </c>
      <c r="D169" s="1" t="s">
        <v>1281</v>
      </c>
      <c r="E169" s="1" t="s">
        <v>975</v>
      </c>
      <c r="F169" s="1"/>
      <c r="G169" s="1" t="s">
        <v>1380</v>
      </c>
      <c r="H169" s="1"/>
      <c r="I169" s="1"/>
      <c r="J169" s="1"/>
      <c r="K169" s="1"/>
      <c r="L169" s="1"/>
      <c r="M169" s="1">
        <v>1</v>
      </c>
      <c r="N169" s="1">
        <v>1</v>
      </c>
      <c r="O169" s="1">
        <f>+DATAFIAP24[[#This Row],[GRAND SLAM]]*$H$2+DATAFIAP24[[#This Row],[Suma de M.E.]]*$I$2+DATAFIAP24[[#This Row],[ORO FIAP]]*$J$2+DATAFIAP24[[#This Row],[PLATA FIAP]]*$K$2+DATAFIAP24[[#This Row],[BRONCE FIAP]]*$L$2+DATAFIAP24[[#This Row],[SHORTLIST FIAP]]*$M$2</f>
        <v>1</v>
      </c>
    </row>
    <row r="170" spans="1:15" x14ac:dyDescent="0.3">
      <c r="A170" s="1" t="s">
        <v>976</v>
      </c>
      <c r="B170" s="1" t="s">
        <v>835</v>
      </c>
      <c r="C170" s="1" t="s">
        <v>835</v>
      </c>
      <c r="D170" s="1" t="s">
        <v>836</v>
      </c>
      <c r="E170" s="1" t="s">
        <v>1282</v>
      </c>
      <c r="F170" s="1"/>
      <c r="G170" s="1" t="s">
        <v>1379</v>
      </c>
      <c r="H170" s="1"/>
      <c r="I170" s="1"/>
      <c r="J170" s="1"/>
      <c r="K170" s="1"/>
      <c r="L170" s="1">
        <v>3</v>
      </c>
      <c r="M170" s="1">
        <v>3</v>
      </c>
      <c r="N170" s="1">
        <v>6</v>
      </c>
      <c r="O170" s="1">
        <f>+DATAFIAP24[[#This Row],[GRAND SLAM]]*$H$2+DATAFIAP24[[#This Row],[Suma de M.E.]]*$I$2+DATAFIAP24[[#This Row],[ORO FIAP]]*$J$2+DATAFIAP24[[#This Row],[PLATA FIAP]]*$K$2+DATAFIAP24[[#This Row],[BRONCE FIAP]]*$L$2+DATAFIAP24[[#This Row],[SHORTLIST FIAP]]*$M$2</f>
        <v>12</v>
      </c>
    </row>
    <row r="171" spans="1:15" x14ac:dyDescent="0.3">
      <c r="A171" s="1" t="s">
        <v>976</v>
      </c>
      <c r="B171" s="1" t="s">
        <v>835</v>
      </c>
      <c r="C171" s="1" t="s">
        <v>835</v>
      </c>
      <c r="D171" s="1" t="s">
        <v>1283</v>
      </c>
      <c r="E171" s="1" t="s">
        <v>1284</v>
      </c>
      <c r="F171" s="1"/>
      <c r="G171" s="1" t="s">
        <v>1379</v>
      </c>
      <c r="H171" s="1"/>
      <c r="I171" s="1"/>
      <c r="J171" s="1"/>
      <c r="K171" s="1"/>
      <c r="L171" s="1">
        <v>1</v>
      </c>
      <c r="M171" s="1"/>
      <c r="N171" s="1">
        <v>1</v>
      </c>
      <c r="O171" s="1">
        <f>+DATAFIAP24[[#This Row],[GRAND SLAM]]*$H$2+DATAFIAP24[[#This Row],[Suma de M.E.]]*$I$2+DATAFIAP24[[#This Row],[ORO FIAP]]*$J$2+DATAFIAP24[[#This Row],[PLATA FIAP]]*$K$2+DATAFIAP24[[#This Row],[BRONCE FIAP]]*$L$2+DATAFIAP24[[#This Row],[SHORTLIST FIAP]]*$M$2</f>
        <v>3</v>
      </c>
    </row>
    <row r="172" spans="1:15" x14ac:dyDescent="0.3">
      <c r="A172" s="1" t="s">
        <v>976</v>
      </c>
      <c r="B172" s="1" t="s">
        <v>835</v>
      </c>
      <c r="C172" s="1" t="s">
        <v>835</v>
      </c>
      <c r="D172" s="1" t="s">
        <v>1285</v>
      </c>
      <c r="E172" s="1" t="s">
        <v>1282</v>
      </c>
      <c r="F172" s="1"/>
      <c r="G172" s="1" t="s">
        <v>1379</v>
      </c>
      <c r="H172" s="1"/>
      <c r="I172" s="1"/>
      <c r="J172" s="1"/>
      <c r="K172" s="1"/>
      <c r="L172" s="1"/>
      <c r="M172" s="1">
        <v>1</v>
      </c>
      <c r="N172" s="1">
        <v>1</v>
      </c>
      <c r="O172" s="1">
        <f>+DATAFIAP24[[#This Row],[GRAND SLAM]]*$H$2+DATAFIAP24[[#This Row],[Suma de M.E.]]*$I$2+DATAFIAP24[[#This Row],[ORO FIAP]]*$J$2+DATAFIAP24[[#This Row],[PLATA FIAP]]*$K$2+DATAFIAP24[[#This Row],[BRONCE FIAP]]*$L$2+DATAFIAP24[[#This Row],[SHORTLIST FIAP]]*$M$2</f>
        <v>1</v>
      </c>
    </row>
    <row r="173" spans="1:15" x14ac:dyDescent="0.3">
      <c r="A173" s="1" t="s">
        <v>976</v>
      </c>
      <c r="B173" s="1" t="s">
        <v>2778</v>
      </c>
      <c r="C173" s="1" t="s">
        <v>3438</v>
      </c>
      <c r="D173" s="1" t="s">
        <v>838</v>
      </c>
      <c r="E173" s="1" t="s">
        <v>1286</v>
      </c>
      <c r="F173" s="1"/>
      <c r="G173" s="1" t="s">
        <v>1379</v>
      </c>
      <c r="H173" s="1"/>
      <c r="I173" s="1"/>
      <c r="J173" s="1"/>
      <c r="K173" s="1"/>
      <c r="L173" s="1"/>
      <c r="M173" s="1">
        <v>1</v>
      </c>
      <c r="N173" s="1">
        <v>1</v>
      </c>
      <c r="O173" s="1">
        <f>+DATAFIAP24[[#This Row],[GRAND SLAM]]*$H$2+DATAFIAP24[[#This Row],[Suma de M.E.]]*$I$2+DATAFIAP24[[#This Row],[ORO FIAP]]*$J$2+DATAFIAP24[[#This Row],[PLATA FIAP]]*$K$2+DATAFIAP24[[#This Row],[BRONCE FIAP]]*$L$2+DATAFIAP24[[#This Row],[SHORTLIST FIAP]]*$M$2</f>
        <v>1</v>
      </c>
    </row>
    <row r="174" spans="1:15" x14ac:dyDescent="0.3">
      <c r="A174" s="1" t="s">
        <v>976</v>
      </c>
      <c r="B174" s="1" t="s">
        <v>2778</v>
      </c>
      <c r="C174" s="1" t="s">
        <v>3438</v>
      </c>
      <c r="D174" s="1" t="s">
        <v>1287</v>
      </c>
      <c r="E174" s="1" t="s">
        <v>1286</v>
      </c>
      <c r="F174" s="1"/>
      <c r="G174" s="1" t="s">
        <v>1379</v>
      </c>
      <c r="H174" s="1"/>
      <c r="I174" s="1"/>
      <c r="J174" s="1"/>
      <c r="K174" s="1"/>
      <c r="L174" s="1"/>
      <c r="M174" s="1">
        <v>1</v>
      </c>
      <c r="N174" s="1">
        <v>1</v>
      </c>
      <c r="O174" s="1">
        <f>+DATAFIAP24[[#This Row],[GRAND SLAM]]*$H$2+DATAFIAP24[[#This Row],[Suma de M.E.]]*$I$2+DATAFIAP24[[#This Row],[ORO FIAP]]*$J$2+DATAFIAP24[[#This Row],[PLATA FIAP]]*$K$2+DATAFIAP24[[#This Row],[BRONCE FIAP]]*$L$2+DATAFIAP24[[#This Row],[SHORTLIST FIAP]]*$M$2</f>
        <v>1</v>
      </c>
    </row>
    <row r="175" spans="1:15" x14ac:dyDescent="0.3">
      <c r="A175" s="1" t="s">
        <v>976</v>
      </c>
      <c r="B175" s="1" t="s">
        <v>2778</v>
      </c>
      <c r="C175" s="1" t="s">
        <v>3438</v>
      </c>
      <c r="D175" s="1" t="s">
        <v>840</v>
      </c>
      <c r="E175" s="1" t="s">
        <v>1286</v>
      </c>
      <c r="F175" s="1"/>
      <c r="G175" s="1" t="s">
        <v>1379</v>
      </c>
      <c r="H175" s="1"/>
      <c r="I175" s="1"/>
      <c r="J175" s="1"/>
      <c r="K175" s="1"/>
      <c r="L175" s="1"/>
      <c r="M175" s="1">
        <v>1</v>
      </c>
      <c r="N175" s="1">
        <v>1</v>
      </c>
      <c r="O175" s="1">
        <f>+DATAFIAP24[[#This Row],[GRAND SLAM]]*$H$2+DATAFIAP24[[#This Row],[Suma de M.E.]]*$I$2+DATAFIAP24[[#This Row],[ORO FIAP]]*$J$2+DATAFIAP24[[#This Row],[PLATA FIAP]]*$K$2+DATAFIAP24[[#This Row],[BRONCE FIAP]]*$L$2+DATAFIAP24[[#This Row],[SHORTLIST FIAP]]*$M$2</f>
        <v>1</v>
      </c>
    </row>
    <row r="176" spans="1:15" x14ac:dyDescent="0.3">
      <c r="A176" s="1" t="s">
        <v>976</v>
      </c>
      <c r="B176" s="1" t="s">
        <v>2778</v>
      </c>
      <c r="C176" s="1" t="s">
        <v>3438</v>
      </c>
      <c r="D176" s="1" t="s">
        <v>1288</v>
      </c>
      <c r="E176" s="1" t="s">
        <v>1286</v>
      </c>
      <c r="F176" s="1"/>
      <c r="G176" s="1" t="s">
        <v>1379</v>
      </c>
      <c r="H176" s="1"/>
      <c r="I176" s="1"/>
      <c r="J176" s="1"/>
      <c r="K176" s="1"/>
      <c r="L176" s="1"/>
      <c r="M176" s="1">
        <v>1</v>
      </c>
      <c r="N176" s="1">
        <v>1</v>
      </c>
      <c r="O176" s="1">
        <f>+DATAFIAP24[[#This Row],[GRAND SLAM]]*$H$2+DATAFIAP24[[#This Row],[Suma de M.E.]]*$I$2+DATAFIAP24[[#This Row],[ORO FIAP]]*$J$2+DATAFIAP24[[#This Row],[PLATA FIAP]]*$K$2+DATAFIAP24[[#This Row],[BRONCE FIAP]]*$L$2+DATAFIAP24[[#This Row],[SHORTLIST FIAP]]*$M$2</f>
        <v>1</v>
      </c>
    </row>
    <row r="177" spans="1:15" x14ac:dyDescent="0.3">
      <c r="A177" s="1" t="s">
        <v>976</v>
      </c>
      <c r="B177" s="1" t="s">
        <v>2778</v>
      </c>
      <c r="C177" s="1" t="s">
        <v>3438</v>
      </c>
      <c r="D177" s="1" t="s">
        <v>1289</v>
      </c>
      <c r="E177" s="1" t="s">
        <v>1286</v>
      </c>
      <c r="F177" s="1"/>
      <c r="G177" s="1" t="s">
        <v>1379</v>
      </c>
      <c r="H177" s="1"/>
      <c r="I177" s="1"/>
      <c r="J177" s="1"/>
      <c r="K177" s="1"/>
      <c r="L177" s="1"/>
      <c r="M177" s="1">
        <v>1</v>
      </c>
      <c r="N177" s="1">
        <v>1</v>
      </c>
      <c r="O177" s="1">
        <f>+DATAFIAP24[[#This Row],[GRAND SLAM]]*$H$2+DATAFIAP24[[#This Row],[Suma de M.E.]]*$I$2+DATAFIAP24[[#This Row],[ORO FIAP]]*$J$2+DATAFIAP24[[#This Row],[PLATA FIAP]]*$K$2+DATAFIAP24[[#This Row],[BRONCE FIAP]]*$L$2+DATAFIAP24[[#This Row],[SHORTLIST FIAP]]*$M$2</f>
        <v>1</v>
      </c>
    </row>
    <row r="178" spans="1:15" x14ac:dyDescent="0.3">
      <c r="A178" s="1" t="s">
        <v>976</v>
      </c>
      <c r="B178" s="1" t="s">
        <v>1290</v>
      </c>
      <c r="C178" s="1" t="s">
        <v>1290</v>
      </c>
      <c r="D178" s="1" t="s">
        <v>1291</v>
      </c>
      <c r="E178" s="1" t="s">
        <v>1292</v>
      </c>
      <c r="F178" s="1"/>
      <c r="G178" s="1" t="s">
        <v>1386</v>
      </c>
      <c r="H178" s="1"/>
      <c r="I178" s="1"/>
      <c r="J178" s="1"/>
      <c r="K178" s="1"/>
      <c r="L178" s="1"/>
      <c r="M178" s="1">
        <v>1</v>
      </c>
      <c r="N178" s="1">
        <v>1</v>
      </c>
      <c r="O178" s="1">
        <f>+DATAFIAP24[[#This Row],[GRAND SLAM]]*$H$2+DATAFIAP24[[#This Row],[Suma de M.E.]]*$I$2+DATAFIAP24[[#This Row],[ORO FIAP]]*$J$2+DATAFIAP24[[#This Row],[PLATA FIAP]]*$K$2+DATAFIAP24[[#This Row],[BRONCE FIAP]]*$L$2+DATAFIAP24[[#This Row],[SHORTLIST FIAP]]*$M$2</f>
        <v>1</v>
      </c>
    </row>
    <row r="179" spans="1:15" x14ac:dyDescent="0.3">
      <c r="A179" s="1" t="s">
        <v>976</v>
      </c>
      <c r="B179" s="1" t="s">
        <v>1293</v>
      </c>
      <c r="C179" s="1" t="s">
        <v>1293</v>
      </c>
      <c r="D179" s="1" t="s">
        <v>1294</v>
      </c>
      <c r="E179" s="1" t="s">
        <v>1295</v>
      </c>
      <c r="F179" s="1"/>
      <c r="G179" s="1" t="s">
        <v>1378</v>
      </c>
      <c r="H179" s="1"/>
      <c r="I179" s="1"/>
      <c r="J179" s="1"/>
      <c r="K179" s="1"/>
      <c r="L179" s="1"/>
      <c r="M179" s="1">
        <v>1</v>
      </c>
      <c r="N179" s="1">
        <v>1</v>
      </c>
      <c r="O179" s="1">
        <f>+DATAFIAP24[[#This Row],[GRAND SLAM]]*$H$2+DATAFIAP24[[#This Row],[Suma de M.E.]]*$I$2+DATAFIAP24[[#This Row],[ORO FIAP]]*$J$2+DATAFIAP24[[#This Row],[PLATA FIAP]]*$K$2+DATAFIAP24[[#This Row],[BRONCE FIAP]]*$L$2+DATAFIAP24[[#This Row],[SHORTLIST FIAP]]*$M$2</f>
        <v>1</v>
      </c>
    </row>
    <row r="180" spans="1:15" x14ac:dyDescent="0.3">
      <c r="A180" s="1" t="s">
        <v>976</v>
      </c>
      <c r="B180" s="1" t="s">
        <v>1296</v>
      </c>
      <c r="C180" s="1" t="s">
        <v>1296</v>
      </c>
      <c r="D180" s="1" t="s">
        <v>1297</v>
      </c>
      <c r="E180" s="1" t="s">
        <v>1298</v>
      </c>
      <c r="F180" s="1"/>
      <c r="G180" s="1" t="s">
        <v>1382</v>
      </c>
      <c r="H180" s="1"/>
      <c r="I180" s="1"/>
      <c r="J180" s="1"/>
      <c r="K180" s="1"/>
      <c r="L180" s="1">
        <v>2</v>
      </c>
      <c r="M180" s="1">
        <v>1</v>
      </c>
      <c r="N180" s="1">
        <v>3</v>
      </c>
      <c r="O180" s="1">
        <f>+DATAFIAP24[[#This Row],[GRAND SLAM]]*$H$2+DATAFIAP24[[#This Row],[Suma de M.E.]]*$I$2+DATAFIAP24[[#This Row],[ORO FIAP]]*$J$2+DATAFIAP24[[#This Row],[PLATA FIAP]]*$K$2+DATAFIAP24[[#This Row],[BRONCE FIAP]]*$L$2+DATAFIAP24[[#This Row],[SHORTLIST FIAP]]*$M$2</f>
        <v>7</v>
      </c>
    </row>
    <row r="181" spans="1:15" x14ac:dyDescent="0.3">
      <c r="A181" s="1" t="s">
        <v>976</v>
      </c>
      <c r="B181" s="1" t="s">
        <v>1296</v>
      </c>
      <c r="C181" s="1" t="s">
        <v>1296</v>
      </c>
      <c r="D181" s="1" t="s">
        <v>1299</v>
      </c>
      <c r="E181" s="1" t="s">
        <v>1298</v>
      </c>
      <c r="F181" s="1"/>
      <c r="G181" s="1" t="s">
        <v>1382</v>
      </c>
      <c r="H181" s="1"/>
      <c r="I181" s="1"/>
      <c r="J181" s="1"/>
      <c r="K181" s="1"/>
      <c r="L181" s="1"/>
      <c r="M181" s="1">
        <v>1</v>
      </c>
      <c r="N181" s="1">
        <v>1</v>
      </c>
      <c r="O181" s="1">
        <f>+DATAFIAP24[[#This Row],[GRAND SLAM]]*$H$2+DATAFIAP24[[#This Row],[Suma de M.E.]]*$I$2+DATAFIAP24[[#This Row],[ORO FIAP]]*$J$2+DATAFIAP24[[#This Row],[PLATA FIAP]]*$K$2+DATAFIAP24[[#This Row],[BRONCE FIAP]]*$L$2+DATAFIAP24[[#This Row],[SHORTLIST FIAP]]*$M$2</f>
        <v>1</v>
      </c>
    </row>
    <row r="182" spans="1:15" x14ac:dyDescent="0.3">
      <c r="A182" s="1" t="s">
        <v>976</v>
      </c>
      <c r="B182" s="1" t="s">
        <v>1300</v>
      </c>
      <c r="C182" s="1" t="s">
        <v>1300</v>
      </c>
      <c r="D182" s="1" t="s">
        <v>1301</v>
      </c>
      <c r="E182" s="1" t="s">
        <v>1302</v>
      </c>
      <c r="F182" s="1"/>
      <c r="G182" s="1" t="s">
        <v>984</v>
      </c>
      <c r="H182" s="1"/>
      <c r="I182" s="1"/>
      <c r="J182" s="1"/>
      <c r="K182" s="1"/>
      <c r="L182" s="1"/>
      <c r="M182" s="1">
        <v>1</v>
      </c>
      <c r="N182" s="1">
        <v>1</v>
      </c>
      <c r="O182" s="1">
        <f>+DATAFIAP24[[#This Row],[GRAND SLAM]]*$H$2+DATAFIAP24[[#This Row],[Suma de M.E.]]*$I$2+DATAFIAP24[[#This Row],[ORO FIAP]]*$J$2+DATAFIAP24[[#This Row],[PLATA FIAP]]*$K$2+DATAFIAP24[[#This Row],[BRONCE FIAP]]*$L$2+DATAFIAP24[[#This Row],[SHORTLIST FIAP]]*$M$2</f>
        <v>1</v>
      </c>
    </row>
    <row r="183" spans="1:15" x14ac:dyDescent="0.3">
      <c r="A183" s="1" t="s">
        <v>976</v>
      </c>
      <c r="B183" s="1" t="s">
        <v>1303</v>
      </c>
      <c r="C183" s="1" t="s">
        <v>1303</v>
      </c>
      <c r="D183" s="1" t="s">
        <v>1304</v>
      </c>
      <c r="E183" s="1" t="s">
        <v>1305</v>
      </c>
      <c r="F183" s="1"/>
      <c r="G183" s="1" t="s">
        <v>1387</v>
      </c>
      <c r="H183" s="1"/>
      <c r="I183" s="1"/>
      <c r="J183" s="1"/>
      <c r="K183" s="1">
        <v>3</v>
      </c>
      <c r="L183" s="1"/>
      <c r="M183" s="1"/>
      <c r="N183" s="1">
        <v>3</v>
      </c>
      <c r="O183" s="1">
        <f>+DATAFIAP24[[#This Row],[GRAND SLAM]]*$H$2+DATAFIAP24[[#This Row],[Suma de M.E.]]*$I$2+DATAFIAP24[[#This Row],[ORO FIAP]]*$J$2+DATAFIAP24[[#This Row],[PLATA FIAP]]*$K$2+DATAFIAP24[[#This Row],[BRONCE FIAP]]*$L$2+DATAFIAP24[[#This Row],[SHORTLIST FIAP]]*$M$2</f>
        <v>21</v>
      </c>
    </row>
    <row r="184" spans="1:15" x14ac:dyDescent="0.3">
      <c r="A184" s="1" t="s">
        <v>976</v>
      </c>
      <c r="B184" s="1" t="s">
        <v>2211</v>
      </c>
      <c r="C184" s="1" t="s">
        <v>1306</v>
      </c>
      <c r="D184" s="1" t="s">
        <v>1307</v>
      </c>
      <c r="E184" s="1" t="s">
        <v>1308</v>
      </c>
      <c r="F184" s="1"/>
      <c r="G184" s="1" t="s">
        <v>1383</v>
      </c>
      <c r="H184" s="1"/>
      <c r="I184" s="1"/>
      <c r="J184" s="1"/>
      <c r="K184" s="1"/>
      <c r="L184" s="1"/>
      <c r="M184" s="1">
        <v>1</v>
      </c>
      <c r="N184" s="1">
        <v>1</v>
      </c>
      <c r="O184" s="1">
        <f>+DATAFIAP24[[#This Row],[GRAND SLAM]]*$H$2+DATAFIAP24[[#This Row],[Suma de M.E.]]*$I$2+DATAFIAP24[[#This Row],[ORO FIAP]]*$J$2+DATAFIAP24[[#This Row],[PLATA FIAP]]*$K$2+DATAFIAP24[[#This Row],[BRONCE FIAP]]*$L$2+DATAFIAP24[[#This Row],[SHORTLIST FIAP]]*$M$2</f>
        <v>1</v>
      </c>
    </row>
    <row r="185" spans="1:15" x14ac:dyDescent="0.3">
      <c r="A185" s="1" t="s">
        <v>976</v>
      </c>
      <c r="B185" s="1" t="s">
        <v>896</v>
      </c>
      <c r="C185" s="1" t="s">
        <v>896</v>
      </c>
      <c r="D185" s="1" t="s">
        <v>1309</v>
      </c>
      <c r="E185" s="1" t="s">
        <v>894</v>
      </c>
      <c r="F185" s="1"/>
      <c r="G185" s="1" t="s">
        <v>984</v>
      </c>
      <c r="H185" s="1"/>
      <c r="I185" s="1"/>
      <c r="J185" s="1"/>
      <c r="K185" s="1"/>
      <c r="L185" s="1">
        <v>1</v>
      </c>
      <c r="M185" s="1">
        <v>1</v>
      </c>
      <c r="N185" s="1">
        <v>2</v>
      </c>
      <c r="O185" s="1">
        <f>+DATAFIAP24[[#This Row],[GRAND SLAM]]*$H$2+DATAFIAP24[[#This Row],[Suma de M.E.]]*$I$2+DATAFIAP24[[#This Row],[ORO FIAP]]*$J$2+DATAFIAP24[[#This Row],[PLATA FIAP]]*$K$2+DATAFIAP24[[#This Row],[BRONCE FIAP]]*$L$2+DATAFIAP24[[#This Row],[SHORTLIST FIAP]]*$M$2</f>
        <v>4</v>
      </c>
    </row>
    <row r="186" spans="1:15" x14ac:dyDescent="0.3">
      <c r="A186" s="1" t="s">
        <v>976</v>
      </c>
      <c r="B186" s="1" t="s">
        <v>896</v>
      </c>
      <c r="C186" s="1" t="s">
        <v>896</v>
      </c>
      <c r="D186" s="1" t="s">
        <v>1310</v>
      </c>
      <c r="E186" s="1" t="s">
        <v>894</v>
      </c>
      <c r="F186" s="1"/>
      <c r="G186" s="1" t="s">
        <v>984</v>
      </c>
      <c r="H186" s="1"/>
      <c r="I186" s="1"/>
      <c r="J186" s="1"/>
      <c r="K186" s="1"/>
      <c r="L186" s="1"/>
      <c r="M186" s="1">
        <v>1</v>
      </c>
      <c r="N186" s="1">
        <v>1</v>
      </c>
      <c r="O186" s="1">
        <f>+DATAFIAP24[[#This Row],[GRAND SLAM]]*$H$2+DATAFIAP24[[#This Row],[Suma de M.E.]]*$I$2+DATAFIAP24[[#This Row],[ORO FIAP]]*$J$2+DATAFIAP24[[#This Row],[PLATA FIAP]]*$K$2+DATAFIAP24[[#This Row],[BRONCE FIAP]]*$L$2+DATAFIAP24[[#This Row],[SHORTLIST FIAP]]*$M$2</f>
        <v>1</v>
      </c>
    </row>
    <row r="187" spans="1:15" x14ac:dyDescent="0.3">
      <c r="A187" s="1" t="s">
        <v>976</v>
      </c>
      <c r="B187" s="1" t="s">
        <v>1311</v>
      </c>
      <c r="C187" s="1" t="s">
        <v>1311</v>
      </c>
      <c r="D187" s="1" t="s">
        <v>1312</v>
      </c>
      <c r="E187" s="1" t="s">
        <v>1313</v>
      </c>
      <c r="F187" s="1"/>
      <c r="G187" s="1" t="s">
        <v>1382</v>
      </c>
      <c r="H187" s="1"/>
      <c r="I187" s="1"/>
      <c r="J187" s="1"/>
      <c r="K187" s="1"/>
      <c r="L187" s="1"/>
      <c r="M187" s="1">
        <v>1</v>
      </c>
      <c r="N187" s="1">
        <v>1</v>
      </c>
      <c r="O187" s="1">
        <f>+DATAFIAP24[[#This Row],[GRAND SLAM]]*$H$2+DATAFIAP24[[#This Row],[Suma de M.E.]]*$I$2+DATAFIAP24[[#This Row],[ORO FIAP]]*$J$2+DATAFIAP24[[#This Row],[PLATA FIAP]]*$K$2+DATAFIAP24[[#This Row],[BRONCE FIAP]]*$L$2+DATAFIAP24[[#This Row],[SHORTLIST FIAP]]*$M$2</f>
        <v>1</v>
      </c>
    </row>
    <row r="188" spans="1:15" x14ac:dyDescent="0.3">
      <c r="A188" s="1" t="s">
        <v>976</v>
      </c>
      <c r="B188" s="1" t="s">
        <v>1311</v>
      </c>
      <c r="C188" s="1" t="s">
        <v>1311</v>
      </c>
      <c r="D188" s="1" t="s">
        <v>1314</v>
      </c>
      <c r="E188" s="1" t="s">
        <v>1313</v>
      </c>
      <c r="F188" s="1"/>
      <c r="G188" s="1" t="s">
        <v>1382</v>
      </c>
      <c r="H188" s="1"/>
      <c r="I188" s="1"/>
      <c r="J188" s="1"/>
      <c r="K188" s="1"/>
      <c r="L188" s="1"/>
      <c r="M188" s="1">
        <v>1</v>
      </c>
      <c r="N188" s="1">
        <v>1</v>
      </c>
      <c r="O188" s="1">
        <f>+DATAFIAP24[[#This Row],[GRAND SLAM]]*$H$2+DATAFIAP24[[#This Row],[Suma de M.E.]]*$I$2+DATAFIAP24[[#This Row],[ORO FIAP]]*$J$2+DATAFIAP24[[#This Row],[PLATA FIAP]]*$K$2+DATAFIAP24[[#This Row],[BRONCE FIAP]]*$L$2+DATAFIAP24[[#This Row],[SHORTLIST FIAP]]*$M$2</f>
        <v>1</v>
      </c>
    </row>
    <row r="189" spans="1:15" x14ac:dyDescent="0.3">
      <c r="A189" s="1" t="s">
        <v>976</v>
      </c>
      <c r="B189" s="1" t="s">
        <v>1315</v>
      </c>
      <c r="C189" s="1" t="s">
        <v>1315</v>
      </c>
      <c r="D189" s="1" t="s">
        <v>1316</v>
      </c>
      <c r="E189" s="1" t="s">
        <v>601</v>
      </c>
      <c r="F189" s="1"/>
      <c r="G189" s="1" t="s">
        <v>1385</v>
      </c>
      <c r="H189" s="1"/>
      <c r="I189" s="1"/>
      <c r="J189" s="1"/>
      <c r="K189" s="1"/>
      <c r="L189" s="1">
        <v>1</v>
      </c>
      <c r="M189" s="1"/>
      <c r="N189" s="1">
        <v>1</v>
      </c>
      <c r="O189" s="1">
        <f>+DATAFIAP24[[#This Row],[GRAND SLAM]]*$H$2+DATAFIAP24[[#This Row],[Suma de M.E.]]*$I$2+DATAFIAP24[[#This Row],[ORO FIAP]]*$J$2+DATAFIAP24[[#This Row],[PLATA FIAP]]*$K$2+DATAFIAP24[[#This Row],[BRONCE FIAP]]*$L$2+DATAFIAP24[[#This Row],[SHORTLIST FIAP]]*$M$2</f>
        <v>3</v>
      </c>
    </row>
    <row r="190" spans="1:15" x14ac:dyDescent="0.3">
      <c r="A190" s="1" t="s">
        <v>976</v>
      </c>
      <c r="B190" s="1" t="s">
        <v>1315</v>
      </c>
      <c r="C190" s="1" t="s">
        <v>1315</v>
      </c>
      <c r="D190" s="1" t="s">
        <v>1316</v>
      </c>
      <c r="E190" s="1" t="s">
        <v>1317</v>
      </c>
      <c r="F190" s="1"/>
      <c r="G190" s="1" t="s">
        <v>1385</v>
      </c>
      <c r="H190" s="1"/>
      <c r="I190" s="1"/>
      <c r="J190" s="1"/>
      <c r="K190" s="1"/>
      <c r="L190" s="1"/>
      <c r="M190" s="1">
        <v>1</v>
      </c>
      <c r="N190" s="1">
        <v>1</v>
      </c>
      <c r="O190" s="1">
        <f>+DATAFIAP24[[#This Row],[GRAND SLAM]]*$H$2+DATAFIAP24[[#This Row],[Suma de M.E.]]*$I$2+DATAFIAP24[[#This Row],[ORO FIAP]]*$J$2+DATAFIAP24[[#This Row],[PLATA FIAP]]*$K$2+DATAFIAP24[[#This Row],[BRONCE FIAP]]*$L$2+DATAFIAP24[[#This Row],[SHORTLIST FIAP]]*$M$2</f>
        <v>1</v>
      </c>
    </row>
    <row r="191" spans="1:15" x14ac:dyDescent="0.3">
      <c r="A191" s="1" t="s">
        <v>976</v>
      </c>
      <c r="B191" s="1" t="s">
        <v>1318</v>
      </c>
      <c r="C191" s="1" t="s">
        <v>1318</v>
      </c>
      <c r="D191" s="1" t="s">
        <v>1319</v>
      </c>
      <c r="E191" s="1" t="s">
        <v>1320</v>
      </c>
      <c r="F191" s="1"/>
      <c r="G191" s="1" t="s">
        <v>1378</v>
      </c>
      <c r="H191" s="1"/>
      <c r="I191" s="1"/>
      <c r="J191" s="1"/>
      <c r="K191" s="1"/>
      <c r="L191" s="1">
        <v>1</v>
      </c>
      <c r="M191" s="1"/>
      <c r="N191" s="1">
        <v>1</v>
      </c>
      <c r="O191" s="1">
        <f>+DATAFIAP24[[#This Row],[GRAND SLAM]]*$H$2+DATAFIAP24[[#This Row],[Suma de M.E.]]*$I$2+DATAFIAP24[[#This Row],[ORO FIAP]]*$J$2+DATAFIAP24[[#This Row],[PLATA FIAP]]*$K$2+DATAFIAP24[[#This Row],[BRONCE FIAP]]*$L$2+DATAFIAP24[[#This Row],[SHORTLIST FIAP]]*$M$2</f>
        <v>3</v>
      </c>
    </row>
    <row r="192" spans="1:15" x14ac:dyDescent="0.3">
      <c r="A192" s="1" t="s">
        <v>976</v>
      </c>
      <c r="B192" s="1" t="s">
        <v>1318</v>
      </c>
      <c r="C192" s="1" t="s">
        <v>1318</v>
      </c>
      <c r="D192" s="1" t="s">
        <v>1321</v>
      </c>
      <c r="E192" s="1" t="s">
        <v>880</v>
      </c>
      <c r="F192" s="1"/>
      <c r="G192" s="1" t="s">
        <v>1378</v>
      </c>
      <c r="H192" s="1"/>
      <c r="I192" s="1"/>
      <c r="J192" s="1">
        <v>1</v>
      </c>
      <c r="K192" s="1"/>
      <c r="L192" s="1"/>
      <c r="M192" s="1"/>
      <c r="N192" s="1">
        <v>1</v>
      </c>
      <c r="O192" s="1">
        <f>+DATAFIAP24[[#This Row],[GRAND SLAM]]*$H$2+DATAFIAP24[[#This Row],[Suma de M.E.]]*$I$2+DATAFIAP24[[#This Row],[ORO FIAP]]*$J$2+DATAFIAP24[[#This Row],[PLATA FIAP]]*$K$2+DATAFIAP24[[#This Row],[BRONCE FIAP]]*$L$2+DATAFIAP24[[#This Row],[SHORTLIST FIAP]]*$M$2</f>
        <v>15</v>
      </c>
    </row>
    <row r="193" spans="1:15" x14ac:dyDescent="0.3">
      <c r="A193" s="1" t="s">
        <v>976</v>
      </c>
      <c r="B193" s="1" t="s">
        <v>1322</v>
      </c>
      <c r="C193" s="1" t="s">
        <v>1322</v>
      </c>
      <c r="D193" s="1" t="s">
        <v>795</v>
      </c>
      <c r="E193" s="1" t="s">
        <v>1323</v>
      </c>
      <c r="F193" s="1"/>
      <c r="G193" s="1" t="s">
        <v>1391</v>
      </c>
      <c r="H193" s="1"/>
      <c r="I193" s="1"/>
      <c r="J193" s="1"/>
      <c r="K193" s="1"/>
      <c r="L193" s="1">
        <v>2</v>
      </c>
      <c r="M193" s="1"/>
      <c r="N193" s="1">
        <v>2</v>
      </c>
      <c r="O193" s="1">
        <f>+DATAFIAP24[[#This Row],[GRAND SLAM]]*$H$2+DATAFIAP24[[#This Row],[Suma de M.E.]]*$I$2+DATAFIAP24[[#This Row],[ORO FIAP]]*$J$2+DATAFIAP24[[#This Row],[PLATA FIAP]]*$K$2+DATAFIAP24[[#This Row],[BRONCE FIAP]]*$L$2+DATAFIAP24[[#This Row],[SHORTLIST FIAP]]*$M$2</f>
        <v>6</v>
      </c>
    </row>
    <row r="194" spans="1:15" x14ac:dyDescent="0.3">
      <c r="A194" s="1" t="s">
        <v>976</v>
      </c>
      <c r="B194" s="1" t="s">
        <v>1322</v>
      </c>
      <c r="C194" s="1" t="s">
        <v>1322</v>
      </c>
      <c r="D194" s="1" t="s">
        <v>1324</v>
      </c>
      <c r="E194" s="1" t="s">
        <v>1323</v>
      </c>
      <c r="F194" s="1"/>
      <c r="G194" s="1" t="s">
        <v>1391</v>
      </c>
      <c r="H194" s="1"/>
      <c r="I194" s="1"/>
      <c r="J194" s="1"/>
      <c r="K194" s="1">
        <v>2</v>
      </c>
      <c r="L194" s="1"/>
      <c r="M194" s="1"/>
      <c r="N194" s="1">
        <v>2</v>
      </c>
      <c r="O194" s="1">
        <f>+DATAFIAP24[[#This Row],[GRAND SLAM]]*$H$2+DATAFIAP24[[#This Row],[Suma de M.E.]]*$I$2+DATAFIAP24[[#This Row],[ORO FIAP]]*$J$2+DATAFIAP24[[#This Row],[PLATA FIAP]]*$K$2+DATAFIAP24[[#This Row],[BRONCE FIAP]]*$L$2+DATAFIAP24[[#This Row],[SHORTLIST FIAP]]*$M$2</f>
        <v>14</v>
      </c>
    </row>
    <row r="195" spans="1:15" x14ac:dyDescent="0.3">
      <c r="A195" s="1" t="s">
        <v>976</v>
      </c>
      <c r="B195" s="1" t="s">
        <v>1325</v>
      </c>
      <c r="C195" s="1" t="s">
        <v>1325</v>
      </c>
      <c r="D195" s="1" t="s">
        <v>1326</v>
      </c>
      <c r="E195" s="1" t="s">
        <v>1327</v>
      </c>
      <c r="F195" s="1"/>
      <c r="G195" s="1" t="s">
        <v>1382</v>
      </c>
      <c r="H195" s="1"/>
      <c r="I195" s="1"/>
      <c r="J195" s="1"/>
      <c r="K195" s="1">
        <v>1</v>
      </c>
      <c r="L195" s="1"/>
      <c r="M195" s="1"/>
      <c r="N195" s="1">
        <v>1</v>
      </c>
      <c r="O195" s="1">
        <f>+DATAFIAP24[[#This Row],[GRAND SLAM]]*$H$2+DATAFIAP24[[#This Row],[Suma de M.E.]]*$I$2+DATAFIAP24[[#This Row],[ORO FIAP]]*$J$2+DATAFIAP24[[#This Row],[PLATA FIAP]]*$K$2+DATAFIAP24[[#This Row],[BRONCE FIAP]]*$L$2+DATAFIAP24[[#This Row],[SHORTLIST FIAP]]*$M$2</f>
        <v>7</v>
      </c>
    </row>
    <row r="196" spans="1:15" x14ac:dyDescent="0.3">
      <c r="A196" s="1" t="s">
        <v>976</v>
      </c>
      <c r="B196" s="1" t="s">
        <v>1325</v>
      </c>
      <c r="C196" s="1" t="s">
        <v>1325</v>
      </c>
      <c r="D196" s="1" t="s">
        <v>1328</v>
      </c>
      <c r="E196" s="1" t="s">
        <v>1327</v>
      </c>
      <c r="F196" s="1"/>
      <c r="G196" s="1" t="s">
        <v>1382</v>
      </c>
      <c r="H196" s="1"/>
      <c r="I196" s="1"/>
      <c r="J196" s="1">
        <v>1</v>
      </c>
      <c r="K196" s="1">
        <v>2</v>
      </c>
      <c r="L196" s="1"/>
      <c r="M196" s="1"/>
      <c r="N196" s="1">
        <v>3</v>
      </c>
      <c r="O196" s="1">
        <f>+DATAFIAP24[[#This Row],[GRAND SLAM]]*$H$2+DATAFIAP24[[#This Row],[Suma de M.E.]]*$I$2+DATAFIAP24[[#This Row],[ORO FIAP]]*$J$2+DATAFIAP24[[#This Row],[PLATA FIAP]]*$K$2+DATAFIAP24[[#This Row],[BRONCE FIAP]]*$L$2+DATAFIAP24[[#This Row],[SHORTLIST FIAP]]*$M$2</f>
        <v>29</v>
      </c>
    </row>
    <row r="197" spans="1:15" x14ac:dyDescent="0.3">
      <c r="A197" s="1" t="s">
        <v>976</v>
      </c>
      <c r="B197" s="1" t="s">
        <v>1325</v>
      </c>
      <c r="C197" s="1" t="s">
        <v>1325</v>
      </c>
      <c r="D197" s="1" t="s">
        <v>1329</v>
      </c>
      <c r="E197" s="1" t="s">
        <v>1330</v>
      </c>
      <c r="F197" s="1"/>
      <c r="G197" s="1" t="s">
        <v>1382</v>
      </c>
      <c r="H197" s="1"/>
      <c r="I197" s="1"/>
      <c r="J197" s="1"/>
      <c r="K197" s="1"/>
      <c r="L197" s="1">
        <v>1</v>
      </c>
      <c r="M197" s="1"/>
      <c r="N197" s="1">
        <v>1</v>
      </c>
      <c r="O197" s="1">
        <f>+DATAFIAP24[[#This Row],[GRAND SLAM]]*$H$2+DATAFIAP24[[#This Row],[Suma de M.E.]]*$I$2+DATAFIAP24[[#This Row],[ORO FIAP]]*$J$2+DATAFIAP24[[#This Row],[PLATA FIAP]]*$K$2+DATAFIAP24[[#This Row],[BRONCE FIAP]]*$L$2+DATAFIAP24[[#This Row],[SHORTLIST FIAP]]*$M$2</f>
        <v>3</v>
      </c>
    </row>
    <row r="198" spans="1:15" x14ac:dyDescent="0.3">
      <c r="A198" s="1" t="s">
        <v>976</v>
      </c>
      <c r="B198" s="1" t="s">
        <v>1325</v>
      </c>
      <c r="C198" s="1" t="s">
        <v>1325</v>
      </c>
      <c r="D198" s="1" t="s">
        <v>1331</v>
      </c>
      <c r="E198" s="1" t="s">
        <v>1327</v>
      </c>
      <c r="F198" s="1"/>
      <c r="G198" s="1" t="s">
        <v>1382</v>
      </c>
      <c r="H198" s="1"/>
      <c r="I198" s="1"/>
      <c r="J198" s="1"/>
      <c r="K198" s="1"/>
      <c r="L198" s="1">
        <v>1</v>
      </c>
      <c r="M198" s="1"/>
      <c r="N198" s="1">
        <v>1</v>
      </c>
      <c r="O198" s="1">
        <f>+DATAFIAP24[[#This Row],[GRAND SLAM]]*$H$2+DATAFIAP24[[#This Row],[Suma de M.E.]]*$I$2+DATAFIAP24[[#This Row],[ORO FIAP]]*$J$2+DATAFIAP24[[#This Row],[PLATA FIAP]]*$K$2+DATAFIAP24[[#This Row],[BRONCE FIAP]]*$L$2+DATAFIAP24[[#This Row],[SHORTLIST FIAP]]*$M$2</f>
        <v>3</v>
      </c>
    </row>
    <row r="199" spans="1:15" x14ac:dyDescent="0.3">
      <c r="A199" s="1" t="s">
        <v>976</v>
      </c>
      <c r="B199" s="1" t="s">
        <v>1325</v>
      </c>
      <c r="C199" s="1" t="s">
        <v>1325</v>
      </c>
      <c r="D199" s="1" t="s">
        <v>1332</v>
      </c>
      <c r="E199" s="1" t="s">
        <v>1327</v>
      </c>
      <c r="F199" s="1"/>
      <c r="G199" s="1" t="s">
        <v>1382</v>
      </c>
      <c r="H199" s="1"/>
      <c r="I199" s="1"/>
      <c r="J199" s="1"/>
      <c r="K199" s="1"/>
      <c r="L199" s="1">
        <v>1</v>
      </c>
      <c r="M199" s="1"/>
      <c r="N199" s="1">
        <v>1</v>
      </c>
      <c r="O199" s="1">
        <f>+DATAFIAP24[[#This Row],[GRAND SLAM]]*$H$2+DATAFIAP24[[#This Row],[Suma de M.E.]]*$I$2+DATAFIAP24[[#This Row],[ORO FIAP]]*$J$2+DATAFIAP24[[#This Row],[PLATA FIAP]]*$K$2+DATAFIAP24[[#This Row],[BRONCE FIAP]]*$L$2+DATAFIAP24[[#This Row],[SHORTLIST FIAP]]*$M$2</f>
        <v>3</v>
      </c>
    </row>
    <row r="200" spans="1:15" x14ac:dyDescent="0.3">
      <c r="A200" s="1" t="s">
        <v>976</v>
      </c>
      <c r="B200" s="1" t="s">
        <v>1325</v>
      </c>
      <c r="C200" s="1" t="s">
        <v>1325</v>
      </c>
      <c r="D200" s="1" t="s">
        <v>1329</v>
      </c>
      <c r="E200" s="1" t="s">
        <v>1330</v>
      </c>
      <c r="F200" s="1"/>
      <c r="G200" s="1" t="s">
        <v>1382</v>
      </c>
      <c r="H200" s="1"/>
      <c r="I200" s="1"/>
      <c r="J200" s="1"/>
      <c r="K200" s="1"/>
      <c r="L200" s="1">
        <v>1</v>
      </c>
      <c r="M200" s="1"/>
      <c r="N200" s="1">
        <v>1</v>
      </c>
      <c r="O200" s="1">
        <f>+DATAFIAP24[[#This Row],[GRAND SLAM]]*$H$2+DATAFIAP24[[#This Row],[Suma de M.E.]]*$I$2+DATAFIAP24[[#This Row],[ORO FIAP]]*$J$2+DATAFIAP24[[#This Row],[PLATA FIAP]]*$K$2+DATAFIAP24[[#This Row],[BRONCE FIAP]]*$L$2+DATAFIAP24[[#This Row],[SHORTLIST FIAP]]*$M$2</f>
        <v>3</v>
      </c>
    </row>
    <row r="201" spans="1:15" x14ac:dyDescent="0.3">
      <c r="A201" s="1" t="s">
        <v>976</v>
      </c>
      <c r="B201" s="1" t="s">
        <v>1325</v>
      </c>
      <c r="C201" s="1" t="s">
        <v>1325</v>
      </c>
      <c r="D201" s="1" t="s">
        <v>1333</v>
      </c>
      <c r="E201" s="1" t="s">
        <v>1334</v>
      </c>
      <c r="F201" s="1"/>
      <c r="G201" s="1" t="s">
        <v>1382</v>
      </c>
      <c r="H201" s="1"/>
      <c r="I201" s="1"/>
      <c r="J201" s="1"/>
      <c r="K201" s="1"/>
      <c r="L201" s="1"/>
      <c r="M201" s="1">
        <v>1</v>
      </c>
      <c r="N201" s="1">
        <v>1</v>
      </c>
      <c r="O201" s="1">
        <f>+DATAFIAP24[[#This Row],[GRAND SLAM]]*$H$2+DATAFIAP24[[#This Row],[Suma de M.E.]]*$I$2+DATAFIAP24[[#This Row],[ORO FIAP]]*$J$2+DATAFIAP24[[#This Row],[PLATA FIAP]]*$K$2+DATAFIAP24[[#This Row],[BRONCE FIAP]]*$L$2+DATAFIAP24[[#This Row],[SHORTLIST FIAP]]*$M$2</f>
        <v>1</v>
      </c>
    </row>
    <row r="202" spans="1:15" x14ac:dyDescent="0.3">
      <c r="A202" s="1" t="s">
        <v>976</v>
      </c>
      <c r="B202" s="1" t="s">
        <v>493</v>
      </c>
      <c r="C202" s="1" t="s">
        <v>493</v>
      </c>
      <c r="D202" s="1" t="s">
        <v>1335</v>
      </c>
      <c r="E202" s="1" t="s">
        <v>1336</v>
      </c>
      <c r="F202" s="1"/>
      <c r="G202" s="1" t="s">
        <v>1384</v>
      </c>
      <c r="H202" s="1"/>
      <c r="I202" s="1"/>
      <c r="J202" s="1"/>
      <c r="K202" s="1"/>
      <c r="L202" s="1">
        <v>1</v>
      </c>
      <c r="M202" s="1"/>
      <c r="N202" s="1">
        <v>1</v>
      </c>
      <c r="O202" s="1">
        <f>+DATAFIAP24[[#This Row],[GRAND SLAM]]*$H$2+DATAFIAP24[[#This Row],[Suma de M.E.]]*$I$2+DATAFIAP24[[#This Row],[ORO FIAP]]*$J$2+DATAFIAP24[[#This Row],[PLATA FIAP]]*$K$2+DATAFIAP24[[#This Row],[BRONCE FIAP]]*$L$2+DATAFIAP24[[#This Row],[SHORTLIST FIAP]]*$M$2</f>
        <v>3</v>
      </c>
    </row>
    <row r="203" spans="1:15" x14ac:dyDescent="0.3">
      <c r="A203" s="1" t="s">
        <v>976</v>
      </c>
      <c r="B203" s="1" t="s">
        <v>493</v>
      </c>
      <c r="C203" s="1" t="s">
        <v>493</v>
      </c>
      <c r="D203" s="1" t="s">
        <v>1337</v>
      </c>
      <c r="E203" s="1" t="s">
        <v>1336</v>
      </c>
      <c r="F203" s="1"/>
      <c r="G203" s="1" t="s">
        <v>1384</v>
      </c>
      <c r="H203" s="1"/>
      <c r="I203" s="1"/>
      <c r="J203" s="1"/>
      <c r="K203" s="1"/>
      <c r="L203" s="1">
        <v>1</v>
      </c>
      <c r="M203" s="1"/>
      <c r="N203" s="1">
        <v>1</v>
      </c>
      <c r="O203" s="1">
        <f>+DATAFIAP24[[#This Row],[GRAND SLAM]]*$H$2+DATAFIAP24[[#This Row],[Suma de M.E.]]*$I$2+DATAFIAP24[[#This Row],[ORO FIAP]]*$J$2+DATAFIAP24[[#This Row],[PLATA FIAP]]*$K$2+DATAFIAP24[[#This Row],[BRONCE FIAP]]*$L$2+DATAFIAP24[[#This Row],[SHORTLIST FIAP]]*$M$2</f>
        <v>3</v>
      </c>
    </row>
    <row r="204" spans="1:15" x14ac:dyDescent="0.3">
      <c r="A204" s="1" t="s">
        <v>976</v>
      </c>
      <c r="B204" s="1" t="s">
        <v>1338</v>
      </c>
      <c r="C204" s="1" t="s">
        <v>1338</v>
      </c>
      <c r="D204" s="1" t="s">
        <v>1339</v>
      </c>
      <c r="E204" s="1" t="s">
        <v>1340</v>
      </c>
      <c r="F204" s="1"/>
      <c r="G204" s="1" t="s">
        <v>1378</v>
      </c>
      <c r="H204" s="1"/>
      <c r="I204" s="1"/>
      <c r="J204" s="1">
        <v>1</v>
      </c>
      <c r="K204" s="1"/>
      <c r="L204" s="1">
        <v>1</v>
      </c>
      <c r="M204" s="1"/>
      <c r="N204" s="1">
        <v>2</v>
      </c>
      <c r="O204" s="1">
        <f>+DATAFIAP24[[#This Row],[GRAND SLAM]]*$H$2+DATAFIAP24[[#This Row],[Suma de M.E.]]*$I$2+DATAFIAP24[[#This Row],[ORO FIAP]]*$J$2+DATAFIAP24[[#This Row],[PLATA FIAP]]*$K$2+DATAFIAP24[[#This Row],[BRONCE FIAP]]*$L$2+DATAFIAP24[[#This Row],[SHORTLIST FIAP]]*$M$2</f>
        <v>18</v>
      </c>
    </row>
    <row r="205" spans="1:15" x14ac:dyDescent="0.3">
      <c r="A205" s="1" t="s">
        <v>976</v>
      </c>
      <c r="B205" s="1" t="s">
        <v>1341</v>
      </c>
      <c r="C205" s="1" t="s">
        <v>1341</v>
      </c>
      <c r="D205" s="1" t="s">
        <v>1342</v>
      </c>
      <c r="E205" s="1" t="s">
        <v>1343</v>
      </c>
      <c r="F205" s="1"/>
      <c r="G205" s="1" t="s">
        <v>1384</v>
      </c>
      <c r="H205" s="1"/>
      <c r="I205" s="1"/>
      <c r="J205" s="1"/>
      <c r="K205" s="1">
        <v>1</v>
      </c>
      <c r="L205" s="1">
        <v>1</v>
      </c>
      <c r="M205" s="1">
        <v>2</v>
      </c>
      <c r="N205" s="1">
        <v>4</v>
      </c>
      <c r="O205" s="1">
        <f>+DATAFIAP24[[#This Row],[GRAND SLAM]]*$H$2+DATAFIAP24[[#This Row],[Suma de M.E.]]*$I$2+DATAFIAP24[[#This Row],[ORO FIAP]]*$J$2+DATAFIAP24[[#This Row],[PLATA FIAP]]*$K$2+DATAFIAP24[[#This Row],[BRONCE FIAP]]*$L$2+DATAFIAP24[[#This Row],[SHORTLIST FIAP]]*$M$2</f>
        <v>12</v>
      </c>
    </row>
    <row r="206" spans="1:15" x14ac:dyDescent="0.3">
      <c r="A206" s="1" t="s">
        <v>976</v>
      </c>
      <c r="B206" s="1" t="s">
        <v>1341</v>
      </c>
      <c r="C206" s="1" t="s">
        <v>1341</v>
      </c>
      <c r="D206" s="1" t="s">
        <v>1344</v>
      </c>
      <c r="E206" s="1" t="s">
        <v>1343</v>
      </c>
      <c r="F206" s="1"/>
      <c r="G206" s="1" t="s">
        <v>1384</v>
      </c>
      <c r="H206" s="1"/>
      <c r="I206" s="1"/>
      <c r="J206" s="1"/>
      <c r="K206" s="1">
        <v>1</v>
      </c>
      <c r="L206" s="1">
        <v>1</v>
      </c>
      <c r="M206" s="1"/>
      <c r="N206" s="1">
        <v>2</v>
      </c>
      <c r="O206" s="1">
        <f>+DATAFIAP24[[#This Row],[GRAND SLAM]]*$H$2+DATAFIAP24[[#This Row],[Suma de M.E.]]*$I$2+DATAFIAP24[[#This Row],[ORO FIAP]]*$J$2+DATAFIAP24[[#This Row],[PLATA FIAP]]*$K$2+DATAFIAP24[[#This Row],[BRONCE FIAP]]*$L$2+DATAFIAP24[[#This Row],[SHORTLIST FIAP]]*$M$2</f>
        <v>10</v>
      </c>
    </row>
    <row r="207" spans="1:15" x14ac:dyDescent="0.3">
      <c r="A207" s="1" t="s">
        <v>976</v>
      </c>
      <c r="B207" s="1" t="s">
        <v>1341</v>
      </c>
      <c r="C207" s="1" t="s">
        <v>1341</v>
      </c>
      <c r="D207" s="1" t="s">
        <v>1345</v>
      </c>
      <c r="E207" s="1" t="s">
        <v>1346</v>
      </c>
      <c r="F207" s="1"/>
      <c r="G207" s="1" t="s">
        <v>1384</v>
      </c>
      <c r="H207" s="1"/>
      <c r="I207" s="1"/>
      <c r="J207" s="1"/>
      <c r="K207" s="1"/>
      <c r="L207" s="1"/>
      <c r="M207" s="1">
        <v>3</v>
      </c>
      <c r="N207" s="1">
        <v>3</v>
      </c>
      <c r="O207" s="1">
        <f>+DATAFIAP24[[#This Row],[GRAND SLAM]]*$H$2+DATAFIAP24[[#This Row],[Suma de M.E.]]*$I$2+DATAFIAP24[[#This Row],[ORO FIAP]]*$J$2+DATAFIAP24[[#This Row],[PLATA FIAP]]*$K$2+DATAFIAP24[[#This Row],[BRONCE FIAP]]*$L$2+DATAFIAP24[[#This Row],[SHORTLIST FIAP]]*$M$2</f>
        <v>3</v>
      </c>
    </row>
    <row r="208" spans="1:15" x14ac:dyDescent="0.3">
      <c r="A208" s="1" t="s">
        <v>976</v>
      </c>
      <c r="B208" s="1" t="s">
        <v>1341</v>
      </c>
      <c r="C208" s="1" t="s">
        <v>1341</v>
      </c>
      <c r="D208" s="1" t="s">
        <v>1345</v>
      </c>
      <c r="E208" s="1" t="s">
        <v>1347</v>
      </c>
      <c r="F208" s="1"/>
      <c r="G208" s="1" t="s">
        <v>1384</v>
      </c>
      <c r="H208" s="1"/>
      <c r="I208" s="1"/>
      <c r="J208" s="1"/>
      <c r="K208" s="1"/>
      <c r="L208" s="1"/>
      <c r="M208" s="1">
        <v>1</v>
      </c>
      <c r="N208" s="1">
        <v>1</v>
      </c>
      <c r="O208" s="1">
        <f>+DATAFIAP24[[#This Row],[GRAND SLAM]]*$H$2+DATAFIAP24[[#This Row],[Suma de M.E.]]*$I$2+DATAFIAP24[[#This Row],[ORO FIAP]]*$J$2+DATAFIAP24[[#This Row],[PLATA FIAP]]*$K$2+DATAFIAP24[[#This Row],[BRONCE FIAP]]*$L$2+DATAFIAP24[[#This Row],[SHORTLIST FIAP]]*$M$2</f>
        <v>1</v>
      </c>
    </row>
    <row r="209" spans="1:15" x14ac:dyDescent="0.3">
      <c r="A209" s="1" t="s">
        <v>976</v>
      </c>
      <c r="B209" s="1" t="s">
        <v>1341</v>
      </c>
      <c r="C209" s="1" t="s">
        <v>1341</v>
      </c>
      <c r="D209" s="1" t="s">
        <v>1348</v>
      </c>
      <c r="E209" s="1" t="s">
        <v>1124</v>
      </c>
      <c r="F209" s="1"/>
      <c r="G209" s="1" t="s">
        <v>1384</v>
      </c>
      <c r="H209" s="1"/>
      <c r="I209" s="1"/>
      <c r="J209" s="1"/>
      <c r="K209" s="1"/>
      <c r="L209" s="1"/>
      <c r="M209" s="1">
        <v>1</v>
      </c>
      <c r="N209" s="1">
        <v>1</v>
      </c>
      <c r="O209" s="1">
        <f>+DATAFIAP24[[#This Row],[GRAND SLAM]]*$H$2+DATAFIAP24[[#This Row],[Suma de M.E.]]*$I$2+DATAFIAP24[[#This Row],[ORO FIAP]]*$J$2+DATAFIAP24[[#This Row],[PLATA FIAP]]*$K$2+DATAFIAP24[[#This Row],[BRONCE FIAP]]*$L$2+DATAFIAP24[[#This Row],[SHORTLIST FIAP]]*$M$2</f>
        <v>1</v>
      </c>
    </row>
    <row r="210" spans="1:15" x14ac:dyDescent="0.3">
      <c r="A210" s="1" t="s">
        <v>976</v>
      </c>
      <c r="B210" s="1" t="s">
        <v>1349</v>
      </c>
      <c r="C210" s="1" t="s">
        <v>1349</v>
      </c>
      <c r="D210" s="1" t="s">
        <v>1350</v>
      </c>
      <c r="E210" s="1" t="s">
        <v>1351</v>
      </c>
      <c r="F210" s="1"/>
      <c r="G210" s="1" t="s">
        <v>1382</v>
      </c>
      <c r="H210" s="1"/>
      <c r="I210" s="1"/>
      <c r="J210" s="1">
        <v>1</v>
      </c>
      <c r="K210" s="1">
        <v>1</v>
      </c>
      <c r="L210" s="1"/>
      <c r="M210" s="1"/>
      <c r="N210" s="1">
        <v>2</v>
      </c>
      <c r="O210" s="1">
        <f>+DATAFIAP24[[#This Row],[GRAND SLAM]]*$H$2+DATAFIAP24[[#This Row],[Suma de M.E.]]*$I$2+DATAFIAP24[[#This Row],[ORO FIAP]]*$J$2+DATAFIAP24[[#This Row],[PLATA FIAP]]*$K$2+DATAFIAP24[[#This Row],[BRONCE FIAP]]*$L$2+DATAFIAP24[[#This Row],[SHORTLIST FIAP]]*$M$2</f>
        <v>22</v>
      </c>
    </row>
    <row r="211" spans="1:15" x14ac:dyDescent="0.3">
      <c r="A211" s="1" t="s">
        <v>976</v>
      </c>
      <c r="B211" s="1" t="s">
        <v>1352</v>
      </c>
      <c r="C211" s="1" t="s">
        <v>1352</v>
      </c>
      <c r="D211" s="1" t="s">
        <v>1353</v>
      </c>
      <c r="E211" s="1" t="s">
        <v>1354</v>
      </c>
      <c r="F211" s="1"/>
      <c r="G211" s="1" t="s">
        <v>1386</v>
      </c>
      <c r="H211" s="1"/>
      <c r="I211" s="1"/>
      <c r="J211" s="1">
        <v>1</v>
      </c>
      <c r="K211" s="1"/>
      <c r="L211" s="1"/>
      <c r="M211" s="1"/>
      <c r="N211" s="1">
        <v>1</v>
      </c>
      <c r="O211" s="1">
        <f>+DATAFIAP24[[#This Row],[GRAND SLAM]]*$H$2+DATAFIAP24[[#This Row],[Suma de M.E.]]*$I$2+DATAFIAP24[[#This Row],[ORO FIAP]]*$J$2+DATAFIAP24[[#This Row],[PLATA FIAP]]*$K$2+DATAFIAP24[[#This Row],[BRONCE FIAP]]*$L$2+DATAFIAP24[[#This Row],[SHORTLIST FIAP]]*$M$2</f>
        <v>15</v>
      </c>
    </row>
    <row r="212" spans="1:15" x14ac:dyDescent="0.3">
      <c r="A212" s="1" t="s">
        <v>976</v>
      </c>
      <c r="B212" s="1" t="s">
        <v>1352</v>
      </c>
      <c r="C212" s="1" t="s">
        <v>1352</v>
      </c>
      <c r="D212" s="1" t="s">
        <v>1355</v>
      </c>
      <c r="E212" s="1" t="s">
        <v>1356</v>
      </c>
      <c r="F212" s="1"/>
      <c r="G212" s="1" t="s">
        <v>1386</v>
      </c>
      <c r="H212" s="1"/>
      <c r="I212" s="1"/>
      <c r="J212" s="1"/>
      <c r="K212" s="1">
        <v>1</v>
      </c>
      <c r="L212" s="1"/>
      <c r="M212" s="1"/>
      <c r="N212" s="1">
        <v>1</v>
      </c>
      <c r="O212" s="1">
        <f>+DATAFIAP24[[#This Row],[GRAND SLAM]]*$H$2+DATAFIAP24[[#This Row],[Suma de M.E.]]*$I$2+DATAFIAP24[[#This Row],[ORO FIAP]]*$J$2+DATAFIAP24[[#This Row],[PLATA FIAP]]*$K$2+DATAFIAP24[[#This Row],[BRONCE FIAP]]*$L$2+DATAFIAP24[[#This Row],[SHORTLIST FIAP]]*$M$2</f>
        <v>7</v>
      </c>
    </row>
    <row r="213" spans="1:15" x14ac:dyDescent="0.3">
      <c r="A213" s="1" t="s">
        <v>976</v>
      </c>
      <c r="B213" s="1" t="s">
        <v>1352</v>
      </c>
      <c r="C213" s="1" t="s">
        <v>1352</v>
      </c>
      <c r="D213" s="1" t="s">
        <v>1357</v>
      </c>
      <c r="E213" s="1" t="s">
        <v>1358</v>
      </c>
      <c r="F213" s="1"/>
      <c r="G213" s="1" t="s">
        <v>1386</v>
      </c>
      <c r="H213" s="1"/>
      <c r="I213" s="1"/>
      <c r="J213" s="1">
        <v>1</v>
      </c>
      <c r="K213" s="1">
        <v>1</v>
      </c>
      <c r="L213" s="1"/>
      <c r="M213" s="1"/>
      <c r="N213" s="1">
        <v>2</v>
      </c>
      <c r="O213" s="1">
        <f>+DATAFIAP24[[#This Row],[GRAND SLAM]]*$H$2+DATAFIAP24[[#This Row],[Suma de M.E.]]*$I$2+DATAFIAP24[[#This Row],[ORO FIAP]]*$J$2+DATAFIAP24[[#This Row],[PLATA FIAP]]*$K$2+DATAFIAP24[[#This Row],[BRONCE FIAP]]*$L$2+DATAFIAP24[[#This Row],[SHORTLIST FIAP]]*$M$2</f>
        <v>22</v>
      </c>
    </row>
    <row r="214" spans="1:15" x14ac:dyDescent="0.3">
      <c r="A214" s="1" t="s">
        <v>976</v>
      </c>
      <c r="B214" s="1" t="s">
        <v>1352</v>
      </c>
      <c r="C214" s="1" t="s">
        <v>1352</v>
      </c>
      <c r="D214" s="1" t="s">
        <v>1359</v>
      </c>
      <c r="E214" s="1" t="s">
        <v>1358</v>
      </c>
      <c r="F214" s="1"/>
      <c r="G214" s="1" t="s">
        <v>1386</v>
      </c>
      <c r="H214" s="1"/>
      <c r="I214" s="1">
        <v>1</v>
      </c>
      <c r="J214" s="1"/>
      <c r="K214" s="1">
        <v>2</v>
      </c>
      <c r="L214" s="1"/>
      <c r="M214" s="1"/>
      <c r="N214" s="1">
        <v>3</v>
      </c>
      <c r="O214" s="1">
        <f>+DATAFIAP24[[#This Row],[GRAND SLAM]]*$H$2+DATAFIAP24[[#This Row],[Suma de M.E.]]*$I$2+DATAFIAP24[[#This Row],[ORO FIAP]]*$J$2+DATAFIAP24[[#This Row],[PLATA FIAP]]*$K$2+DATAFIAP24[[#This Row],[BRONCE FIAP]]*$L$2+DATAFIAP24[[#This Row],[SHORTLIST FIAP]]*$M$2</f>
        <v>44</v>
      </c>
    </row>
    <row r="215" spans="1:15" x14ac:dyDescent="0.3">
      <c r="A215" s="1" t="s">
        <v>976</v>
      </c>
      <c r="B215" s="1" t="s">
        <v>1352</v>
      </c>
      <c r="C215" s="1" t="s">
        <v>1352</v>
      </c>
      <c r="D215" s="1" t="s">
        <v>1360</v>
      </c>
      <c r="E215" s="1" t="s">
        <v>1354</v>
      </c>
      <c r="F215" s="1"/>
      <c r="G215" s="1" t="s">
        <v>1386</v>
      </c>
      <c r="H215" s="1"/>
      <c r="I215" s="1"/>
      <c r="J215" s="1">
        <v>1</v>
      </c>
      <c r="K215" s="1">
        <v>2</v>
      </c>
      <c r="L215" s="1"/>
      <c r="M215" s="1">
        <v>1</v>
      </c>
      <c r="N215" s="1">
        <v>4</v>
      </c>
      <c r="O215" s="1">
        <f>+DATAFIAP24[[#This Row],[GRAND SLAM]]*$H$2+DATAFIAP24[[#This Row],[Suma de M.E.]]*$I$2+DATAFIAP24[[#This Row],[ORO FIAP]]*$J$2+DATAFIAP24[[#This Row],[PLATA FIAP]]*$K$2+DATAFIAP24[[#This Row],[BRONCE FIAP]]*$L$2+DATAFIAP24[[#This Row],[SHORTLIST FIAP]]*$M$2</f>
        <v>30</v>
      </c>
    </row>
    <row r="216" spans="1:15" x14ac:dyDescent="0.3">
      <c r="A216" s="1" t="s">
        <v>976</v>
      </c>
      <c r="B216" s="1" t="s">
        <v>1361</v>
      </c>
      <c r="C216" s="1" t="s">
        <v>1361</v>
      </c>
      <c r="D216" s="1" t="s">
        <v>1362</v>
      </c>
      <c r="E216" s="1" t="s">
        <v>1363</v>
      </c>
      <c r="F216" s="1"/>
      <c r="G216" s="1" t="s">
        <v>1375</v>
      </c>
      <c r="H216" s="1"/>
      <c r="I216" s="1"/>
      <c r="J216" s="1"/>
      <c r="K216" s="1">
        <v>1</v>
      </c>
      <c r="L216" s="1">
        <v>1</v>
      </c>
      <c r="M216" s="1"/>
      <c r="N216" s="1">
        <v>2</v>
      </c>
      <c r="O216" s="1">
        <f>+DATAFIAP24[[#This Row],[GRAND SLAM]]*$H$2+DATAFIAP24[[#This Row],[Suma de M.E.]]*$I$2+DATAFIAP24[[#This Row],[ORO FIAP]]*$J$2+DATAFIAP24[[#This Row],[PLATA FIAP]]*$K$2+DATAFIAP24[[#This Row],[BRONCE FIAP]]*$L$2+DATAFIAP24[[#This Row],[SHORTLIST FIAP]]*$M$2</f>
        <v>10</v>
      </c>
    </row>
    <row r="217" spans="1:15" x14ac:dyDescent="0.3">
      <c r="A217" s="1" t="s">
        <v>976</v>
      </c>
      <c r="B217" s="1" t="s">
        <v>1364</v>
      </c>
      <c r="C217" s="1" t="s">
        <v>1364</v>
      </c>
      <c r="D217" s="1" t="s">
        <v>1365</v>
      </c>
      <c r="E217" s="1" t="s">
        <v>1366</v>
      </c>
      <c r="F217" s="1"/>
      <c r="G217" s="1" t="s">
        <v>1375</v>
      </c>
      <c r="H217" s="1"/>
      <c r="I217" s="1"/>
      <c r="J217" s="1"/>
      <c r="K217" s="1"/>
      <c r="L217" s="1"/>
      <c r="M217" s="1">
        <v>1</v>
      </c>
      <c r="N217" s="1">
        <v>1</v>
      </c>
      <c r="O217" s="1">
        <f>+DATAFIAP24[[#This Row],[GRAND SLAM]]*$H$2+DATAFIAP24[[#This Row],[Suma de M.E.]]*$I$2+DATAFIAP24[[#This Row],[ORO FIAP]]*$J$2+DATAFIAP24[[#This Row],[PLATA FIAP]]*$K$2+DATAFIAP24[[#This Row],[BRONCE FIAP]]*$L$2+DATAFIAP24[[#This Row],[SHORTLIST FIAP]]*$M$2</f>
        <v>1</v>
      </c>
    </row>
    <row r="218" spans="1:15" x14ac:dyDescent="0.3">
      <c r="A218" s="1" t="s">
        <v>976</v>
      </c>
      <c r="B218" s="1" t="s">
        <v>1364</v>
      </c>
      <c r="C218" s="1" t="s">
        <v>1364</v>
      </c>
      <c r="D218" s="1" t="s">
        <v>1367</v>
      </c>
      <c r="E218" s="1" t="s">
        <v>1368</v>
      </c>
      <c r="F218" s="1"/>
      <c r="G218" s="1" t="s">
        <v>1375</v>
      </c>
      <c r="H218" s="1"/>
      <c r="I218" s="1"/>
      <c r="J218" s="1"/>
      <c r="K218" s="1"/>
      <c r="L218" s="1">
        <v>1</v>
      </c>
      <c r="M218" s="1"/>
      <c r="N218" s="1">
        <v>1</v>
      </c>
      <c r="O218" s="1">
        <f>+DATAFIAP24[[#This Row],[GRAND SLAM]]*$H$2+DATAFIAP24[[#This Row],[Suma de M.E.]]*$I$2+DATAFIAP24[[#This Row],[ORO FIAP]]*$J$2+DATAFIAP24[[#This Row],[PLATA FIAP]]*$K$2+DATAFIAP24[[#This Row],[BRONCE FIAP]]*$L$2+DATAFIAP24[[#This Row],[SHORTLIST FIAP]]*$M$2</f>
        <v>3</v>
      </c>
    </row>
    <row r="219" spans="1:15" x14ac:dyDescent="0.3">
      <c r="A219" s="1" t="s">
        <v>976</v>
      </c>
      <c r="B219" s="1" t="s">
        <v>1369</v>
      </c>
      <c r="C219" s="1" t="s">
        <v>1369</v>
      </c>
      <c r="D219" s="1" t="s">
        <v>1370</v>
      </c>
      <c r="E219" s="1" t="s">
        <v>1371</v>
      </c>
      <c r="F219" s="1"/>
      <c r="G219" s="1" t="s">
        <v>984</v>
      </c>
      <c r="H219" s="1"/>
      <c r="I219" s="1"/>
      <c r="J219" s="1"/>
      <c r="K219" s="1">
        <v>1</v>
      </c>
      <c r="L219" s="1"/>
      <c r="M219" s="1"/>
      <c r="N219" s="1">
        <v>1</v>
      </c>
      <c r="O219" s="1">
        <f>+DATAFIAP24[[#This Row],[GRAND SLAM]]*$H$2+DATAFIAP24[[#This Row],[Suma de M.E.]]*$I$2+DATAFIAP24[[#This Row],[ORO FIAP]]*$J$2+DATAFIAP24[[#This Row],[PLATA FIAP]]*$K$2+DATAFIAP24[[#This Row],[BRONCE FIAP]]*$L$2+DATAFIAP24[[#This Row],[SHORTLIST FIAP]]*$M$2</f>
        <v>7</v>
      </c>
    </row>
    <row r="220" spans="1:15" x14ac:dyDescent="0.3">
      <c r="A220" s="1" t="s">
        <v>976</v>
      </c>
      <c r="B220" s="1" t="s">
        <v>1369</v>
      </c>
      <c r="C220" s="1" t="s">
        <v>1369</v>
      </c>
      <c r="D220" s="1" t="s">
        <v>1372</v>
      </c>
      <c r="E220" s="1" t="s">
        <v>1371</v>
      </c>
      <c r="F220" s="1"/>
      <c r="G220" s="1" t="s">
        <v>984</v>
      </c>
      <c r="H220" s="1"/>
      <c r="I220" s="1"/>
      <c r="J220" s="1"/>
      <c r="K220" s="1"/>
      <c r="L220" s="1">
        <v>1</v>
      </c>
      <c r="M220" s="1">
        <v>1</v>
      </c>
      <c r="N220" s="1">
        <v>2</v>
      </c>
      <c r="O220" s="1">
        <f>+DATAFIAP24[[#This Row],[GRAND SLAM]]*$H$2+DATAFIAP24[[#This Row],[Suma de M.E.]]*$I$2+DATAFIAP24[[#This Row],[ORO FIAP]]*$J$2+DATAFIAP24[[#This Row],[PLATA FIAP]]*$K$2+DATAFIAP24[[#This Row],[BRONCE FIAP]]*$L$2+DATAFIAP24[[#This Row],[SHORTLIST FIAP]]*$M$2</f>
        <v>4</v>
      </c>
    </row>
    <row r="221" spans="1:15" x14ac:dyDescent="0.3">
      <c r="H221">
        <f>SUBTOTAL(109,DATAFIAP24[GRAND SLAM])</f>
        <v>4</v>
      </c>
      <c r="I221">
        <f>SUBTOTAL(109,DATAFIAP24[Suma de M.E.])</f>
        <v>1</v>
      </c>
      <c r="J221">
        <f>SUBTOTAL(109,DATAFIAP24[ORO FIAP])</f>
        <v>43</v>
      </c>
      <c r="K221">
        <f>SUBTOTAL(109,DATAFIAP24[PLATA FIAP])</f>
        <v>69</v>
      </c>
      <c r="L221">
        <f>SUBTOTAL(109,DATAFIAP24[BRONCE FIAP])</f>
        <v>86</v>
      </c>
      <c r="M221">
        <f>SUBTOTAL(109,DATAFIAP24[SHORTLIST FIAP])</f>
        <v>146</v>
      </c>
      <c r="N221">
        <f>SUBTOTAL(109,DATAFIAP24[Suma de TOTAL PREMIOS])</f>
        <v>349</v>
      </c>
      <c r="O221">
        <f>SUBTOTAL(109,DATAFIAP24[TOTAL PUNTAJE])</f>
        <v>1682</v>
      </c>
    </row>
  </sheetData>
  <sheetProtection algorithmName="SHA-512" hashValue="Ak8RFW1TZ75ukN1qdYhz6bUg7n35tuMtphtbAhlTkKjfSXFIh5tqdMduVXExkIuZOsowL8i0tdmdgsq5++YHBw==" saltValue="/rhQvj4moS+WSmMys/e5gA==" spinCount="100000" sheet="1" objects="1" scenarios="1"/>
  <mergeCells count="2">
    <mergeCell ref="H3:M3"/>
    <mergeCell ref="N3:O3"/>
  </mergeCells>
  <phoneticPr fontId="9" type="noConversion"/>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CC27-BB48-4B05-BE31-0D3F62B7813E}">
  <dimension ref="A1:O392"/>
  <sheetViews>
    <sheetView showGridLines="0" zoomScale="85" zoomScaleNormal="85" workbookViewId="0">
      <pane xSplit="1" ySplit="4" topLeftCell="B5" activePane="bottomRight" state="frozen"/>
      <selection activeCell="A2" sqref="A2:XFD2"/>
      <selection pane="topRight" activeCell="A2" sqref="A2:XFD2"/>
      <selection pane="bottomLeft" activeCell="A2" sqref="A2:XFD2"/>
      <selection pane="bottomRight" activeCell="D224" sqref="D224"/>
    </sheetView>
  </sheetViews>
  <sheetFormatPr baseColWidth="10" defaultRowHeight="14.4" x14ac:dyDescent="0.3"/>
  <cols>
    <col min="1" max="1" width="19.5546875" style="7" customWidth="1"/>
    <col min="2" max="6" width="30.77734375" style="7" customWidth="1"/>
    <col min="7" max="7" width="13.33203125" style="7" bestFit="1" customWidth="1"/>
    <col min="8" max="8" width="11.88671875" style="7" customWidth="1"/>
    <col min="9" max="9" width="19.5546875" style="7" customWidth="1"/>
    <col min="10" max="10" width="14" style="7" customWidth="1"/>
    <col min="11" max="12" width="11.5546875" style="7"/>
    <col min="13" max="13" width="12.33203125" style="7" customWidth="1"/>
    <col min="14" max="14" width="26.5546875" style="7" bestFit="1" customWidth="1"/>
    <col min="15" max="15" width="16" style="7" bestFit="1" customWidth="1"/>
    <col min="16" max="16384" width="11.5546875" style="7"/>
  </cols>
  <sheetData>
    <row r="1" spans="1:15" ht="93" customHeight="1" x14ac:dyDescent="0.3"/>
    <row r="2" spans="1:15" ht="15.6" x14ac:dyDescent="0.3">
      <c r="G2" s="20" t="s">
        <v>2642</v>
      </c>
      <c r="H2" s="20">
        <v>30</v>
      </c>
      <c r="I2" s="20">
        <v>30</v>
      </c>
      <c r="J2" s="20">
        <v>30</v>
      </c>
      <c r="K2" s="20">
        <v>15</v>
      </c>
      <c r="L2" s="20">
        <v>7</v>
      </c>
      <c r="M2" s="20">
        <v>3</v>
      </c>
      <c r="N2"/>
      <c r="O2"/>
    </row>
    <row r="3" spans="1:15" ht="21" x14ac:dyDescent="0.4">
      <c r="H3" s="50" t="s">
        <v>2644</v>
      </c>
      <c r="I3" s="50"/>
      <c r="J3" s="50"/>
      <c r="K3" s="50"/>
      <c r="L3" s="50"/>
      <c r="M3" s="50"/>
      <c r="N3" s="51" t="s">
        <v>2632</v>
      </c>
      <c r="O3" s="51"/>
    </row>
    <row r="4" spans="1:15" s="9" customFormat="1" ht="15.6" x14ac:dyDescent="0.3">
      <c r="A4" s="9" t="s">
        <v>0</v>
      </c>
      <c r="B4" s="9" t="s">
        <v>2</v>
      </c>
      <c r="C4" s="9" t="s">
        <v>1498</v>
      </c>
      <c r="D4" s="9" t="s">
        <v>3</v>
      </c>
      <c r="E4" s="9" t="s">
        <v>4</v>
      </c>
      <c r="F4" s="9" t="s">
        <v>5</v>
      </c>
      <c r="G4" s="9" t="s">
        <v>6</v>
      </c>
      <c r="H4" s="9" t="s">
        <v>2098</v>
      </c>
      <c r="I4" s="9" t="s">
        <v>2093</v>
      </c>
      <c r="J4" s="9" t="s">
        <v>2094</v>
      </c>
      <c r="K4" s="9" t="s">
        <v>2095</v>
      </c>
      <c r="L4" s="9" t="s">
        <v>2096</v>
      </c>
      <c r="M4" s="9" t="s">
        <v>2097</v>
      </c>
      <c r="N4" s="10" t="s">
        <v>1417</v>
      </c>
      <c r="O4" s="9" t="s">
        <v>2601</v>
      </c>
    </row>
    <row r="5" spans="1:15" x14ac:dyDescent="0.3">
      <c r="A5" s="29" t="s">
        <v>1499</v>
      </c>
      <c r="B5" s="29" t="s">
        <v>1500</v>
      </c>
      <c r="C5" s="29" t="s">
        <v>1500</v>
      </c>
      <c r="D5" s="29" t="s">
        <v>1501</v>
      </c>
      <c r="E5" s="29" t="s">
        <v>1502</v>
      </c>
      <c r="F5" s="29" t="s">
        <v>1503</v>
      </c>
      <c r="G5" s="29" t="s">
        <v>1504</v>
      </c>
      <c r="H5" s="29"/>
      <c r="I5" s="29"/>
      <c r="J5" s="29"/>
      <c r="K5" s="29">
        <v>1</v>
      </c>
      <c r="L5" s="29"/>
      <c r="M5" s="29"/>
      <c r="N5" s="29">
        <f>SUM(DATACANNES24[[#This Row],[Grand Prix ]:[Bronze Lion]])</f>
        <v>1</v>
      </c>
      <c r="O5" s="29">
        <f>+DATACANNES24[[#This Row],[Grand Prix ]]*$H$2+DATACANNES24[[#This Row],[Titanium Grand Prix ]]*$I$2+DATACANNES24[[#This Row],[Titanium Lion]]*$J$2+DATACANNES24[[#This Row],[Gold Lion]]*$K$2+DATACANNES24[[#This Row],[Silver Lion]]*$L$2+DATACANNES24[[#This Row],[Bronze Lion]]*$M$2</f>
        <v>15</v>
      </c>
    </row>
    <row r="6" spans="1:15" x14ac:dyDescent="0.3">
      <c r="A6" s="29" t="s">
        <v>1499</v>
      </c>
      <c r="B6" s="29" t="s">
        <v>1505</v>
      </c>
      <c r="C6" s="29" t="s">
        <v>1505</v>
      </c>
      <c r="D6" s="29" t="s">
        <v>1506</v>
      </c>
      <c r="E6" s="29" t="s">
        <v>1507</v>
      </c>
      <c r="F6" s="29" t="s">
        <v>1508</v>
      </c>
      <c r="G6" s="29" t="s">
        <v>146</v>
      </c>
      <c r="H6" s="29"/>
      <c r="I6" s="29"/>
      <c r="J6" s="29"/>
      <c r="K6" s="29"/>
      <c r="L6" s="29"/>
      <c r="M6" s="29">
        <v>1</v>
      </c>
      <c r="N6" s="29">
        <f>SUM(DATACANNES24[[#This Row],[Grand Prix ]:[Bronze Lion]])</f>
        <v>1</v>
      </c>
      <c r="O6" s="29">
        <f>+DATACANNES24[[#This Row],[Grand Prix ]]*$H$2+DATACANNES24[[#This Row],[Titanium Grand Prix ]]*$I$2+DATACANNES24[[#This Row],[Titanium Lion]]*$J$2+DATACANNES24[[#This Row],[Gold Lion]]*$K$2+DATACANNES24[[#This Row],[Silver Lion]]*$L$2+DATACANNES24[[#This Row],[Bronze Lion]]*$M$2</f>
        <v>3</v>
      </c>
    </row>
    <row r="7" spans="1:15" x14ac:dyDescent="0.3">
      <c r="A7" s="29" t="s">
        <v>1499</v>
      </c>
      <c r="B7" s="29" t="s">
        <v>2208</v>
      </c>
      <c r="C7" s="29" t="s">
        <v>2207</v>
      </c>
      <c r="D7" s="29" t="s">
        <v>1509</v>
      </c>
      <c r="E7" s="29" t="s">
        <v>1510</v>
      </c>
      <c r="F7" s="29" t="s">
        <v>1511</v>
      </c>
      <c r="G7" s="29" t="s">
        <v>1504</v>
      </c>
      <c r="H7" s="29"/>
      <c r="I7" s="29"/>
      <c r="J7" s="29"/>
      <c r="K7" s="29"/>
      <c r="L7" s="29"/>
      <c r="M7" s="29">
        <v>1</v>
      </c>
      <c r="N7" s="29">
        <f>SUM(DATACANNES24[[#This Row],[Grand Prix ]:[Bronze Lion]])</f>
        <v>1</v>
      </c>
      <c r="O7" s="29">
        <f>+DATACANNES24[[#This Row],[Grand Prix ]]*$H$2+DATACANNES24[[#This Row],[Titanium Grand Prix ]]*$I$2+DATACANNES24[[#This Row],[Titanium Lion]]*$J$2+DATACANNES24[[#This Row],[Gold Lion]]*$K$2+DATACANNES24[[#This Row],[Silver Lion]]*$L$2+DATACANNES24[[#This Row],[Bronze Lion]]*$M$2</f>
        <v>3</v>
      </c>
    </row>
    <row r="8" spans="1:15" x14ac:dyDescent="0.3">
      <c r="A8" s="29" t="s">
        <v>1499</v>
      </c>
      <c r="B8" s="29" t="s">
        <v>1512</v>
      </c>
      <c r="C8" s="29" t="s">
        <v>2113</v>
      </c>
      <c r="D8" s="29" t="s">
        <v>1513</v>
      </c>
      <c r="E8" s="29" t="s">
        <v>1514</v>
      </c>
      <c r="F8" s="29" t="s">
        <v>1515</v>
      </c>
      <c r="G8" s="29" t="s">
        <v>1504</v>
      </c>
      <c r="H8" s="29"/>
      <c r="I8" s="29"/>
      <c r="J8" s="29"/>
      <c r="K8" s="29"/>
      <c r="L8" s="29"/>
      <c r="M8" s="29">
        <v>1</v>
      </c>
      <c r="N8" s="29">
        <f>SUM(DATACANNES24[[#This Row],[Grand Prix ]:[Bronze Lion]])</f>
        <v>1</v>
      </c>
      <c r="O8" s="29">
        <f>+DATACANNES24[[#This Row],[Grand Prix ]]*$H$2+DATACANNES24[[#This Row],[Titanium Grand Prix ]]*$I$2+DATACANNES24[[#This Row],[Titanium Lion]]*$J$2+DATACANNES24[[#This Row],[Gold Lion]]*$K$2+DATACANNES24[[#This Row],[Silver Lion]]*$L$2+DATACANNES24[[#This Row],[Bronze Lion]]*$M$2</f>
        <v>3</v>
      </c>
    </row>
    <row r="9" spans="1:15" x14ac:dyDescent="0.3">
      <c r="A9" s="29" t="s">
        <v>1499</v>
      </c>
      <c r="B9" s="29" t="s">
        <v>455</v>
      </c>
      <c r="C9" s="29" t="s">
        <v>455</v>
      </c>
      <c r="D9" s="29" t="s">
        <v>1516</v>
      </c>
      <c r="E9" s="29" t="s">
        <v>1517</v>
      </c>
      <c r="F9" s="29" t="s">
        <v>1518</v>
      </c>
      <c r="G9" s="29" t="s">
        <v>140</v>
      </c>
      <c r="H9" s="29"/>
      <c r="I9" s="29"/>
      <c r="J9" s="29"/>
      <c r="K9" s="29"/>
      <c r="L9" s="29">
        <v>1</v>
      </c>
      <c r="M9" s="29"/>
      <c r="N9" s="29">
        <f>SUM(DATACANNES24[[#This Row],[Grand Prix ]:[Bronze Lion]])</f>
        <v>1</v>
      </c>
      <c r="O9" s="29">
        <f>+DATACANNES24[[#This Row],[Grand Prix ]]*$H$2+DATACANNES24[[#This Row],[Titanium Grand Prix ]]*$I$2+DATACANNES24[[#This Row],[Titanium Lion]]*$J$2+DATACANNES24[[#This Row],[Gold Lion]]*$K$2+DATACANNES24[[#This Row],[Silver Lion]]*$L$2+DATACANNES24[[#This Row],[Bronze Lion]]*$M$2</f>
        <v>7</v>
      </c>
    </row>
    <row r="10" spans="1:15" x14ac:dyDescent="0.3">
      <c r="A10" s="29" t="s">
        <v>1499</v>
      </c>
      <c r="B10" s="29" t="s">
        <v>1443</v>
      </c>
      <c r="C10" s="29" t="s">
        <v>1352</v>
      </c>
      <c r="D10" s="29" t="s">
        <v>1519</v>
      </c>
      <c r="E10" s="29" t="s">
        <v>1520</v>
      </c>
      <c r="F10" s="29" t="s">
        <v>1521</v>
      </c>
      <c r="G10" s="29" t="s">
        <v>126</v>
      </c>
      <c r="H10" s="29"/>
      <c r="I10" s="29"/>
      <c r="J10" s="29"/>
      <c r="K10" s="29">
        <v>1</v>
      </c>
      <c r="L10" s="29"/>
      <c r="M10" s="29"/>
      <c r="N10" s="29">
        <f>SUM(DATACANNES24[[#This Row],[Grand Prix ]:[Bronze Lion]])</f>
        <v>1</v>
      </c>
      <c r="O10" s="29">
        <f>+DATACANNES24[[#This Row],[Grand Prix ]]*$H$2+DATACANNES24[[#This Row],[Titanium Grand Prix ]]*$I$2+DATACANNES24[[#This Row],[Titanium Lion]]*$J$2+DATACANNES24[[#This Row],[Gold Lion]]*$K$2+DATACANNES24[[#This Row],[Silver Lion]]*$L$2+DATACANNES24[[#This Row],[Bronze Lion]]*$M$2</f>
        <v>15</v>
      </c>
    </row>
    <row r="11" spans="1:15" x14ac:dyDescent="0.3">
      <c r="A11" s="29" t="s">
        <v>1522</v>
      </c>
      <c r="B11" s="29" t="s">
        <v>1523</v>
      </c>
      <c r="C11" s="29" t="s">
        <v>2106</v>
      </c>
      <c r="D11" s="29" t="s">
        <v>1524</v>
      </c>
      <c r="E11" s="29" t="s">
        <v>1525</v>
      </c>
      <c r="F11" s="29" t="s">
        <v>1526</v>
      </c>
      <c r="G11" s="29" t="s">
        <v>127</v>
      </c>
      <c r="H11" s="29"/>
      <c r="I11" s="29"/>
      <c r="J11" s="29"/>
      <c r="K11" s="29">
        <v>1</v>
      </c>
      <c r="L11" s="29"/>
      <c r="M11" s="29"/>
      <c r="N11" s="29">
        <f>SUM(DATACANNES24[[#This Row],[Grand Prix ]:[Bronze Lion]])</f>
        <v>1</v>
      </c>
      <c r="O11" s="29">
        <f>+DATACANNES24[[#This Row],[Grand Prix ]]*$H$2+DATACANNES24[[#This Row],[Titanium Grand Prix ]]*$I$2+DATACANNES24[[#This Row],[Titanium Lion]]*$J$2+DATACANNES24[[#This Row],[Gold Lion]]*$K$2+DATACANNES24[[#This Row],[Silver Lion]]*$L$2+DATACANNES24[[#This Row],[Bronze Lion]]*$M$2</f>
        <v>15</v>
      </c>
    </row>
    <row r="12" spans="1:15" x14ac:dyDescent="0.3">
      <c r="A12" s="29" t="s">
        <v>1522</v>
      </c>
      <c r="B12" s="29" t="s">
        <v>1512</v>
      </c>
      <c r="C12" s="29" t="s">
        <v>2273</v>
      </c>
      <c r="D12" s="29" t="s">
        <v>1527</v>
      </c>
      <c r="E12" s="29" t="s">
        <v>1528</v>
      </c>
      <c r="F12" s="29" t="s">
        <v>1529</v>
      </c>
      <c r="G12" s="29" t="s">
        <v>126</v>
      </c>
      <c r="H12" s="29"/>
      <c r="I12" s="29"/>
      <c r="J12" s="29"/>
      <c r="K12" s="29">
        <v>1</v>
      </c>
      <c r="L12" s="29"/>
      <c r="M12" s="29"/>
      <c r="N12" s="29">
        <f>SUM(DATACANNES24[[#This Row],[Grand Prix ]:[Bronze Lion]])</f>
        <v>1</v>
      </c>
      <c r="O12" s="29">
        <f>+DATACANNES24[[#This Row],[Grand Prix ]]*$H$2+DATACANNES24[[#This Row],[Titanium Grand Prix ]]*$I$2+DATACANNES24[[#This Row],[Titanium Lion]]*$J$2+DATACANNES24[[#This Row],[Gold Lion]]*$K$2+DATACANNES24[[#This Row],[Silver Lion]]*$L$2+DATACANNES24[[#This Row],[Bronze Lion]]*$M$2</f>
        <v>15</v>
      </c>
    </row>
    <row r="13" spans="1:15" x14ac:dyDescent="0.3">
      <c r="A13" s="29" t="s">
        <v>1522</v>
      </c>
      <c r="B13" s="29" t="s">
        <v>1530</v>
      </c>
      <c r="C13" s="29" t="s">
        <v>1530</v>
      </c>
      <c r="D13" s="29" t="s">
        <v>1531</v>
      </c>
      <c r="E13" s="29" t="s">
        <v>1532</v>
      </c>
      <c r="F13" s="29" t="s">
        <v>1532</v>
      </c>
      <c r="G13" s="29" t="s">
        <v>1504</v>
      </c>
      <c r="H13" s="29"/>
      <c r="I13" s="29"/>
      <c r="J13" s="29"/>
      <c r="K13" s="29"/>
      <c r="L13" s="29"/>
      <c r="M13" s="29">
        <v>1</v>
      </c>
      <c r="N13" s="29">
        <f>SUM(DATACANNES24[[#This Row],[Grand Prix ]:[Bronze Lion]])</f>
        <v>1</v>
      </c>
      <c r="O13" s="29">
        <f>+DATACANNES24[[#This Row],[Grand Prix ]]*$H$2+DATACANNES24[[#This Row],[Titanium Grand Prix ]]*$I$2+DATACANNES24[[#This Row],[Titanium Lion]]*$J$2+DATACANNES24[[#This Row],[Gold Lion]]*$K$2+DATACANNES24[[#This Row],[Silver Lion]]*$L$2+DATACANNES24[[#This Row],[Bronze Lion]]*$M$2</f>
        <v>3</v>
      </c>
    </row>
    <row r="14" spans="1:15" x14ac:dyDescent="0.3">
      <c r="A14" s="29" t="s">
        <v>1522</v>
      </c>
      <c r="B14" s="29" t="s">
        <v>1533</v>
      </c>
      <c r="C14" s="29" t="s">
        <v>1533</v>
      </c>
      <c r="D14" s="29" t="s">
        <v>1534</v>
      </c>
      <c r="E14" s="29" t="s">
        <v>427</v>
      </c>
      <c r="F14" s="29" t="s">
        <v>1535</v>
      </c>
      <c r="G14" s="29" t="s">
        <v>1504</v>
      </c>
      <c r="H14" s="29"/>
      <c r="I14" s="29"/>
      <c r="J14" s="29"/>
      <c r="K14" s="29"/>
      <c r="L14" s="29">
        <v>1</v>
      </c>
      <c r="M14" s="29"/>
      <c r="N14" s="29">
        <f>SUM(DATACANNES24[[#This Row],[Grand Prix ]:[Bronze Lion]])</f>
        <v>1</v>
      </c>
      <c r="O14" s="29">
        <f>+DATACANNES24[[#This Row],[Grand Prix ]]*$H$2+DATACANNES24[[#This Row],[Titanium Grand Prix ]]*$I$2+DATACANNES24[[#This Row],[Titanium Lion]]*$J$2+DATACANNES24[[#This Row],[Gold Lion]]*$K$2+DATACANNES24[[#This Row],[Silver Lion]]*$L$2+DATACANNES24[[#This Row],[Bronze Lion]]*$M$2</f>
        <v>7</v>
      </c>
    </row>
    <row r="15" spans="1:15" x14ac:dyDescent="0.3">
      <c r="A15" s="29" t="s">
        <v>1522</v>
      </c>
      <c r="B15" s="29" t="s">
        <v>1536</v>
      </c>
      <c r="C15" s="29" t="s">
        <v>1536</v>
      </c>
      <c r="D15" s="29" t="s">
        <v>1537</v>
      </c>
      <c r="E15" s="29" t="s">
        <v>1538</v>
      </c>
      <c r="F15" s="29" t="s">
        <v>1538</v>
      </c>
      <c r="G15" s="29" t="s">
        <v>1504</v>
      </c>
      <c r="H15" s="29"/>
      <c r="I15" s="29"/>
      <c r="J15" s="29"/>
      <c r="K15" s="29"/>
      <c r="L15" s="29"/>
      <c r="M15" s="29">
        <v>1</v>
      </c>
      <c r="N15" s="29">
        <f>SUM(DATACANNES24[[#This Row],[Grand Prix ]:[Bronze Lion]])</f>
        <v>1</v>
      </c>
      <c r="O15" s="29">
        <f>+DATACANNES24[[#This Row],[Grand Prix ]]*$H$2+DATACANNES24[[#This Row],[Titanium Grand Prix ]]*$I$2+DATACANNES24[[#This Row],[Titanium Lion]]*$J$2+DATACANNES24[[#This Row],[Gold Lion]]*$K$2+DATACANNES24[[#This Row],[Silver Lion]]*$L$2+DATACANNES24[[#This Row],[Bronze Lion]]*$M$2</f>
        <v>3</v>
      </c>
    </row>
    <row r="16" spans="1:15" x14ac:dyDescent="0.3">
      <c r="A16" s="29" t="s">
        <v>1522</v>
      </c>
      <c r="B16" s="29" t="s">
        <v>1539</v>
      </c>
      <c r="C16" s="29" t="s">
        <v>2131</v>
      </c>
      <c r="D16" s="29" t="s">
        <v>1540</v>
      </c>
      <c r="E16" s="29" t="s">
        <v>1541</v>
      </c>
      <c r="F16" s="29" t="s">
        <v>1542</v>
      </c>
      <c r="G16" s="29" t="s">
        <v>1504</v>
      </c>
      <c r="H16" s="29"/>
      <c r="I16" s="29"/>
      <c r="J16" s="29"/>
      <c r="K16" s="29"/>
      <c r="L16" s="29"/>
      <c r="M16" s="29">
        <v>1</v>
      </c>
      <c r="N16" s="29">
        <f>SUM(DATACANNES24[[#This Row],[Grand Prix ]:[Bronze Lion]])</f>
        <v>1</v>
      </c>
      <c r="O16" s="29">
        <f>+DATACANNES24[[#This Row],[Grand Prix ]]*$H$2+DATACANNES24[[#This Row],[Titanium Grand Prix ]]*$I$2+DATACANNES24[[#This Row],[Titanium Lion]]*$J$2+DATACANNES24[[#This Row],[Gold Lion]]*$K$2+DATACANNES24[[#This Row],[Silver Lion]]*$L$2+DATACANNES24[[#This Row],[Bronze Lion]]*$M$2</f>
        <v>3</v>
      </c>
    </row>
    <row r="17" spans="1:15" x14ac:dyDescent="0.3">
      <c r="A17" s="29" t="s">
        <v>1522</v>
      </c>
      <c r="B17" s="29" t="s">
        <v>1510</v>
      </c>
      <c r="C17" s="29" t="s">
        <v>1510</v>
      </c>
      <c r="D17" s="29" t="s">
        <v>1543</v>
      </c>
      <c r="E17" s="29" t="s">
        <v>1510</v>
      </c>
      <c r="F17" s="29" t="s">
        <v>1510</v>
      </c>
      <c r="G17" s="29" t="s">
        <v>1504</v>
      </c>
      <c r="H17" s="29"/>
      <c r="I17" s="29"/>
      <c r="J17" s="29"/>
      <c r="K17" s="29"/>
      <c r="L17" s="29"/>
      <c r="M17" s="29">
        <v>1</v>
      </c>
      <c r="N17" s="29">
        <f>SUM(DATACANNES24[[#This Row],[Grand Prix ]:[Bronze Lion]])</f>
        <v>1</v>
      </c>
      <c r="O17" s="29">
        <f>+DATACANNES24[[#This Row],[Grand Prix ]]*$H$2+DATACANNES24[[#This Row],[Titanium Grand Prix ]]*$I$2+DATACANNES24[[#This Row],[Titanium Lion]]*$J$2+DATACANNES24[[#This Row],[Gold Lion]]*$K$2+DATACANNES24[[#This Row],[Silver Lion]]*$L$2+DATACANNES24[[#This Row],[Bronze Lion]]*$M$2</f>
        <v>3</v>
      </c>
    </row>
    <row r="18" spans="1:15" x14ac:dyDescent="0.3">
      <c r="A18" s="29" t="s">
        <v>1522</v>
      </c>
      <c r="B18" s="29" t="s">
        <v>1544</v>
      </c>
      <c r="C18" s="29" t="s">
        <v>2146</v>
      </c>
      <c r="D18" s="29" t="s">
        <v>1545</v>
      </c>
      <c r="E18" s="29" t="s">
        <v>1546</v>
      </c>
      <c r="F18" s="29" t="s">
        <v>1546</v>
      </c>
      <c r="G18" s="29" t="s">
        <v>146</v>
      </c>
      <c r="H18" s="29"/>
      <c r="I18" s="29"/>
      <c r="J18" s="29"/>
      <c r="K18" s="29"/>
      <c r="L18" s="29">
        <v>1</v>
      </c>
      <c r="M18" s="29"/>
      <c r="N18" s="29">
        <f>SUM(DATACANNES24[[#This Row],[Grand Prix ]:[Bronze Lion]])</f>
        <v>1</v>
      </c>
      <c r="O18" s="29">
        <f>+DATACANNES24[[#This Row],[Grand Prix ]]*$H$2+DATACANNES24[[#This Row],[Titanium Grand Prix ]]*$I$2+DATACANNES24[[#This Row],[Titanium Lion]]*$J$2+DATACANNES24[[#This Row],[Gold Lion]]*$K$2+DATACANNES24[[#This Row],[Silver Lion]]*$L$2+DATACANNES24[[#This Row],[Bronze Lion]]*$M$2</f>
        <v>7</v>
      </c>
    </row>
    <row r="19" spans="1:15" x14ac:dyDescent="0.3">
      <c r="A19" s="29" t="s">
        <v>1522</v>
      </c>
      <c r="B19" s="29" t="s">
        <v>1544</v>
      </c>
      <c r="C19" s="29" t="s">
        <v>2147</v>
      </c>
      <c r="D19" s="29" t="s">
        <v>1545</v>
      </c>
      <c r="E19" s="29" t="s">
        <v>1546</v>
      </c>
      <c r="F19" s="29" t="s">
        <v>1546</v>
      </c>
      <c r="G19" s="29" t="s">
        <v>1504</v>
      </c>
      <c r="H19" s="29"/>
      <c r="I19" s="29"/>
      <c r="J19" s="29"/>
      <c r="K19" s="29"/>
      <c r="L19" s="29">
        <v>1</v>
      </c>
      <c r="M19" s="29"/>
      <c r="N19" s="29">
        <f>SUM(DATACANNES24[[#This Row],[Grand Prix ]:[Bronze Lion]])</f>
        <v>1</v>
      </c>
      <c r="O19" s="29">
        <f>+DATACANNES24[[#This Row],[Grand Prix ]]*$H$2+DATACANNES24[[#This Row],[Titanium Grand Prix ]]*$I$2+DATACANNES24[[#This Row],[Titanium Lion]]*$J$2+DATACANNES24[[#This Row],[Gold Lion]]*$K$2+DATACANNES24[[#This Row],[Silver Lion]]*$L$2+DATACANNES24[[#This Row],[Bronze Lion]]*$M$2</f>
        <v>7</v>
      </c>
    </row>
    <row r="20" spans="1:15" x14ac:dyDescent="0.3">
      <c r="A20" s="29" t="s">
        <v>1547</v>
      </c>
      <c r="B20" s="29" t="s">
        <v>1548</v>
      </c>
      <c r="C20" s="29" t="s">
        <v>1548</v>
      </c>
      <c r="D20" s="29" t="s">
        <v>1549</v>
      </c>
      <c r="E20" s="29" t="s">
        <v>1550</v>
      </c>
      <c r="F20" s="29" t="s">
        <v>1550</v>
      </c>
      <c r="G20" s="29" t="s">
        <v>1504</v>
      </c>
      <c r="H20" s="29"/>
      <c r="I20" s="29"/>
      <c r="J20" s="29"/>
      <c r="K20" s="29"/>
      <c r="L20" s="29"/>
      <c r="M20" s="29">
        <v>1</v>
      </c>
      <c r="N20" s="29">
        <f>SUM(DATACANNES24[[#This Row],[Grand Prix ]:[Bronze Lion]])</f>
        <v>1</v>
      </c>
      <c r="O20" s="29">
        <f>+DATACANNES24[[#This Row],[Grand Prix ]]*$H$2+DATACANNES24[[#This Row],[Titanium Grand Prix ]]*$I$2+DATACANNES24[[#This Row],[Titanium Lion]]*$J$2+DATACANNES24[[#This Row],[Gold Lion]]*$K$2+DATACANNES24[[#This Row],[Silver Lion]]*$L$2+DATACANNES24[[#This Row],[Bronze Lion]]*$M$2</f>
        <v>3</v>
      </c>
    </row>
    <row r="21" spans="1:15" x14ac:dyDescent="0.3">
      <c r="A21" s="29" t="s">
        <v>1547</v>
      </c>
      <c r="B21" s="29" t="s">
        <v>854</v>
      </c>
      <c r="C21" s="29" t="s">
        <v>2209</v>
      </c>
      <c r="D21" s="29" t="s">
        <v>1551</v>
      </c>
      <c r="E21" s="29" t="s">
        <v>1552</v>
      </c>
      <c r="F21" s="29" t="s">
        <v>1552</v>
      </c>
      <c r="G21" s="29" t="s">
        <v>1504</v>
      </c>
      <c r="H21" s="29"/>
      <c r="I21" s="29"/>
      <c r="J21" s="29"/>
      <c r="K21" s="29"/>
      <c r="L21" s="29">
        <v>1</v>
      </c>
      <c r="M21" s="29"/>
      <c r="N21" s="29">
        <f>SUM(DATACANNES24[[#This Row],[Grand Prix ]:[Bronze Lion]])</f>
        <v>1</v>
      </c>
      <c r="O21" s="29">
        <f>+DATACANNES24[[#This Row],[Grand Prix ]]*$H$2+DATACANNES24[[#This Row],[Titanium Grand Prix ]]*$I$2+DATACANNES24[[#This Row],[Titanium Lion]]*$J$2+DATACANNES24[[#This Row],[Gold Lion]]*$K$2+DATACANNES24[[#This Row],[Silver Lion]]*$L$2+DATACANNES24[[#This Row],[Bronze Lion]]*$M$2</f>
        <v>7</v>
      </c>
    </row>
    <row r="22" spans="1:15" x14ac:dyDescent="0.3">
      <c r="A22" s="29" t="s">
        <v>1547</v>
      </c>
      <c r="B22" s="29" t="s">
        <v>1553</v>
      </c>
      <c r="C22" s="29" t="s">
        <v>1553</v>
      </c>
      <c r="D22" s="29" t="s">
        <v>1554</v>
      </c>
      <c r="E22" s="29" t="s">
        <v>1555</v>
      </c>
      <c r="F22" s="29" t="s">
        <v>1556</v>
      </c>
      <c r="G22" s="29" t="s">
        <v>1504</v>
      </c>
      <c r="H22" s="29"/>
      <c r="I22" s="29"/>
      <c r="J22" s="29"/>
      <c r="K22" s="29"/>
      <c r="L22" s="29">
        <v>1</v>
      </c>
      <c r="M22" s="29"/>
      <c r="N22" s="29">
        <f>SUM(DATACANNES24[[#This Row],[Grand Prix ]:[Bronze Lion]])</f>
        <v>1</v>
      </c>
      <c r="O22" s="29">
        <f>+DATACANNES24[[#This Row],[Grand Prix ]]*$H$2+DATACANNES24[[#This Row],[Titanium Grand Prix ]]*$I$2+DATACANNES24[[#This Row],[Titanium Lion]]*$J$2+DATACANNES24[[#This Row],[Gold Lion]]*$K$2+DATACANNES24[[#This Row],[Silver Lion]]*$L$2+DATACANNES24[[#This Row],[Bronze Lion]]*$M$2</f>
        <v>7</v>
      </c>
    </row>
    <row r="23" spans="1:15" x14ac:dyDescent="0.3">
      <c r="A23" s="29" t="s">
        <v>1547</v>
      </c>
      <c r="B23" s="29" t="s">
        <v>1533</v>
      </c>
      <c r="C23" s="29" t="s">
        <v>1533</v>
      </c>
      <c r="D23" s="29" t="s">
        <v>1534</v>
      </c>
      <c r="E23" s="29" t="s">
        <v>427</v>
      </c>
      <c r="F23" s="29" t="s">
        <v>1535</v>
      </c>
      <c r="G23" s="29" t="s">
        <v>1504</v>
      </c>
      <c r="H23" s="29"/>
      <c r="I23" s="29"/>
      <c r="J23" s="29"/>
      <c r="K23" s="29"/>
      <c r="L23" s="29"/>
      <c r="M23" s="29">
        <v>1</v>
      </c>
      <c r="N23" s="29">
        <f>SUM(DATACANNES24[[#This Row],[Grand Prix ]:[Bronze Lion]])</f>
        <v>1</v>
      </c>
      <c r="O23" s="29">
        <f>+DATACANNES24[[#This Row],[Grand Prix ]]*$H$2+DATACANNES24[[#This Row],[Titanium Grand Prix ]]*$I$2+DATACANNES24[[#This Row],[Titanium Lion]]*$J$2+DATACANNES24[[#This Row],[Gold Lion]]*$K$2+DATACANNES24[[#This Row],[Silver Lion]]*$L$2+DATACANNES24[[#This Row],[Bronze Lion]]*$M$2</f>
        <v>3</v>
      </c>
    </row>
    <row r="24" spans="1:15" x14ac:dyDescent="0.3">
      <c r="A24" s="29" t="s">
        <v>1547</v>
      </c>
      <c r="B24" s="29" t="s">
        <v>1536</v>
      </c>
      <c r="C24" s="29" t="s">
        <v>1536</v>
      </c>
      <c r="D24" s="29" t="s">
        <v>1537</v>
      </c>
      <c r="E24" s="29" t="s">
        <v>1538</v>
      </c>
      <c r="F24" s="29" t="s">
        <v>1538</v>
      </c>
      <c r="G24" s="29" t="s">
        <v>1504</v>
      </c>
      <c r="H24" s="29"/>
      <c r="I24" s="29"/>
      <c r="J24" s="29"/>
      <c r="K24" s="29">
        <v>1</v>
      </c>
      <c r="L24" s="29"/>
      <c r="M24" s="29"/>
      <c r="N24" s="29">
        <f>SUM(DATACANNES24[[#This Row],[Grand Prix ]:[Bronze Lion]])</f>
        <v>1</v>
      </c>
      <c r="O24" s="29">
        <f>+DATACANNES24[[#This Row],[Grand Prix ]]*$H$2+DATACANNES24[[#This Row],[Titanium Grand Prix ]]*$I$2+DATACANNES24[[#This Row],[Titanium Lion]]*$J$2+DATACANNES24[[#This Row],[Gold Lion]]*$K$2+DATACANNES24[[#This Row],[Silver Lion]]*$L$2+DATACANNES24[[#This Row],[Bronze Lion]]*$M$2</f>
        <v>15</v>
      </c>
    </row>
    <row r="25" spans="1:15" x14ac:dyDescent="0.3">
      <c r="A25" s="29" t="s">
        <v>1557</v>
      </c>
      <c r="B25" s="29" t="s">
        <v>1558</v>
      </c>
      <c r="C25" s="29" t="s">
        <v>1558</v>
      </c>
      <c r="D25" s="29" t="s">
        <v>1559</v>
      </c>
      <c r="E25" s="29" t="s">
        <v>1560</v>
      </c>
      <c r="F25" s="29" t="s">
        <v>1561</v>
      </c>
      <c r="G25" s="29" t="s">
        <v>1504</v>
      </c>
      <c r="H25" s="29"/>
      <c r="I25" s="29"/>
      <c r="J25" s="29"/>
      <c r="K25" s="29"/>
      <c r="L25" s="29">
        <v>1</v>
      </c>
      <c r="M25" s="29"/>
      <c r="N25" s="29">
        <f>SUM(DATACANNES24[[#This Row],[Grand Prix ]:[Bronze Lion]])</f>
        <v>1</v>
      </c>
      <c r="O25" s="29">
        <f>+DATACANNES24[[#This Row],[Grand Prix ]]*$H$2+DATACANNES24[[#This Row],[Titanium Grand Prix ]]*$I$2+DATACANNES24[[#This Row],[Titanium Lion]]*$J$2+DATACANNES24[[#This Row],[Gold Lion]]*$K$2+DATACANNES24[[#This Row],[Silver Lion]]*$L$2+DATACANNES24[[#This Row],[Bronze Lion]]*$M$2</f>
        <v>7</v>
      </c>
    </row>
    <row r="26" spans="1:15" x14ac:dyDescent="0.3">
      <c r="A26" s="29" t="s">
        <v>1557</v>
      </c>
      <c r="B26" s="29" t="s">
        <v>1562</v>
      </c>
      <c r="C26" s="29" t="s">
        <v>1562</v>
      </c>
      <c r="D26" s="29" t="s">
        <v>1563</v>
      </c>
      <c r="E26" s="29" t="s">
        <v>1564</v>
      </c>
      <c r="F26" s="29" t="s">
        <v>1563</v>
      </c>
      <c r="G26" s="29" t="s">
        <v>146</v>
      </c>
      <c r="H26" s="29"/>
      <c r="I26" s="29"/>
      <c r="J26" s="29"/>
      <c r="K26" s="29">
        <v>1</v>
      </c>
      <c r="L26" s="29"/>
      <c r="M26" s="29"/>
      <c r="N26" s="29">
        <f>SUM(DATACANNES24[[#This Row],[Grand Prix ]:[Bronze Lion]])</f>
        <v>1</v>
      </c>
      <c r="O26" s="29">
        <f>+DATACANNES24[[#This Row],[Grand Prix ]]*$H$2+DATACANNES24[[#This Row],[Titanium Grand Prix ]]*$I$2+DATACANNES24[[#This Row],[Titanium Lion]]*$J$2+DATACANNES24[[#This Row],[Gold Lion]]*$K$2+DATACANNES24[[#This Row],[Silver Lion]]*$L$2+DATACANNES24[[#This Row],[Bronze Lion]]*$M$2</f>
        <v>15</v>
      </c>
    </row>
    <row r="27" spans="1:15" x14ac:dyDescent="0.3">
      <c r="A27" s="29" t="s">
        <v>1557</v>
      </c>
      <c r="B27" s="29" t="s">
        <v>1565</v>
      </c>
      <c r="C27" s="29" t="s">
        <v>1565</v>
      </c>
      <c r="D27" s="29" t="s">
        <v>1566</v>
      </c>
      <c r="E27" s="29" t="s">
        <v>1567</v>
      </c>
      <c r="F27" s="29" t="s">
        <v>1568</v>
      </c>
      <c r="G27" s="29" t="s">
        <v>146</v>
      </c>
      <c r="H27" s="29"/>
      <c r="I27" s="29"/>
      <c r="J27" s="29"/>
      <c r="K27" s="29"/>
      <c r="L27" s="29">
        <v>1</v>
      </c>
      <c r="M27" s="29"/>
      <c r="N27" s="29">
        <f>SUM(DATACANNES24[[#This Row],[Grand Prix ]:[Bronze Lion]])</f>
        <v>1</v>
      </c>
      <c r="O27" s="29">
        <f>+DATACANNES24[[#This Row],[Grand Prix ]]*$H$2+DATACANNES24[[#This Row],[Titanium Grand Prix ]]*$I$2+DATACANNES24[[#This Row],[Titanium Lion]]*$J$2+DATACANNES24[[#This Row],[Gold Lion]]*$K$2+DATACANNES24[[#This Row],[Silver Lion]]*$L$2+DATACANNES24[[#This Row],[Bronze Lion]]*$M$2</f>
        <v>7</v>
      </c>
    </row>
    <row r="28" spans="1:15" x14ac:dyDescent="0.3">
      <c r="A28" s="29" t="s">
        <v>1557</v>
      </c>
      <c r="B28" s="29" t="s">
        <v>854</v>
      </c>
      <c r="C28" s="29" t="s">
        <v>14</v>
      </c>
      <c r="D28" s="29" t="s">
        <v>1569</v>
      </c>
      <c r="E28" s="29" t="s">
        <v>1570</v>
      </c>
      <c r="F28" s="29" t="s">
        <v>1571</v>
      </c>
      <c r="G28" s="29" t="s">
        <v>10</v>
      </c>
      <c r="H28" s="29"/>
      <c r="I28" s="29"/>
      <c r="J28" s="29"/>
      <c r="K28" s="29"/>
      <c r="L28" s="29"/>
      <c r="M28" s="29">
        <v>1</v>
      </c>
      <c r="N28" s="29">
        <f>SUM(DATACANNES24[[#This Row],[Grand Prix ]:[Bronze Lion]])</f>
        <v>1</v>
      </c>
      <c r="O28" s="29">
        <f>+DATACANNES24[[#This Row],[Grand Prix ]]*$H$2+DATACANNES24[[#This Row],[Titanium Grand Prix ]]*$I$2+DATACANNES24[[#This Row],[Titanium Lion]]*$J$2+DATACANNES24[[#This Row],[Gold Lion]]*$K$2+DATACANNES24[[#This Row],[Silver Lion]]*$L$2+DATACANNES24[[#This Row],[Bronze Lion]]*$M$2</f>
        <v>3</v>
      </c>
    </row>
    <row r="29" spans="1:15" x14ac:dyDescent="0.3">
      <c r="A29" s="29" t="s">
        <v>1557</v>
      </c>
      <c r="B29" s="29" t="s">
        <v>1572</v>
      </c>
      <c r="C29" s="29" t="s">
        <v>2104</v>
      </c>
      <c r="D29" s="29" t="s">
        <v>1573</v>
      </c>
      <c r="E29" s="29" t="s">
        <v>1574</v>
      </c>
      <c r="F29" s="29" t="s">
        <v>1573</v>
      </c>
      <c r="G29" s="29" t="s">
        <v>10</v>
      </c>
      <c r="H29" s="29"/>
      <c r="I29" s="29"/>
      <c r="J29" s="29"/>
      <c r="K29" s="29"/>
      <c r="L29" s="29">
        <v>1</v>
      </c>
      <c r="M29" s="29"/>
      <c r="N29" s="29">
        <f>SUM(DATACANNES24[[#This Row],[Grand Prix ]:[Bronze Lion]])</f>
        <v>1</v>
      </c>
      <c r="O29" s="29">
        <f>+DATACANNES24[[#This Row],[Grand Prix ]]*$H$2+DATACANNES24[[#This Row],[Titanium Grand Prix ]]*$I$2+DATACANNES24[[#This Row],[Titanium Lion]]*$J$2+DATACANNES24[[#This Row],[Gold Lion]]*$K$2+DATACANNES24[[#This Row],[Silver Lion]]*$L$2+DATACANNES24[[#This Row],[Bronze Lion]]*$M$2</f>
        <v>7</v>
      </c>
    </row>
    <row r="30" spans="1:15" x14ac:dyDescent="0.3">
      <c r="A30" s="29" t="s">
        <v>1557</v>
      </c>
      <c r="B30" s="29" t="s">
        <v>1572</v>
      </c>
      <c r="C30" s="29" t="s">
        <v>2105</v>
      </c>
      <c r="D30" s="29" t="s">
        <v>1573</v>
      </c>
      <c r="E30" s="29" t="s">
        <v>1574</v>
      </c>
      <c r="F30" s="29" t="s">
        <v>1573</v>
      </c>
      <c r="G30" s="29" t="s">
        <v>1504</v>
      </c>
      <c r="H30" s="29"/>
      <c r="I30" s="29"/>
      <c r="J30" s="29"/>
      <c r="K30" s="29"/>
      <c r="L30" s="29">
        <v>1</v>
      </c>
      <c r="M30" s="29"/>
      <c r="N30" s="29">
        <f>SUM(DATACANNES24[[#This Row],[Grand Prix ]:[Bronze Lion]])</f>
        <v>1</v>
      </c>
      <c r="O30" s="29">
        <f>+DATACANNES24[[#This Row],[Grand Prix ]]*$H$2+DATACANNES24[[#This Row],[Titanium Grand Prix ]]*$I$2+DATACANNES24[[#This Row],[Titanium Lion]]*$J$2+DATACANNES24[[#This Row],[Gold Lion]]*$K$2+DATACANNES24[[#This Row],[Silver Lion]]*$L$2+DATACANNES24[[#This Row],[Bronze Lion]]*$M$2</f>
        <v>7</v>
      </c>
    </row>
    <row r="31" spans="1:15" x14ac:dyDescent="0.3">
      <c r="A31" s="29" t="s">
        <v>1557</v>
      </c>
      <c r="B31" s="29" t="s">
        <v>198</v>
      </c>
      <c r="C31" s="29" t="s">
        <v>198</v>
      </c>
      <c r="D31" s="29" t="s">
        <v>1575</v>
      </c>
      <c r="E31" s="29" t="s">
        <v>1576</v>
      </c>
      <c r="F31" s="29" t="s">
        <v>1576</v>
      </c>
      <c r="G31" s="29" t="s">
        <v>200</v>
      </c>
      <c r="H31" s="29"/>
      <c r="I31" s="29"/>
      <c r="J31" s="29"/>
      <c r="K31" s="29"/>
      <c r="L31" s="29">
        <v>1</v>
      </c>
      <c r="M31" s="29">
        <v>1</v>
      </c>
      <c r="N31" s="29">
        <f>SUM(DATACANNES24[[#This Row],[Grand Prix ]:[Bronze Lion]])</f>
        <v>2</v>
      </c>
      <c r="O31" s="29">
        <f>+DATACANNES24[[#This Row],[Grand Prix ]]*$H$2+DATACANNES24[[#This Row],[Titanium Grand Prix ]]*$I$2+DATACANNES24[[#This Row],[Titanium Lion]]*$J$2+DATACANNES24[[#This Row],[Gold Lion]]*$K$2+DATACANNES24[[#This Row],[Silver Lion]]*$L$2+DATACANNES24[[#This Row],[Bronze Lion]]*$M$2</f>
        <v>10</v>
      </c>
    </row>
    <row r="32" spans="1:15" x14ac:dyDescent="0.3">
      <c r="A32" s="29" t="s">
        <v>1557</v>
      </c>
      <c r="B32" s="29" t="s">
        <v>1577</v>
      </c>
      <c r="C32" s="29" t="s">
        <v>1577</v>
      </c>
      <c r="D32" s="29" t="s">
        <v>1578</v>
      </c>
      <c r="E32" s="29" t="s">
        <v>1579</v>
      </c>
      <c r="F32" s="29" t="s">
        <v>1580</v>
      </c>
      <c r="G32" s="29" t="s">
        <v>127</v>
      </c>
      <c r="H32" s="29"/>
      <c r="I32" s="29"/>
      <c r="J32" s="29"/>
      <c r="K32" s="29">
        <v>1</v>
      </c>
      <c r="L32" s="29"/>
      <c r="M32" s="29"/>
      <c r="N32" s="29">
        <f>SUM(DATACANNES24[[#This Row],[Grand Prix ]:[Bronze Lion]])</f>
        <v>1</v>
      </c>
      <c r="O32" s="29">
        <f>+DATACANNES24[[#This Row],[Grand Prix ]]*$H$2+DATACANNES24[[#This Row],[Titanium Grand Prix ]]*$I$2+DATACANNES24[[#This Row],[Titanium Lion]]*$J$2+DATACANNES24[[#This Row],[Gold Lion]]*$K$2+DATACANNES24[[#This Row],[Silver Lion]]*$L$2+DATACANNES24[[#This Row],[Bronze Lion]]*$M$2</f>
        <v>15</v>
      </c>
    </row>
    <row r="33" spans="1:15" x14ac:dyDescent="0.3">
      <c r="A33" s="29" t="s">
        <v>1557</v>
      </c>
      <c r="B33" s="29" t="s">
        <v>1581</v>
      </c>
      <c r="C33" s="29" t="s">
        <v>1581</v>
      </c>
      <c r="D33" s="29" t="s">
        <v>1582</v>
      </c>
      <c r="E33" s="29" t="s">
        <v>1583</v>
      </c>
      <c r="F33" s="29" t="s">
        <v>1583</v>
      </c>
      <c r="G33" s="29" t="s">
        <v>1584</v>
      </c>
      <c r="H33" s="29">
        <v>1</v>
      </c>
      <c r="I33" s="29"/>
      <c r="J33" s="29"/>
      <c r="K33" s="29"/>
      <c r="L33" s="29"/>
      <c r="M33" s="29">
        <v>1</v>
      </c>
      <c r="N33" s="29">
        <f>SUM(DATACANNES24[[#This Row],[Grand Prix ]:[Bronze Lion]])</f>
        <v>2</v>
      </c>
      <c r="O33" s="29">
        <f>+DATACANNES24[[#This Row],[Grand Prix ]]*$H$2+DATACANNES24[[#This Row],[Titanium Grand Prix ]]*$I$2+DATACANNES24[[#This Row],[Titanium Lion]]*$J$2+DATACANNES24[[#This Row],[Gold Lion]]*$K$2+DATACANNES24[[#This Row],[Silver Lion]]*$L$2+DATACANNES24[[#This Row],[Bronze Lion]]*$M$2</f>
        <v>33</v>
      </c>
    </row>
    <row r="34" spans="1:15" x14ac:dyDescent="0.3">
      <c r="A34" s="29" t="s">
        <v>1557</v>
      </c>
      <c r="B34" s="29" t="s">
        <v>1505</v>
      </c>
      <c r="C34" s="29" t="s">
        <v>1505</v>
      </c>
      <c r="D34" s="29" t="s">
        <v>1506</v>
      </c>
      <c r="E34" s="29" t="s">
        <v>1507</v>
      </c>
      <c r="F34" s="29" t="s">
        <v>1508</v>
      </c>
      <c r="G34" s="29" t="s">
        <v>146</v>
      </c>
      <c r="H34" s="29"/>
      <c r="I34" s="29"/>
      <c r="J34" s="29"/>
      <c r="K34" s="29"/>
      <c r="L34" s="29"/>
      <c r="M34" s="29">
        <v>1</v>
      </c>
      <c r="N34" s="29">
        <f>SUM(DATACANNES24[[#This Row],[Grand Prix ]:[Bronze Lion]])</f>
        <v>1</v>
      </c>
      <c r="O34" s="29">
        <f>+DATACANNES24[[#This Row],[Grand Prix ]]*$H$2+DATACANNES24[[#This Row],[Titanium Grand Prix ]]*$I$2+DATACANNES24[[#This Row],[Titanium Lion]]*$J$2+DATACANNES24[[#This Row],[Gold Lion]]*$K$2+DATACANNES24[[#This Row],[Silver Lion]]*$L$2+DATACANNES24[[#This Row],[Bronze Lion]]*$M$2</f>
        <v>3</v>
      </c>
    </row>
    <row r="35" spans="1:15" x14ac:dyDescent="0.3">
      <c r="A35" s="29" t="s">
        <v>1557</v>
      </c>
      <c r="B35" s="29" t="s">
        <v>1585</v>
      </c>
      <c r="C35" s="29" t="s">
        <v>1585</v>
      </c>
      <c r="D35" s="29" t="s">
        <v>1586</v>
      </c>
      <c r="E35" s="29" t="s">
        <v>1586</v>
      </c>
      <c r="F35" s="29" t="s">
        <v>1586</v>
      </c>
      <c r="G35" s="29" t="s">
        <v>1504</v>
      </c>
      <c r="H35" s="29"/>
      <c r="I35" s="29"/>
      <c r="J35" s="29"/>
      <c r="K35" s="29"/>
      <c r="L35" s="29"/>
      <c r="M35" s="29">
        <v>1</v>
      </c>
      <c r="N35" s="29">
        <f>SUM(DATACANNES24[[#This Row],[Grand Prix ]:[Bronze Lion]])</f>
        <v>1</v>
      </c>
      <c r="O35" s="29">
        <f>+DATACANNES24[[#This Row],[Grand Prix ]]*$H$2+DATACANNES24[[#This Row],[Titanium Grand Prix ]]*$I$2+DATACANNES24[[#This Row],[Titanium Lion]]*$J$2+DATACANNES24[[#This Row],[Gold Lion]]*$K$2+DATACANNES24[[#This Row],[Silver Lion]]*$L$2+DATACANNES24[[#This Row],[Bronze Lion]]*$M$2</f>
        <v>3</v>
      </c>
    </row>
    <row r="36" spans="1:15" x14ac:dyDescent="0.3">
      <c r="A36" s="29" t="s">
        <v>1557</v>
      </c>
      <c r="B36" s="29" t="s">
        <v>1587</v>
      </c>
      <c r="C36" s="29" t="s">
        <v>1587</v>
      </c>
      <c r="D36" s="29" t="s">
        <v>1588</v>
      </c>
      <c r="E36" s="29" t="s">
        <v>1589</v>
      </c>
      <c r="F36" s="29" t="s">
        <v>1590</v>
      </c>
      <c r="G36" s="29" t="s">
        <v>1504</v>
      </c>
      <c r="H36" s="29"/>
      <c r="I36" s="29"/>
      <c r="J36" s="29"/>
      <c r="K36" s="29">
        <v>1</v>
      </c>
      <c r="L36" s="29"/>
      <c r="M36" s="29"/>
      <c r="N36" s="29">
        <f>SUM(DATACANNES24[[#This Row],[Grand Prix ]:[Bronze Lion]])</f>
        <v>1</v>
      </c>
      <c r="O36" s="29">
        <f>+DATACANNES24[[#This Row],[Grand Prix ]]*$H$2+DATACANNES24[[#This Row],[Titanium Grand Prix ]]*$I$2+DATACANNES24[[#This Row],[Titanium Lion]]*$J$2+DATACANNES24[[#This Row],[Gold Lion]]*$K$2+DATACANNES24[[#This Row],[Silver Lion]]*$L$2+DATACANNES24[[#This Row],[Bronze Lion]]*$M$2</f>
        <v>15</v>
      </c>
    </row>
    <row r="37" spans="1:15" x14ac:dyDescent="0.3">
      <c r="A37" s="29" t="s">
        <v>1557</v>
      </c>
      <c r="B37" s="29" t="s">
        <v>2211</v>
      </c>
      <c r="C37" s="29" t="s">
        <v>2212</v>
      </c>
      <c r="D37" s="29" t="s">
        <v>1591</v>
      </c>
      <c r="E37" s="29" t="s">
        <v>1592</v>
      </c>
      <c r="F37" s="29" t="s">
        <v>1592</v>
      </c>
      <c r="G37" s="29" t="s">
        <v>1504</v>
      </c>
      <c r="H37" s="29"/>
      <c r="I37" s="29"/>
      <c r="J37" s="29"/>
      <c r="K37" s="29"/>
      <c r="L37" s="29">
        <v>1</v>
      </c>
      <c r="M37" s="29"/>
      <c r="N37" s="29">
        <f>SUM(DATACANNES24[[#This Row],[Grand Prix ]:[Bronze Lion]])</f>
        <v>1</v>
      </c>
      <c r="O37" s="29">
        <f>+DATACANNES24[[#This Row],[Grand Prix ]]*$H$2+DATACANNES24[[#This Row],[Titanium Grand Prix ]]*$I$2+DATACANNES24[[#This Row],[Titanium Lion]]*$J$2+DATACANNES24[[#This Row],[Gold Lion]]*$K$2+DATACANNES24[[#This Row],[Silver Lion]]*$L$2+DATACANNES24[[#This Row],[Bronze Lion]]*$M$2</f>
        <v>7</v>
      </c>
    </row>
    <row r="38" spans="1:15" x14ac:dyDescent="0.3">
      <c r="A38" s="29" t="s">
        <v>1593</v>
      </c>
      <c r="B38" s="29" t="s">
        <v>1594</v>
      </c>
      <c r="C38" s="29" t="s">
        <v>1594</v>
      </c>
      <c r="D38" s="29" t="s">
        <v>1595</v>
      </c>
      <c r="E38" s="29" t="s">
        <v>1596</v>
      </c>
      <c r="F38" s="29" t="s">
        <v>1597</v>
      </c>
      <c r="G38" s="29" t="s">
        <v>1504</v>
      </c>
      <c r="H38" s="29"/>
      <c r="I38" s="29"/>
      <c r="J38" s="29"/>
      <c r="K38" s="29"/>
      <c r="L38" s="29">
        <v>1</v>
      </c>
      <c r="M38" s="29"/>
      <c r="N38" s="29">
        <f>SUM(DATACANNES24[[#This Row],[Grand Prix ]:[Bronze Lion]])</f>
        <v>1</v>
      </c>
      <c r="O38" s="29">
        <f>+DATACANNES24[[#This Row],[Grand Prix ]]*$H$2+DATACANNES24[[#This Row],[Titanium Grand Prix ]]*$I$2+DATACANNES24[[#This Row],[Titanium Lion]]*$J$2+DATACANNES24[[#This Row],[Gold Lion]]*$K$2+DATACANNES24[[#This Row],[Silver Lion]]*$L$2+DATACANNES24[[#This Row],[Bronze Lion]]*$M$2</f>
        <v>7</v>
      </c>
    </row>
    <row r="39" spans="1:15" x14ac:dyDescent="0.3">
      <c r="A39" s="29" t="s">
        <v>1593</v>
      </c>
      <c r="B39" s="29" t="s">
        <v>2208</v>
      </c>
      <c r="C39" s="29" t="s">
        <v>2207</v>
      </c>
      <c r="D39" s="29" t="s">
        <v>1598</v>
      </c>
      <c r="E39" s="29" t="s">
        <v>1599</v>
      </c>
      <c r="F39" s="29" t="s">
        <v>1599</v>
      </c>
      <c r="G39" s="29" t="s">
        <v>1504</v>
      </c>
      <c r="H39" s="29"/>
      <c r="I39" s="29"/>
      <c r="J39" s="29"/>
      <c r="K39" s="29"/>
      <c r="L39" s="29"/>
      <c r="M39" s="29">
        <v>1</v>
      </c>
      <c r="N39" s="29">
        <f>SUM(DATACANNES24[[#This Row],[Grand Prix ]:[Bronze Lion]])</f>
        <v>1</v>
      </c>
      <c r="O39" s="29">
        <f>+DATACANNES24[[#This Row],[Grand Prix ]]*$H$2+DATACANNES24[[#This Row],[Titanium Grand Prix ]]*$I$2+DATACANNES24[[#This Row],[Titanium Lion]]*$J$2+DATACANNES24[[#This Row],[Gold Lion]]*$K$2+DATACANNES24[[#This Row],[Silver Lion]]*$L$2+DATACANNES24[[#This Row],[Bronze Lion]]*$M$2</f>
        <v>3</v>
      </c>
    </row>
    <row r="40" spans="1:15" x14ac:dyDescent="0.3">
      <c r="A40" s="29" t="s">
        <v>1593</v>
      </c>
      <c r="B40" s="29" t="s">
        <v>2208</v>
      </c>
      <c r="C40" s="29" t="s">
        <v>2207</v>
      </c>
      <c r="D40" s="29" t="s">
        <v>1600</v>
      </c>
      <c r="E40" s="29" t="s">
        <v>1601</v>
      </c>
      <c r="F40" s="29" t="s">
        <v>1602</v>
      </c>
      <c r="G40" s="29" t="s">
        <v>1504</v>
      </c>
      <c r="H40" s="29"/>
      <c r="I40" s="29"/>
      <c r="J40" s="29"/>
      <c r="K40" s="29">
        <v>1</v>
      </c>
      <c r="L40" s="29">
        <v>1</v>
      </c>
      <c r="M40" s="29"/>
      <c r="N40" s="29">
        <f>SUM(DATACANNES24[[#This Row],[Grand Prix ]:[Bronze Lion]])</f>
        <v>2</v>
      </c>
      <c r="O40" s="29">
        <f>+DATACANNES24[[#This Row],[Grand Prix ]]*$H$2+DATACANNES24[[#This Row],[Titanium Grand Prix ]]*$I$2+DATACANNES24[[#This Row],[Titanium Lion]]*$J$2+DATACANNES24[[#This Row],[Gold Lion]]*$K$2+DATACANNES24[[#This Row],[Silver Lion]]*$L$2+DATACANNES24[[#This Row],[Bronze Lion]]*$M$2</f>
        <v>22</v>
      </c>
    </row>
    <row r="41" spans="1:15" x14ac:dyDescent="0.3">
      <c r="A41" s="29" t="s">
        <v>1593</v>
      </c>
      <c r="B41" s="29" t="s">
        <v>2208</v>
      </c>
      <c r="C41" s="29" t="s">
        <v>2207</v>
      </c>
      <c r="D41" s="29" t="s">
        <v>1509</v>
      </c>
      <c r="E41" s="29" t="s">
        <v>1510</v>
      </c>
      <c r="F41" s="29" t="s">
        <v>1511</v>
      </c>
      <c r="G41" s="29" t="s">
        <v>1504</v>
      </c>
      <c r="H41" s="29">
        <v>1</v>
      </c>
      <c r="I41" s="29"/>
      <c r="J41" s="29"/>
      <c r="K41" s="29">
        <v>1</v>
      </c>
      <c r="L41" s="29"/>
      <c r="M41" s="29"/>
      <c r="N41" s="29">
        <f>SUM(DATACANNES24[[#This Row],[Grand Prix ]:[Bronze Lion]])</f>
        <v>2</v>
      </c>
      <c r="O41" s="29">
        <f>+DATACANNES24[[#This Row],[Grand Prix ]]*$H$2+DATACANNES24[[#This Row],[Titanium Grand Prix ]]*$I$2+DATACANNES24[[#This Row],[Titanium Lion]]*$J$2+DATACANNES24[[#This Row],[Gold Lion]]*$K$2+DATACANNES24[[#This Row],[Silver Lion]]*$L$2+DATACANNES24[[#This Row],[Bronze Lion]]*$M$2</f>
        <v>45</v>
      </c>
    </row>
    <row r="42" spans="1:15" x14ac:dyDescent="0.3">
      <c r="A42" s="29" t="s">
        <v>1593</v>
      </c>
      <c r="B42" s="29" t="s">
        <v>1587</v>
      </c>
      <c r="C42" s="29" t="s">
        <v>1587</v>
      </c>
      <c r="D42" s="29" t="s">
        <v>1588</v>
      </c>
      <c r="E42" s="29" t="s">
        <v>1589</v>
      </c>
      <c r="F42" s="29" t="s">
        <v>1590</v>
      </c>
      <c r="G42" s="29" t="s">
        <v>1504</v>
      </c>
      <c r="H42" s="29"/>
      <c r="I42" s="29"/>
      <c r="J42" s="29"/>
      <c r="K42" s="29"/>
      <c r="L42" s="29"/>
      <c r="M42" s="29">
        <v>1</v>
      </c>
      <c r="N42" s="29">
        <f>SUM(DATACANNES24[[#This Row],[Grand Prix ]:[Bronze Lion]])</f>
        <v>1</v>
      </c>
      <c r="O42" s="29">
        <f>+DATACANNES24[[#This Row],[Grand Prix ]]*$H$2+DATACANNES24[[#This Row],[Titanium Grand Prix ]]*$I$2+DATACANNES24[[#This Row],[Titanium Lion]]*$J$2+DATACANNES24[[#This Row],[Gold Lion]]*$K$2+DATACANNES24[[#This Row],[Silver Lion]]*$L$2+DATACANNES24[[#This Row],[Bronze Lion]]*$M$2</f>
        <v>3</v>
      </c>
    </row>
    <row r="43" spans="1:15" x14ac:dyDescent="0.3">
      <c r="A43" s="29" t="s">
        <v>1593</v>
      </c>
      <c r="B43" s="29" t="s">
        <v>1587</v>
      </c>
      <c r="C43" s="29" t="s">
        <v>1587</v>
      </c>
      <c r="D43" s="29" t="s">
        <v>1603</v>
      </c>
      <c r="E43" s="29" t="s">
        <v>1604</v>
      </c>
      <c r="F43" s="29" t="s">
        <v>1603</v>
      </c>
      <c r="G43" s="29" t="s">
        <v>1504</v>
      </c>
      <c r="H43" s="29"/>
      <c r="I43" s="29"/>
      <c r="J43" s="29"/>
      <c r="K43" s="29"/>
      <c r="L43" s="29"/>
      <c r="M43" s="29">
        <v>1</v>
      </c>
      <c r="N43" s="29">
        <f>SUM(DATACANNES24[[#This Row],[Grand Prix ]:[Bronze Lion]])</f>
        <v>1</v>
      </c>
      <c r="O43" s="29">
        <f>+DATACANNES24[[#This Row],[Grand Prix ]]*$H$2+DATACANNES24[[#This Row],[Titanium Grand Prix ]]*$I$2+DATACANNES24[[#This Row],[Titanium Lion]]*$J$2+DATACANNES24[[#This Row],[Gold Lion]]*$K$2+DATACANNES24[[#This Row],[Silver Lion]]*$L$2+DATACANNES24[[#This Row],[Bronze Lion]]*$M$2</f>
        <v>3</v>
      </c>
    </row>
    <row r="44" spans="1:15" x14ac:dyDescent="0.3">
      <c r="A44" s="29" t="s">
        <v>1605</v>
      </c>
      <c r="B44" s="29" t="s">
        <v>1606</v>
      </c>
      <c r="C44" s="29" t="s">
        <v>1606</v>
      </c>
      <c r="D44" s="29" t="s">
        <v>1607</v>
      </c>
      <c r="E44" s="29" t="s">
        <v>1608</v>
      </c>
      <c r="F44" s="29" t="s">
        <v>1608</v>
      </c>
      <c r="G44" s="29" t="s">
        <v>146</v>
      </c>
      <c r="H44" s="29"/>
      <c r="I44" s="29"/>
      <c r="J44" s="29"/>
      <c r="K44" s="29"/>
      <c r="L44" s="29">
        <v>1</v>
      </c>
      <c r="M44" s="29"/>
      <c r="N44" s="29">
        <f>SUM(DATACANNES24[[#This Row],[Grand Prix ]:[Bronze Lion]])</f>
        <v>1</v>
      </c>
      <c r="O44" s="29">
        <f>+DATACANNES24[[#This Row],[Grand Prix ]]*$H$2+DATACANNES24[[#This Row],[Titanium Grand Prix ]]*$I$2+DATACANNES24[[#This Row],[Titanium Lion]]*$J$2+DATACANNES24[[#This Row],[Gold Lion]]*$K$2+DATACANNES24[[#This Row],[Silver Lion]]*$L$2+DATACANNES24[[#This Row],[Bronze Lion]]*$M$2</f>
        <v>7</v>
      </c>
    </row>
    <row r="45" spans="1:15" x14ac:dyDescent="0.3">
      <c r="A45" s="29" t="s">
        <v>1605</v>
      </c>
      <c r="B45" s="29" t="s">
        <v>1606</v>
      </c>
      <c r="C45" s="29" t="s">
        <v>1606</v>
      </c>
      <c r="D45" s="29" t="s">
        <v>1609</v>
      </c>
      <c r="E45" s="29" t="s">
        <v>1546</v>
      </c>
      <c r="F45" s="29" t="s">
        <v>1610</v>
      </c>
      <c r="G45" s="29" t="s">
        <v>146</v>
      </c>
      <c r="H45" s="29"/>
      <c r="I45" s="29"/>
      <c r="J45" s="29"/>
      <c r="K45" s="29"/>
      <c r="L45" s="29">
        <v>1</v>
      </c>
      <c r="M45" s="29"/>
      <c r="N45" s="29">
        <f>SUM(DATACANNES24[[#This Row],[Grand Prix ]:[Bronze Lion]])</f>
        <v>1</v>
      </c>
      <c r="O45" s="29">
        <f>+DATACANNES24[[#This Row],[Grand Prix ]]*$H$2+DATACANNES24[[#This Row],[Titanium Grand Prix ]]*$I$2+DATACANNES24[[#This Row],[Titanium Lion]]*$J$2+DATACANNES24[[#This Row],[Gold Lion]]*$K$2+DATACANNES24[[#This Row],[Silver Lion]]*$L$2+DATACANNES24[[#This Row],[Bronze Lion]]*$M$2</f>
        <v>7</v>
      </c>
    </row>
    <row r="46" spans="1:15" x14ac:dyDescent="0.3">
      <c r="A46" s="29" t="s">
        <v>1605</v>
      </c>
      <c r="B46" s="29" t="s">
        <v>1562</v>
      </c>
      <c r="C46" s="29" t="s">
        <v>1562</v>
      </c>
      <c r="D46" s="29" t="s">
        <v>1611</v>
      </c>
      <c r="E46" s="29" t="s">
        <v>1612</v>
      </c>
      <c r="F46" s="29" t="s">
        <v>1613</v>
      </c>
      <c r="G46" s="29" t="s">
        <v>146</v>
      </c>
      <c r="H46" s="29"/>
      <c r="I46" s="29"/>
      <c r="J46" s="29"/>
      <c r="K46" s="29"/>
      <c r="L46" s="29"/>
      <c r="M46" s="29">
        <v>1</v>
      </c>
      <c r="N46" s="29">
        <f>SUM(DATACANNES24[[#This Row],[Grand Prix ]:[Bronze Lion]])</f>
        <v>1</v>
      </c>
      <c r="O46" s="29">
        <f>+DATACANNES24[[#This Row],[Grand Prix ]]*$H$2+DATACANNES24[[#This Row],[Titanium Grand Prix ]]*$I$2+DATACANNES24[[#This Row],[Titanium Lion]]*$J$2+DATACANNES24[[#This Row],[Gold Lion]]*$K$2+DATACANNES24[[#This Row],[Silver Lion]]*$L$2+DATACANNES24[[#This Row],[Bronze Lion]]*$M$2</f>
        <v>3</v>
      </c>
    </row>
    <row r="47" spans="1:15" x14ac:dyDescent="0.3">
      <c r="A47" s="29" t="s">
        <v>1605</v>
      </c>
      <c r="B47" s="29" t="s">
        <v>198</v>
      </c>
      <c r="C47" s="29" t="s">
        <v>198</v>
      </c>
      <c r="D47" s="29" t="s">
        <v>1575</v>
      </c>
      <c r="E47" s="29" t="s">
        <v>1576</v>
      </c>
      <c r="F47" s="29" t="s">
        <v>1576</v>
      </c>
      <c r="G47" s="29" t="s">
        <v>200</v>
      </c>
      <c r="H47" s="29"/>
      <c r="I47" s="29"/>
      <c r="J47" s="29"/>
      <c r="K47" s="29"/>
      <c r="L47" s="29"/>
      <c r="M47" s="29">
        <v>1</v>
      </c>
      <c r="N47" s="29">
        <f>SUM(DATACANNES24[[#This Row],[Grand Prix ]:[Bronze Lion]])</f>
        <v>1</v>
      </c>
      <c r="O47" s="29">
        <f>+DATACANNES24[[#This Row],[Grand Prix ]]*$H$2+DATACANNES24[[#This Row],[Titanium Grand Prix ]]*$I$2+DATACANNES24[[#This Row],[Titanium Lion]]*$J$2+DATACANNES24[[#This Row],[Gold Lion]]*$K$2+DATACANNES24[[#This Row],[Silver Lion]]*$L$2+DATACANNES24[[#This Row],[Bronze Lion]]*$M$2</f>
        <v>3</v>
      </c>
    </row>
    <row r="48" spans="1:15" x14ac:dyDescent="0.3">
      <c r="A48" s="29" t="s">
        <v>1605</v>
      </c>
      <c r="B48" s="29" t="s">
        <v>1581</v>
      </c>
      <c r="C48" s="29" t="s">
        <v>1581</v>
      </c>
      <c r="D48" s="29" t="s">
        <v>1582</v>
      </c>
      <c r="E48" s="29" t="s">
        <v>1583</v>
      </c>
      <c r="F48" s="29" t="s">
        <v>1583</v>
      </c>
      <c r="G48" s="29" t="s">
        <v>1584</v>
      </c>
      <c r="H48" s="29"/>
      <c r="I48" s="29"/>
      <c r="J48" s="29"/>
      <c r="K48" s="29"/>
      <c r="L48" s="29">
        <v>1</v>
      </c>
      <c r="M48" s="29"/>
      <c r="N48" s="29">
        <f>SUM(DATACANNES24[[#This Row],[Grand Prix ]:[Bronze Lion]])</f>
        <v>1</v>
      </c>
      <c r="O48" s="29">
        <f>+DATACANNES24[[#This Row],[Grand Prix ]]*$H$2+DATACANNES24[[#This Row],[Titanium Grand Prix ]]*$I$2+DATACANNES24[[#This Row],[Titanium Lion]]*$J$2+DATACANNES24[[#This Row],[Gold Lion]]*$K$2+DATACANNES24[[#This Row],[Silver Lion]]*$L$2+DATACANNES24[[#This Row],[Bronze Lion]]*$M$2</f>
        <v>7</v>
      </c>
    </row>
    <row r="49" spans="1:15" x14ac:dyDescent="0.3">
      <c r="A49" s="29" t="s">
        <v>1605</v>
      </c>
      <c r="B49" s="29" t="s">
        <v>1523</v>
      </c>
      <c r="C49" s="29" t="s">
        <v>2106</v>
      </c>
      <c r="D49" s="29" t="s">
        <v>1614</v>
      </c>
      <c r="E49" s="29" t="s">
        <v>1615</v>
      </c>
      <c r="F49" s="29" t="s">
        <v>1616</v>
      </c>
      <c r="G49" s="29" t="s">
        <v>127</v>
      </c>
      <c r="H49" s="29"/>
      <c r="I49" s="29"/>
      <c r="J49" s="29"/>
      <c r="K49" s="29">
        <v>1</v>
      </c>
      <c r="L49" s="29"/>
      <c r="M49" s="29"/>
      <c r="N49" s="29">
        <f>SUM(DATACANNES24[[#This Row],[Grand Prix ]:[Bronze Lion]])</f>
        <v>1</v>
      </c>
      <c r="O49" s="29">
        <f>+DATACANNES24[[#This Row],[Grand Prix ]]*$H$2+DATACANNES24[[#This Row],[Titanium Grand Prix ]]*$I$2+DATACANNES24[[#This Row],[Titanium Lion]]*$J$2+DATACANNES24[[#This Row],[Gold Lion]]*$K$2+DATACANNES24[[#This Row],[Silver Lion]]*$L$2+DATACANNES24[[#This Row],[Bronze Lion]]*$M$2</f>
        <v>15</v>
      </c>
    </row>
    <row r="50" spans="1:15" x14ac:dyDescent="0.3">
      <c r="A50" s="29" t="s">
        <v>1605</v>
      </c>
      <c r="B50" s="29" t="s">
        <v>1523</v>
      </c>
      <c r="C50" s="29" t="s">
        <v>2106</v>
      </c>
      <c r="D50" s="29" t="s">
        <v>1617</v>
      </c>
      <c r="E50" s="29" t="s">
        <v>1618</v>
      </c>
      <c r="F50" s="29" t="s">
        <v>1619</v>
      </c>
      <c r="G50" s="29" t="s">
        <v>127</v>
      </c>
      <c r="H50" s="29"/>
      <c r="I50" s="29"/>
      <c r="J50" s="29"/>
      <c r="K50" s="29"/>
      <c r="L50" s="29"/>
      <c r="M50" s="29">
        <v>1</v>
      </c>
      <c r="N50" s="29">
        <f>SUM(DATACANNES24[[#This Row],[Grand Prix ]:[Bronze Lion]])</f>
        <v>1</v>
      </c>
      <c r="O50" s="29">
        <f>+DATACANNES24[[#This Row],[Grand Prix ]]*$H$2+DATACANNES24[[#This Row],[Titanium Grand Prix ]]*$I$2+DATACANNES24[[#This Row],[Titanium Lion]]*$J$2+DATACANNES24[[#This Row],[Gold Lion]]*$K$2+DATACANNES24[[#This Row],[Silver Lion]]*$L$2+DATACANNES24[[#This Row],[Bronze Lion]]*$M$2</f>
        <v>3</v>
      </c>
    </row>
    <row r="51" spans="1:15" x14ac:dyDescent="0.3">
      <c r="A51" s="29" t="s">
        <v>1605</v>
      </c>
      <c r="B51" s="29" t="s">
        <v>1523</v>
      </c>
      <c r="C51" s="29" t="s">
        <v>2106</v>
      </c>
      <c r="D51" s="29" t="s">
        <v>1620</v>
      </c>
      <c r="E51" s="29" t="s">
        <v>1615</v>
      </c>
      <c r="F51" s="29" t="s">
        <v>1621</v>
      </c>
      <c r="G51" s="29" t="s">
        <v>127</v>
      </c>
      <c r="H51" s="29"/>
      <c r="I51" s="29"/>
      <c r="J51" s="29"/>
      <c r="K51" s="29"/>
      <c r="L51" s="29"/>
      <c r="M51" s="29">
        <v>1</v>
      </c>
      <c r="N51" s="29">
        <f>SUM(DATACANNES24[[#This Row],[Grand Prix ]:[Bronze Lion]])</f>
        <v>1</v>
      </c>
      <c r="O51" s="29">
        <f>+DATACANNES24[[#This Row],[Grand Prix ]]*$H$2+DATACANNES24[[#This Row],[Titanium Grand Prix ]]*$I$2+DATACANNES24[[#This Row],[Titanium Lion]]*$J$2+DATACANNES24[[#This Row],[Gold Lion]]*$K$2+DATACANNES24[[#This Row],[Silver Lion]]*$L$2+DATACANNES24[[#This Row],[Bronze Lion]]*$M$2</f>
        <v>3</v>
      </c>
    </row>
    <row r="52" spans="1:15" x14ac:dyDescent="0.3">
      <c r="A52" s="29" t="s">
        <v>1605</v>
      </c>
      <c r="B52" s="29" t="s">
        <v>1523</v>
      </c>
      <c r="C52" s="29" t="s">
        <v>2107</v>
      </c>
      <c r="D52" s="29" t="s">
        <v>1622</v>
      </c>
      <c r="E52" s="29" t="s">
        <v>1618</v>
      </c>
      <c r="F52" s="29" t="s">
        <v>1618</v>
      </c>
      <c r="G52" s="29" t="s">
        <v>146</v>
      </c>
      <c r="H52" s="29"/>
      <c r="I52" s="29"/>
      <c r="J52" s="29"/>
      <c r="K52" s="29"/>
      <c r="L52" s="29">
        <v>1</v>
      </c>
      <c r="M52" s="29"/>
      <c r="N52" s="29">
        <f>SUM(DATACANNES24[[#This Row],[Grand Prix ]:[Bronze Lion]])</f>
        <v>1</v>
      </c>
      <c r="O52" s="29">
        <f>+DATACANNES24[[#This Row],[Grand Prix ]]*$H$2+DATACANNES24[[#This Row],[Titanium Grand Prix ]]*$I$2+DATACANNES24[[#This Row],[Titanium Lion]]*$J$2+DATACANNES24[[#This Row],[Gold Lion]]*$K$2+DATACANNES24[[#This Row],[Silver Lion]]*$L$2+DATACANNES24[[#This Row],[Bronze Lion]]*$M$2</f>
        <v>7</v>
      </c>
    </row>
    <row r="53" spans="1:15" x14ac:dyDescent="0.3">
      <c r="A53" s="29" t="s">
        <v>1605</v>
      </c>
      <c r="B53" s="29" t="s">
        <v>1505</v>
      </c>
      <c r="C53" s="29" t="s">
        <v>1505</v>
      </c>
      <c r="D53" s="29" t="s">
        <v>1623</v>
      </c>
      <c r="E53" s="29" t="s">
        <v>1624</v>
      </c>
      <c r="F53" s="29" t="s">
        <v>1624</v>
      </c>
      <c r="G53" s="29" t="s">
        <v>146</v>
      </c>
      <c r="H53" s="29"/>
      <c r="I53" s="29"/>
      <c r="J53" s="29"/>
      <c r="K53" s="29"/>
      <c r="L53" s="29"/>
      <c r="M53" s="29">
        <v>1</v>
      </c>
      <c r="N53" s="29">
        <f>SUM(DATACANNES24[[#This Row],[Grand Prix ]:[Bronze Lion]])</f>
        <v>1</v>
      </c>
      <c r="O53" s="29">
        <f>+DATACANNES24[[#This Row],[Grand Prix ]]*$H$2+DATACANNES24[[#This Row],[Titanium Grand Prix ]]*$I$2+DATACANNES24[[#This Row],[Titanium Lion]]*$J$2+DATACANNES24[[#This Row],[Gold Lion]]*$K$2+DATACANNES24[[#This Row],[Silver Lion]]*$L$2+DATACANNES24[[#This Row],[Bronze Lion]]*$M$2</f>
        <v>3</v>
      </c>
    </row>
    <row r="54" spans="1:15" x14ac:dyDescent="0.3">
      <c r="A54" s="29" t="s">
        <v>1605</v>
      </c>
      <c r="B54" s="29" t="s">
        <v>1505</v>
      </c>
      <c r="C54" s="29" t="s">
        <v>1505</v>
      </c>
      <c r="D54" s="29" t="s">
        <v>1506</v>
      </c>
      <c r="E54" s="29" t="s">
        <v>1507</v>
      </c>
      <c r="F54" s="29" t="s">
        <v>1508</v>
      </c>
      <c r="G54" s="29" t="s">
        <v>146</v>
      </c>
      <c r="H54" s="29"/>
      <c r="I54" s="29"/>
      <c r="J54" s="29"/>
      <c r="K54" s="29"/>
      <c r="L54" s="29"/>
      <c r="M54" s="29">
        <v>1</v>
      </c>
      <c r="N54" s="29">
        <f>SUM(DATACANNES24[[#This Row],[Grand Prix ]:[Bronze Lion]])</f>
        <v>1</v>
      </c>
      <c r="O54" s="29">
        <f>+DATACANNES24[[#This Row],[Grand Prix ]]*$H$2+DATACANNES24[[#This Row],[Titanium Grand Prix ]]*$I$2+DATACANNES24[[#This Row],[Titanium Lion]]*$J$2+DATACANNES24[[#This Row],[Gold Lion]]*$K$2+DATACANNES24[[#This Row],[Silver Lion]]*$L$2+DATACANNES24[[#This Row],[Bronze Lion]]*$M$2</f>
        <v>3</v>
      </c>
    </row>
    <row r="55" spans="1:15" x14ac:dyDescent="0.3">
      <c r="A55" s="29" t="s">
        <v>1605</v>
      </c>
      <c r="B55" s="29" t="s">
        <v>1505</v>
      </c>
      <c r="C55" s="29" t="s">
        <v>1505</v>
      </c>
      <c r="D55" s="29" t="s">
        <v>1625</v>
      </c>
      <c r="E55" s="29" t="s">
        <v>1626</v>
      </c>
      <c r="F55" s="29" t="s">
        <v>1627</v>
      </c>
      <c r="G55" s="29" t="s">
        <v>146</v>
      </c>
      <c r="H55" s="29"/>
      <c r="I55" s="29"/>
      <c r="J55" s="29"/>
      <c r="K55" s="29"/>
      <c r="L55" s="29">
        <v>1</v>
      </c>
      <c r="M55" s="29"/>
      <c r="N55" s="29">
        <f>SUM(DATACANNES24[[#This Row],[Grand Prix ]:[Bronze Lion]])</f>
        <v>1</v>
      </c>
      <c r="O55" s="29">
        <f>+DATACANNES24[[#This Row],[Grand Prix ]]*$H$2+DATACANNES24[[#This Row],[Titanium Grand Prix ]]*$I$2+DATACANNES24[[#This Row],[Titanium Lion]]*$J$2+DATACANNES24[[#This Row],[Gold Lion]]*$K$2+DATACANNES24[[#This Row],[Silver Lion]]*$L$2+DATACANNES24[[#This Row],[Bronze Lion]]*$M$2</f>
        <v>7</v>
      </c>
    </row>
    <row r="56" spans="1:15" x14ac:dyDescent="0.3">
      <c r="A56" s="29" t="s">
        <v>1605</v>
      </c>
      <c r="B56" s="29" t="s">
        <v>2208</v>
      </c>
      <c r="C56" s="29" t="s">
        <v>2207</v>
      </c>
      <c r="D56" s="29" t="s">
        <v>1628</v>
      </c>
      <c r="E56" s="29" t="s">
        <v>1629</v>
      </c>
      <c r="F56" s="29" t="s">
        <v>1629</v>
      </c>
      <c r="G56" s="29" t="s">
        <v>1504</v>
      </c>
      <c r="H56" s="29"/>
      <c r="I56" s="29"/>
      <c r="J56" s="29"/>
      <c r="K56" s="29"/>
      <c r="L56" s="29"/>
      <c r="M56" s="29">
        <v>1</v>
      </c>
      <c r="N56" s="29">
        <f>SUM(DATACANNES24[[#This Row],[Grand Prix ]:[Bronze Lion]])</f>
        <v>1</v>
      </c>
      <c r="O56" s="29">
        <f>+DATACANNES24[[#This Row],[Grand Prix ]]*$H$2+DATACANNES24[[#This Row],[Titanium Grand Prix ]]*$I$2+DATACANNES24[[#This Row],[Titanium Lion]]*$J$2+DATACANNES24[[#This Row],[Gold Lion]]*$K$2+DATACANNES24[[#This Row],[Silver Lion]]*$L$2+DATACANNES24[[#This Row],[Bronze Lion]]*$M$2</f>
        <v>3</v>
      </c>
    </row>
    <row r="57" spans="1:15" x14ac:dyDescent="0.3">
      <c r="A57" s="29" t="s">
        <v>1605</v>
      </c>
      <c r="B57" s="29" t="s">
        <v>2208</v>
      </c>
      <c r="C57" s="29" t="s">
        <v>2207</v>
      </c>
      <c r="D57" s="29" t="s">
        <v>1509</v>
      </c>
      <c r="E57" s="29" t="s">
        <v>1510</v>
      </c>
      <c r="F57" s="29" t="s">
        <v>1511</v>
      </c>
      <c r="G57" s="29" t="s">
        <v>1504</v>
      </c>
      <c r="H57" s="29"/>
      <c r="I57" s="29"/>
      <c r="J57" s="29"/>
      <c r="K57" s="29">
        <v>1</v>
      </c>
      <c r="L57" s="29">
        <v>1</v>
      </c>
      <c r="M57" s="29"/>
      <c r="N57" s="29">
        <f>SUM(DATACANNES24[[#This Row],[Grand Prix ]:[Bronze Lion]])</f>
        <v>2</v>
      </c>
      <c r="O57" s="29">
        <f>+DATACANNES24[[#This Row],[Grand Prix ]]*$H$2+DATACANNES24[[#This Row],[Titanium Grand Prix ]]*$I$2+DATACANNES24[[#This Row],[Titanium Lion]]*$J$2+DATACANNES24[[#This Row],[Gold Lion]]*$K$2+DATACANNES24[[#This Row],[Silver Lion]]*$L$2+DATACANNES24[[#This Row],[Bronze Lion]]*$M$2</f>
        <v>22</v>
      </c>
    </row>
    <row r="58" spans="1:15" x14ac:dyDescent="0.3">
      <c r="A58" s="29" t="s">
        <v>1605</v>
      </c>
      <c r="B58" s="29" t="s">
        <v>1512</v>
      </c>
      <c r="C58" s="29" t="s">
        <v>2114</v>
      </c>
      <c r="D58" s="29" t="s">
        <v>1630</v>
      </c>
      <c r="E58" s="29" t="s">
        <v>1631</v>
      </c>
      <c r="F58" s="29" t="s">
        <v>1632</v>
      </c>
      <c r="G58" s="29" t="s">
        <v>146</v>
      </c>
      <c r="H58" s="29"/>
      <c r="I58" s="29"/>
      <c r="J58" s="29"/>
      <c r="K58" s="29"/>
      <c r="L58" s="29">
        <v>1</v>
      </c>
      <c r="M58" s="29"/>
      <c r="N58" s="29">
        <f>SUM(DATACANNES24[[#This Row],[Grand Prix ]:[Bronze Lion]])</f>
        <v>1</v>
      </c>
      <c r="O58" s="29">
        <f>+DATACANNES24[[#This Row],[Grand Prix ]]*$H$2+DATACANNES24[[#This Row],[Titanium Grand Prix ]]*$I$2+DATACANNES24[[#This Row],[Titanium Lion]]*$J$2+DATACANNES24[[#This Row],[Gold Lion]]*$K$2+DATACANNES24[[#This Row],[Silver Lion]]*$L$2+DATACANNES24[[#This Row],[Bronze Lion]]*$M$2</f>
        <v>7</v>
      </c>
    </row>
    <row r="59" spans="1:15" x14ac:dyDescent="0.3">
      <c r="A59" s="29" t="s">
        <v>1605</v>
      </c>
      <c r="B59" s="29" t="s">
        <v>1633</v>
      </c>
      <c r="C59" s="29" t="s">
        <v>2126</v>
      </c>
      <c r="D59" s="29" t="s">
        <v>1634</v>
      </c>
      <c r="E59" s="29" t="s">
        <v>1635</v>
      </c>
      <c r="F59" s="29" t="s">
        <v>1635</v>
      </c>
      <c r="G59" s="29" t="s">
        <v>126</v>
      </c>
      <c r="H59" s="29"/>
      <c r="I59" s="29"/>
      <c r="J59" s="29"/>
      <c r="K59" s="29"/>
      <c r="L59" s="29"/>
      <c r="M59" s="29">
        <v>1</v>
      </c>
      <c r="N59" s="29">
        <f>SUM(DATACANNES24[[#This Row],[Grand Prix ]:[Bronze Lion]])</f>
        <v>1</v>
      </c>
      <c r="O59" s="29">
        <f>+DATACANNES24[[#This Row],[Grand Prix ]]*$H$2+DATACANNES24[[#This Row],[Titanium Grand Prix ]]*$I$2+DATACANNES24[[#This Row],[Titanium Lion]]*$J$2+DATACANNES24[[#This Row],[Gold Lion]]*$K$2+DATACANNES24[[#This Row],[Silver Lion]]*$L$2+DATACANNES24[[#This Row],[Bronze Lion]]*$M$2</f>
        <v>3</v>
      </c>
    </row>
    <row r="60" spans="1:15" x14ac:dyDescent="0.3">
      <c r="A60" s="29" t="s">
        <v>1605</v>
      </c>
      <c r="B60" s="29" t="s">
        <v>1633</v>
      </c>
      <c r="C60" s="29" t="s">
        <v>2127</v>
      </c>
      <c r="D60" s="29" t="s">
        <v>1634</v>
      </c>
      <c r="E60" s="29" t="s">
        <v>1635</v>
      </c>
      <c r="F60" s="29" t="s">
        <v>1635</v>
      </c>
      <c r="G60" s="29" t="s">
        <v>146</v>
      </c>
      <c r="H60" s="29"/>
      <c r="I60" s="29"/>
      <c r="J60" s="29"/>
      <c r="K60" s="29"/>
      <c r="L60" s="29"/>
      <c r="M60" s="29">
        <v>1</v>
      </c>
      <c r="N60" s="29">
        <f>SUM(DATACANNES24[[#This Row],[Grand Prix ]:[Bronze Lion]])</f>
        <v>1</v>
      </c>
      <c r="O60" s="29">
        <f>+DATACANNES24[[#This Row],[Grand Prix ]]*$H$2+DATACANNES24[[#This Row],[Titanium Grand Prix ]]*$I$2+DATACANNES24[[#This Row],[Titanium Lion]]*$J$2+DATACANNES24[[#This Row],[Gold Lion]]*$K$2+DATACANNES24[[#This Row],[Silver Lion]]*$L$2+DATACANNES24[[#This Row],[Bronze Lion]]*$M$2</f>
        <v>3</v>
      </c>
    </row>
    <row r="61" spans="1:15" x14ac:dyDescent="0.3">
      <c r="A61" s="29" t="s">
        <v>1605</v>
      </c>
      <c r="B61" s="29" t="s">
        <v>1633</v>
      </c>
      <c r="C61" s="29" t="s">
        <v>2128</v>
      </c>
      <c r="D61" s="29" t="s">
        <v>1634</v>
      </c>
      <c r="E61" s="29" t="s">
        <v>1635</v>
      </c>
      <c r="F61" s="29" t="s">
        <v>1635</v>
      </c>
      <c r="G61" s="29" t="s">
        <v>140</v>
      </c>
      <c r="H61" s="29"/>
      <c r="I61" s="29"/>
      <c r="J61" s="29"/>
      <c r="K61" s="29"/>
      <c r="L61" s="29"/>
      <c r="M61" s="29">
        <v>1</v>
      </c>
      <c r="N61" s="29">
        <f>SUM(DATACANNES24[[#This Row],[Grand Prix ]:[Bronze Lion]])</f>
        <v>1</v>
      </c>
      <c r="O61" s="29">
        <f>+DATACANNES24[[#This Row],[Grand Prix ]]*$H$2+DATACANNES24[[#This Row],[Titanium Grand Prix ]]*$I$2+DATACANNES24[[#This Row],[Titanium Lion]]*$J$2+DATACANNES24[[#This Row],[Gold Lion]]*$K$2+DATACANNES24[[#This Row],[Silver Lion]]*$L$2+DATACANNES24[[#This Row],[Bronze Lion]]*$M$2</f>
        <v>3</v>
      </c>
    </row>
    <row r="62" spans="1:15" x14ac:dyDescent="0.3">
      <c r="A62" s="29" t="s">
        <v>1605</v>
      </c>
      <c r="B62" s="29" t="s">
        <v>1636</v>
      </c>
      <c r="C62" s="29" t="s">
        <v>1636</v>
      </c>
      <c r="D62" s="29" t="s">
        <v>1637</v>
      </c>
      <c r="E62" s="29" t="s">
        <v>1638</v>
      </c>
      <c r="F62" s="29" t="s">
        <v>1639</v>
      </c>
      <c r="G62" s="29" t="s">
        <v>1504</v>
      </c>
      <c r="H62" s="29"/>
      <c r="I62" s="29"/>
      <c r="J62" s="29"/>
      <c r="K62" s="29"/>
      <c r="L62" s="29"/>
      <c r="M62" s="29">
        <v>1</v>
      </c>
      <c r="N62" s="29">
        <f>SUM(DATACANNES24[[#This Row],[Grand Prix ]:[Bronze Lion]])</f>
        <v>1</v>
      </c>
      <c r="O62" s="29">
        <f>+DATACANNES24[[#This Row],[Grand Prix ]]*$H$2+DATACANNES24[[#This Row],[Titanium Grand Prix ]]*$I$2+DATACANNES24[[#This Row],[Titanium Lion]]*$J$2+DATACANNES24[[#This Row],[Gold Lion]]*$K$2+DATACANNES24[[#This Row],[Silver Lion]]*$L$2+DATACANNES24[[#This Row],[Bronze Lion]]*$M$2</f>
        <v>3</v>
      </c>
    </row>
    <row r="63" spans="1:15" x14ac:dyDescent="0.3">
      <c r="A63" s="29" t="s">
        <v>1605</v>
      </c>
      <c r="B63" s="29" t="s">
        <v>455</v>
      </c>
      <c r="C63" s="29" t="s">
        <v>455</v>
      </c>
      <c r="D63" s="29" t="s">
        <v>1516</v>
      </c>
      <c r="E63" s="29" t="s">
        <v>1517</v>
      </c>
      <c r="F63" s="29" t="s">
        <v>1518</v>
      </c>
      <c r="G63" s="29" t="s">
        <v>140</v>
      </c>
      <c r="H63" s="29"/>
      <c r="I63" s="29"/>
      <c r="J63" s="29"/>
      <c r="K63" s="29"/>
      <c r="L63" s="29">
        <v>1</v>
      </c>
      <c r="M63" s="29"/>
      <c r="N63" s="29">
        <f>SUM(DATACANNES24[[#This Row],[Grand Prix ]:[Bronze Lion]])</f>
        <v>1</v>
      </c>
      <c r="O63" s="29">
        <f>+DATACANNES24[[#This Row],[Grand Prix ]]*$H$2+DATACANNES24[[#This Row],[Titanium Grand Prix ]]*$I$2+DATACANNES24[[#This Row],[Titanium Lion]]*$J$2+DATACANNES24[[#This Row],[Gold Lion]]*$K$2+DATACANNES24[[#This Row],[Silver Lion]]*$L$2+DATACANNES24[[#This Row],[Bronze Lion]]*$M$2</f>
        <v>7</v>
      </c>
    </row>
    <row r="64" spans="1:15" x14ac:dyDescent="0.3">
      <c r="A64" s="29" t="s">
        <v>1605</v>
      </c>
      <c r="B64" s="29" t="s">
        <v>1640</v>
      </c>
      <c r="C64" s="29" t="s">
        <v>1640</v>
      </c>
      <c r="D64" s="29" t="s">
        <v>1641</v>
      </c>
      <c r="E64" s="29" t="s">
        <v>1642</v>
      </c>
      <c r="F64" s="29" t="s">
        <v>1642</v>
      </c>
      <c r="G64" s="29" t="s">
        <v>1504</v>
      </c>
      <c r="H64" s="29"/>
      <c r="I64" s="29"/>
      <c r="J64" s="29"/>
      <c r="K64" s="29"/>
      <c r="L64" s="29">
        <v>1</v>
      </c>
      <c r="M64" s="29"/>
      <c r="N64" s="29">
        <f>SUM(DATACANNES24[[#This Row],[Grand Prix ]:[Bronze Lion]])</f>
        <v>1</v>
      </c>
      <c r="O64" s="29">
        <f>+DATACANNES24[[#This Row],[Grand Prix ]]*$H$2+DATACANNES24[[#This Row],[Titanium Grand Prix ]]*$I$2+DATACANNES24[[#This Row],[Titanium Lion]]*$J$2+DATACANNES24[[#This Row],[Gold Lion]]*$K$2+DATACANNES24[[#This Row],[Silver Lion]]*$L$2+DATACANNES24[[#This Row],[Bronze Lion]]*$M$2</f>
        <v>7</v>
      </c>
    </row>
    <row r="65" spans="1:15" x14ac:dyDescent="0.3">
      <c r="A65" s="29" t="s">
        <v>1605</v>
      </c>
      <c r="B65" s="29" t="s">
        <v>1640</v>
      </c>
      <c r="C65" s="29" t="s">
        <v>1640</v>
      </c>
      <c r="D65" s="29" t="s">
        <v>1643</v>
      </c>
      <c r="E65" s="29" t="s">
        <v>1644</v>
      </c>
      <c r="F65" s="29" t="s">
        <v>1644</v>
      </c>
      <c r="G65" s="29" t="s">
        <v>1504</v>
      </c>
      <c r="H65" s="29"/>
      <c r="I65" s="29"/>
      <c r="J65" s="29"/>
      <c r="K65" s="29"/>
      <c r="L65" s="29"/>
      <c r="M65" s="29">
        <v>1</v>
      </c>
      <c r="N65" s="29">
        <f>SUM(DATACANNES24[[#This Row],[Grand Prix ]:[Bronze Lion]])</f>
        <v>1</v>
      </c>
      <c r="O65" s="29">
        <f>+DATACANNES24[[#This Row],[Grand Prix ]]*$H$2+DATACANNES24[[#This Row],[Titanium Grand Prix ]]*$I$2+DATACANNES24[[#This Row],[Titanium Lion]]*$J$2+DATACANNES24[[#This Row],[Gold Lion]]*$K$2+DATACANNES24[[#This Row],[Silver Lion]]*$L$2+DATACANNES24[[#This Row],[Bronze Lion]]*$M$2</f>
        <v>3</v>
      </c>
    </row>
    <row r="66" spans="1:15" x14ac:dyDescent="0.3">
      <c r="A66" s="29" t="s">
        <v>1605</v>
      </c>
      <c r="B66" s="29" t="s">
        <v>1443</v>
      </c>
      <c r="C66" s="29" t="s">
        <v>1352</v>
      </c>
      <c r="D66" s="29" t="s">
        <v>1645</v>
      </c>
      <c r="E66" s="29" t="s">
        <v>1646</v>
      </c>
      <c r="F66" s="29" t="s">
        <v>1646</v>
      </c>
      <c r="G66" s="29" t="s">
        <v>126</v>
      </c>
      <c r="H66" s="29"/>
      <c r="I66" s="29"/>
      <c r="J66" s="29"/>
      <c r="K66" s="29"/>
      <c r="L66" s="29">
        <v>1</v>
      </c>
      <c r="M66" s="29"/>
      <c r="N66" s="29">
        <f>SUM(DATACANNES24[[#This Row],[Grand Prix ]:[Bronze Lion]])</f>
        <v>1</v>
      </c>
      <c r="O66" s="29">
        <f>+DATACANNES24[[#This Row],[Grand Prix ]]*$H$2+DATACANNES24[[#This Row],[Titanium Grand Prix ]]*$I$2+DATACANNES24[[#This Row],[Titanium Lion]]*$J$2+DATACANNES24[[#This Row],[Gold Lion]]*$K$2+DATACANNES24[[#This Row],[Silver Lion]]*$L$2+DATACANNES24[[#This Row],[Bronze Lion]]*$M$2</f>
        <v>7</v>
      </c>
    </row>
    <row r="67" spans="1:15" x14ac:dyDescent="0.3">
      <c r="A67" s="29" t="s">
        <v>1605</v>
      </c>
      <c r="B67" s="29" t="s">
        <v>1443</v>
      </c>
      <c r="C67" s="29" t="s">
        <v>2142</v>
      </c>
      <c r="D67" s="29" t="s">
        <v>1645</v>
      </c>
      <c r="E67" s="29" t="s">
        <v>1646</v>
      </c>
      <c r="F67" s="29" t="s">
        <v>1646</v>
      </c>
      <c r="G67" s="29" t="s">
        <v>1504</v>
      </c>
      <c r="H67" s="29"/>
      <c r="I67" s="29"/>
      <c r="J67" s="29"/>
      <c r="K67" s="29"/>
      <c r="L67" s="29">
        <v>1</v>
      </c>
      <c r="M67" s="29"/>
      <c r="N67" s="29">
        <f>SUM(DATACANNES24[[#This Row],[Grand Prix ]:[Bronze Lion]])</f>
        <v>1</v>
      </c>
      <c r="O67" s="29">
        <f>+DATACANNES24[[#This Row],[Grand Prix ]]*$H$2+DATACANNES24[[#This Row],[Titanium Grand Prix ]]*$I$2+DATACANNES24[[#This Row],[Titanium Lion]]*$J$2+DATACANNES24[[#This Row],[Gold Lion]]*$K$2+DATACANNES24[[#This Row],[Silver Lion]]*$L$2+DATACANNES24[[#This Row],[Bronze Lion]]*$M$2</f>
        <v>7</v>
      </c>
    </row>
    <row r="68" spans="1:15" x14ac:dyDescent="0.3">
      <c r="A68" s="29" t="s">
        <v>1605</v>
      </c>
      <c r="B68" s="29" t="s">
        <v>1443</v>
      </c>
      <c r="C68" s="29" t="s">
        <v>2140</v>
      </c>
      <c r="D68" s="29" t="s">
        <v>1647</v>
      </c>
      <c r="E68" s="29" t="s">
        <v>1648</v>
      </c>
      <c r="F68" s="29" t="s">
        <v>1648</v>
      </c>
      <c r="G68" s="29" t="s">
        <v>146</v>
      </c>
      <c r="H68" s="29"/>
      <c r="I68" s="29"/>
      <c r="J68" s="29"/>
      <c r="K68" s="29"/>
      <c r="L68" s="29">
        <v>1</v>
      </c>
      <c r="M68" s="29">
        <v>1</v>
      </c>
      <c r="N68" s="29">
        <f>SUM(DATACANNES24[[#This Row],[Grand Prix ]:[Bronze Lion]])</f>
        <v>2</v>
      </c>
      <c r="O68" s="29">
        <f>+DATACANNES24[[#This Row],[Grand Prix ]]*$H$2+DATACANNES24[[#This Row],[Titanium Grand Prix ]]*$I$2+DATACANNES24[[#This Row],[Titanium Lion]]*$J$2+DATACANNES24[[#This Row],[Gold Lion]]*$K$2+DATACANNES24[[#This Row],[Silver Lion]]*$L$2+DATACANNES24[[#This Row],[Bronze Lion]]*$M$2</f>
        <v>10</v>
      </c>
    </row>
    <row r="69" spans="1:15" x14ac:dyDescent="0.3">
      <c r="A69" s="29" t="s">
        <v>1605</v>
      </c>
      <c r="B69" s="29" t="s">
        <v>1443</v>
      </c>
      <c r="C69" s="29" t="s">
        <v>2142</v>
      </c>
      <c r="D69" s="29" t="s">
        <v>1647</v>
      </c>
      <c r="E69" s="29" t="s">
        <v>1648</v>
      </c>
      <c r="F69" s="29" t="s">
        <v>1648</v>
      </c>
      <c r="G69" s="29" t="s">
        <v>1504</v>
      </c>
      <c r="H69" s="29"/>
      <c r="I69" s="29"/>
      <c r="J69" s="29"/>
      <c r="K69" s="29"/>
      <c r="L69" s="29">
        <v>1</v>
      </c>
      <c r="M69" s="29">
        <v>1</v>
      </c>
      <c r="N69" s="29">
        <f>SUM(DATACANNES24[[#This Row],[Grand Prix ]:[Bronze Lion]])</f>
        <v>2</v>
      </c>
      <c r="O69" s="29">
        <f>+DATACANNES24[[#This Row],[Grand Prix ]]*$H$2+DATACANNES24[[#This Row],[Titanium Grand Prix ]]*$I$2+DATACANNES24[[#This Row],[Titanium Lion]]*$J$2+DATACANNES24[[#This Row],[Gold Lion]]*$K$2+DATACANNES24[[#This Row],[Silver Lion]]*$L$2+DATACANNES24[[#This Row],[Bronze Lion]]*$M$2</f>
        <v>10</v>
      </c>
    </row>
    <row r="70" spans="1:15" x14ac:dyDescent="0.3">
      <c r="A70" s="29" t="s">
        <v>1605</v>
      </c>
      <c r="B70" s="29" t="s">
        <v>1443</v>
      </c>
      <c r="C70" s="29" t="s">
        <v>2141</v>
      </c>
      <c r="D70" s="29" t="s">
        <v>1649</v>
      </c>
      <c r="E70" s="29" t="s">
        <v>1650</v>
      </c>
      <c r="F70" s="29" t="s">
        <v>1651</v>
      </c>
      <c r="G70" s="29" t="s">
        <v>127</v>
      </c>
      <c r="H70" s="29"/>
      <c r="I70" s="29"/>
      <c r="J70" s="29"/>
      <c r="K70" s="29"/>
      <c r="L70" s="29">
        <v>1</v>
      </c>
      <c r="M70" s="29"/>
      <c r="N70" s="29">
        <f>SUM(DATACANNES24[[#This Row],[Grand Prix ]:[Bronze Lion]])</f>
        <v>1</v>
      </c>
      <c r="O70" s="29">
        <f>+DATACANNES24[[#This Row],[Grand Prix ]]*$H$2+DATACANNES24[[#This Row],[Titanium Grand Prix ]]*$I$2+DATACANNES24[[#This Row],[Titanium Lion]]*$J$2+DATACANNES24[[#This Row],[Gold Lion]]*$K$2+DATACANNES24[[#This Row],[Silver Lion]]*$L$2+DATACANNES24[[#This Row],[Bronze Lion]]*$M$2</f>
        <v>7</v>
      </c>
    </row>
    <row r="71" spans="1:15" x14ac:dyDescent="0.3">
      <c r="A71" s="29" t="s">
        <v>1605</v>
      </c>
      <c r="B71" s="29" t="s">
        <v>1544</v>
      </c>
      <c r="C71" s="29" t="s">
        <v>2147</v>
      </c>
      <c r="D71" s="29" t="s">
        <v>1652</v>
      </c>
      <c r="E71" s="29" t="s">
        <v>1653</v>
      </c>
      <c r="F71" s="29" t="s">
        <v>1653</v>
      </c>
      <c r="G71" s="29" t="s">
        <v>1504</v>
      </c>
      <c r="H71" s="29"/>
      <c r="I71" s="29"/>
      <c r="J71" s="29"/>
      <c r="K71" s="29">
        <v>1</v>
      </c>
      <c r="L71" s="29"/>
      <c r="M71" s="29">
        <v>1</v>
      </c>
      <c r="N71" s="29">
        <f>SUM(DATACANNES24[[#This Row],[Grand Prix ]:[Bronze Lion]])</f>
        <v>2</v>
      </c>
      <c r="O71" s="29">
        <f>+DATACANNES24[[#This Row],[Grand Prix ]]*$H$2+DATACANNES24[[#This Row],[Titanium Grand Prix ]]*$I$2+DATACANNES24[[#This Row],[Titanium Lion]]*$J$2+DATACANNES24[[#This Row],[Gold Lion]]*$K$2+DATACANNES24[[#This Row],[Silver Lion]]*$L$2+DATACANNES24[[#This Row],[Bronze Lion]]*$M$2</f>
        <v>18</v>
      </c>
    </row>
    <row r="72" spans="1:15" x14ac:dyDescent="0.3">
      <c r="A72" s="29" t="s">
        <v>1654</v>
      </c>
      <c r="B72" s="29" t="s">
        <v>1655</v>
      </c>
      <c r="C72" s="29" t="s">
        <v>1655</v>
      </c>
      <c r="D72" s="29" t="s">
        <v>1656</v>
      </c>
      <c r="E72" s="29" t="s">
        <v>1657</v>
      </c>
      <c r="F72" s="29" t="s">
        <v>1658</v>
      </c>
      <c r="G72" s="29" t="s">
        <v>1504</v>
      </c>
      <c r="H72" s="29"/>
      <c r="I72" s="29"/>
      <c r="J72" s="29"/>
      <c r="K72" s="29"/>
      <c r="L72" s="29"/>
      <c r="M72" s="29">
        <v>1</v>
      </c>
      <c r="N72" s="29">
        <f>SUM(DATACANNES24[[#This Row],[Grand Prix ]:[Bronze Lion]])</f>
        <v>1</v>
      </c>
      <c r="O72" s="29">
        <f>+DATACANNES24[[#This Row],[Grand Prix ]]*$H$2+DATACANNES24[[#This Row],[Titanium Grand Prix ]]*$I$2+DATACANNES24[[#This Row],[Titanium Lion]]*$J$2+DATACANNES24[[#This Row],[Gold Lion]]*$K$2+DATACANNES24[[#This Row],[Silver Lion]]*$L$2+DATACANNES24[[#This Row],[Bronze Lion]]*$M$2</f>
        <v>3</v>
      </c>
    </row>
    <row r="73" spans="1:15" x14ac:dyDescent="0.3">
      <c r="A73" s="29" t="s">
        <v>1654</v>
      </c>
      <c r="B73" s="29" t="s">
        <v>1659</v>
      </c>
      <c r="C73" s="29" t="s">
        <v>1659</v>
      </c>
      <c r="D73" s="29" t="s">
        <v>1660</v>
      </c>
      <c r="E73" s="29" t="s">
        <v>1661</v>
      </c>
      <c r="F73" s="29" t="s">
        <v>1661</v>
      </c>
      <c r="G73" s="29" t="s">
        <v>146</v>
      </c>
      <c r="H73" s="29"/>
      <c r="I73" s="29"/>
      <c r="J73" s="29"/>
      <c r="K73" s="29"/>
      <c r="L73" s="29">
        <v>1</v>
      </c>
      <c r="M73" s="29">
        <v>1</v>
      </c>
      <c r="N73" s="29">
        <f>SUM(DATACANNES24[[#This Row],[Grand Prix ]:[Bronze Lion]])</f>
        <v>2</v>
      </c>
      <c r="O73" s="29">
        <f>+DATACANNES24[[#This Row],[Grand Prix ]]*$H$2+DATACANNES24[[#This Row],[Titanium Grand Prix ]]*$I$2+DATACANNES24[[#This Row],[Titanium Lion]]*$J$2+DATACANNES24[[#This Row],[Gold Lion]]*$K$2+DATACANNES24[[#This Row],[Silver Lion]]*$L$2+DATACANNES24[[#This Row],[Bronze Lion]]*$M$2</f>
        <v>10</v>
      </c>
    </row>
    <row r="74" spans="1:15" x14ac:dyDescent="0.3">
      <c r="A74" s="29" t="s">
        <v>1654</v>
      </c>
      <c r="B74" s="29" t="s">
        <v>455</v>
      </c>
      <c r="C74" s="29" t="s">
        <v>455</v>
      </c>
      <c r="D74" s="29" t="s">
        <v>1516</v>
      </c>
      <c r="E74" s="29" t="s">
        <v>1517</v>
      </c>
      <c r="F74" s="29" t="s">
        <v>1518</v>
      </c>
      <c r="G74" s="29" t="s">
        <v>140</v>
      </c>
      <c r="H74" s="29"/>
      <c r="I74" s="29"/>
      <c r="J74" s="29"/>
      <c r="K74" s="29">
        <v>1</v>
      </c>
      <c r="L74" s="29">
        <v>1</v>
      </c>
      <c r="M74" s="29"/>
      <c r="N74" s="29">
        <f>SUM(DATACANNES24[[#This Row],[Grand Prix ]:[Bronze Lion]])</f>
        <v>2</v>
      </c>
      <c r="O74" s="29">
        <f>+DATACANNES24[[#This Row],[Grand Prix ]]*$H$2+DATACANNES24[[#This Row],[Titanium Grand Prix ]]*$I$2+DATACANNES24[[#This Row],[Titanium Lion]]*$J$2+DATACANNES24[[#This Row],[Gold Lion]]*$K$2+DATACANNES24[[#This Row],[Silver Lion]]*$L$2+DATACANNES24[[#This Row],[Bronze Lion]]*$M$2</f>
        <v>22</v>
      </c>
    </row>
    <row r="75" spans="1:15" x14ac:dyDescent="0.3">
      <c r="A75" s="29" t="s">
        <v>1654</v>
      </c>
      <c r="B75" s="29" t="s">
        <v>1443</v>
      </c>
      <c r="C75" s="29" t="s">
        <v>105</v>
      </c>
      <c r="D75" s="29" t="s">
        <v>1662</v>
      </c>
      <c r="E75" s="29" t="s">
        <v>1663</v>
      </c>
      <c r="F75" s="29" t="s">
        <v>1663</v>
      </c>
      <c r="G75" s="29" t="s">
        <v>10</v>
      </c>
      <c r="H75" s="29"/>
      <c r="I75" s="29"/>
      <c r="J75" s="29"/>
      <c r="K75" s="29">
        <v>1</v>
      </c>
      <c r="L75" s="29"/>
      <c r="M75" s="29"/>
      <c r="N75" s="29">
        <f>SUM(DATACANNES24[[#This Row],[Grand Prix ]:[Bronze Lion]])</f>
        <v>1</v>
      </c>
      <c r="O75" s="29">
        <f>+DATACANNES24[[#This Row],[Grand Prix ]]*$H$2+DATACANNES24[[#This Row],[Titanium Grand Prix ]]*$I$2+DATACANNES24[[#This Row],[Titanium Lion]]*$J$2+DATACANNES24[[#This Row],[Gold Lion]]*$K$2+DATACANNES24[[#This Row],[Silver Lion]]*$L$2+DATACANNES24[[#This Row],[Bronze Lion]]*$M$2</f>
        <v>15</v>
      </c>
    </row>
    <row r="76" spans="1:15" x14ac:dyDescent="0.3">
      <c r="A76" s="29" t="s">
        <v>1664</v>
      </c>
      <c r="B76" s="29" t="s">
        <v>1665</v>
      </c>
      <c r="C76" s="29" t="s">
        <v>1665</v>
      </c>
      <c r="D76" s="29" t="s">
        <v>1666</v>
      </c>
      <c r="E76" s="29" t="s">
        <v>1667</v>
      </c>
      <c r="F76" s="29" t="s">
        <v>1668</v>
      </c>
      <c r="G76" s="29" t="s">
        <v>146</v>
      </c>
      <c r="H76" s="29"/>
      <c r="I76" s="29"/>
      <c r="J76" s="29"/>
      <c r="K76" s="29"/>
      <c r="L76" s="29"/>
      <c r="M76" s="29">
        <v>1</v>
      </c>
      <c r="N76" s="29">
        <f>SUM(DATACANNES24[[#This Row],[Grand Prix ]:[Bronze Lion]])</f>
        <v>1</v>
      </c>
      <c r="O76" s="29">
        <f>+DATACANNES24[[#This Row],[Grand Prix ]]*$H$2+DATACANNES24[[#This Row],[Titanium Grand Prix ]]*$I$2+DATACANNES24[[#This Row],[Titanium Lion]]*$J$2+DATACANNES24[[#This Row],[Gold Lion]]*$K$2+DATACANNES24[[#This Row],[Silver Lion]]*$L$2+DATACANNES24[[#This Row],[Bronze Lion]]*$M$2</f>
        <v>3</v>
      </c>
    </row>
    <row r="77" spans="1:15" x14ac:dyDescent="0.3">
      <c r="A77" s="29" t="s">
        <v>1664</v>
      </c>
      <c r="B77" s="29" t="s">
        <v>1562</v>
      </c>
      <c r="C77" s="29" t="s">
        <v>1562</v>
      </c>
      <c r="D77" s="29" t="s">
        <v>1669</v>
      </c>
      <c r="E77" s="29" t="s">
        <v>1670</v>
      </c>
      <c r="F77" s="29" t="s">
        <v>1671</v>
      </c>
      <c r="G77" s="29" t="s">
        <v>146</v>
      </c>
      <c r="H77" s="29">
        <v>1</v>
      </c>
      <c r="I77" s="29"/>
      <c r="J77" s="29"/>
      <c r="K77" s="29"/>
      <c r="L77" s="29"/>
      <c r="M77" s="29"/>
      <c r="N77" s="29">
        <f>SUM(DATACANNES24[[#This Row],[Grand Prix ]:[Bronze Lion]])</f>
        <v>1</v>
      </c>
      <c r="O77" s="29">
        <f>+DATACANNES24[[#This Row],[Grand Prix ]]*$H$2+DATACANNES24[[#This Row],[Titanium Grand Prix ]]*$I$2+DATACANNES24[[#This Row],[Titanium Lion]]*$J$2+DATACANNES24[[#This Row],[Gold Lion]]*$K$2+DATACANNES24[[#This Row],[Silver Lion]]*$L$2+DATACANNES24[[#This Row],[Bronze Lion]]*$M$2</f>
        <v>30</v>
      </c>
    </row>
    <row r="78" spans="1:15" x14ac:dyDescent="0.3">
      <c r="A78" s="29" t="s">
        <v>1664</v>
      </c>
      <c r="B78" s="29" t="s">
        <v>1562</v>
      </c>
      <c r="C78" s="29" t="s">
        <v>1562</v>
      </c>
      <c r="D78" s="29" t="s">
        <v>1672</v>
      </c>
      <c r="E78" s="29" t="s">
        <v>1673</v>
      </c>
      <c r="F78" s="29" t="s">
        <v>1673</v>
      </c>
      <c r="G78" s="29" t="s">
        <v>146</v>
      </c>
      <c r="H78" s="29"/>
      <c r="I78" s="29"/>
      <c r="J78" s="29"/>
      <c r="K78" s="29"/>
      <c r="L78" s="29"/>
      <c r="M78" s="29">
        <v>1</v>
      </c>
      <c r="N78" s="29">
        <f>SUM(DATACANNES24[[#This Row],[Grand Prix ]:[Bronze Lion]])</f>
        <v>1</v>
      </c>
      <c r="O78" s="29">
        <f>+DATACANNES24[[#This Row],[Grand Prix ]]*$H$2+DATACANNES24[[#This Row],[Titanium Grand Prix ]]*$I$2+DATACANNES24[[#This Row],[Titanium Lion]]*$J$2+DATACANNES24[[#This Row],[Gold Lion]]*$K$2+DATACANNES24[[#This Row],[Silver Lion]]*$L$2+DATACANNES24[[#This Row],[Bronze Lion]]*$M$2</f>
        <v>3</v>
      </c>
    </row>
    <row r="79" spans="1:15" x14ac:dyDescent="0.3">
      <c r="A79" s="29" t="s">
        <v>1664</v>
      </c>
      <c r="B79" s="29" t="s">
        <v>1674</v>
      </c>
      <c r="C79" s="29" t="s">
        <v>1674</v>
      </c>
      <c r="D79" s="29" t="s">
        <v>1675</v>
      </c>
      <c r="E79" s="29" t="s">
        <v>1676</v>
      </c>
      <c r="F79" s="29" t="s">
        <v>1677</v>
      </c>
      <c r="G79" s="29" t="s">
        <v>1584</v>
      </c>
      <c r="H79" s="29"/>
      <c r="I79" s="29"/>
      <c r="J79" s="29"/>
      <c r="K79" s="29"/>
      <c r="L79" s="29">
        <v>1</v>
      </c>
      <c r="M79" s="29"/>
      <c r="N79" s="29">
        <f>SUM(DATACANNES24[[#This Row],[Grand Prix ]:[Bronze Lion]])</f>
        <v>1</v>
      </c>
      <c r="O79" s="29">
        <f>+DATACANNES24[[#This Row],[Grand Prix ]]*$H$2+DATACANNES24[[#This Row],[Titanium Grand Prix ]]*$I$2+DATACANNES24[[#This Row],[Titanium Lion]]*$J$2+DATACANNES24[[#This Row],[Gold Lion]]*$K$2+DATACANNES24[[#This Row],[Silver Lion]]*$L$2+DATACANNES24[[#This Row],[Bronze Lion]]*$M$2</f>
        <v>7</v>
      </c>
    </row>
    <row r="80" spans="1:15" x14ac:dyDescent="0.3">
      <c r="A80" s="29" t="s">
        <v>1664</v>
      </c>
      <c r="B80" s="29" t="s">
        <v>2208</v>
      </c>
      <c r="C80" s="29" t="s">
        <v>2207</v>
      </c>
      <c r="D80" s="29" t="s">
        <v>1509</v>
      </c>
      <c r="E80" s="29" t="s">
        <v>1510</v>
      </c>
      <c r="F80" s="29" t="s">
        <v>1511</v>
      </c>
      <c r="G80" s="29" t="s">
        <v>1504</v>
      </c>
      <c r="H80" s="29"/>
      <c r="I80" s="29"/>
      <c r="J80" s="29"/>
      <c r="K80" s="29"/>
      <c r="L80" s="29">
        <v>1</v>
      </c>
      <c r="M80" s="29"/>
      <c r="N80" s="29">
        <f>SUM(DATACANNES24[[#This Row],[Grand Prix ]:[Bronze Lion]])</f>
        <v>1</v>
      </c>
      <c r="O80" s="29">
        <f>+DATACANNES24[[#This Row],[Grand Prix ]]*$H$2+DATACANNES24[[#This Row],[Titanium Grand Prix ]]*$I$2+DATACANNES24[[#This Row],[Titanium Lion]]*$J$2+DATACANNES24[[#This Row],[Gold Lion]]*$K$2+DATACANNES24[[#This Row],[Silver Lion]]*$L$2+DATACANNES24[[#This Row],[Bronze Lion]]*$M$2</f>
        <v>7</v>
      </c>
    </row>
    <row r="81" spans="1:15" x14ac:dyDescent="0.3">
      <c r="A81" s="29" t="s">
        <v>1664</v>
      </c>
      <c r="B81" s="29" t="s">
        <v>1678</v>
      </c>
      <c r="C81" s="29" t="s">
        <v>1678</v>
      </c>
      <c r="D81" s="29" t="s">
        <v>1679</v>
      </c>
      <c r="E81" s="29" t="s">
        <v>1678</v>
      </c>
      <c r="F81" s="29" t="s">
        <v>1678</v>
      </c>
      <c r="G81" s="29" t="s">
        <v>1504</v>
      </c>
      <c r="H81" s="29"/>
      <c r="I81" s="29"/>
      <c r="J81" s="29"/>
      <c r="K81" s="29"/>
      <c r="L81" s="29"/>
      <c r="M81" s="29">
        <v>1</v>
      </c>
      <c r="N81" s="29">
        <f>SUM(DATACANNES24[[#This Row],[Grand Prix ]:[Bronze Lion]])</f>
        <v>1</v>
      </c>
      <c r="O81" s="29">
        <f>+DATACANNES24[[#This Row],[Grand Prix ]]*$H$2+DATACANNES24[[#This Row],[Titanium Grand Prix ]]*$I$2+DATACANNES24[[#This Row],[Titanium Lion]]*$J$2+DATACANNES24[[#This Row],[Gold Lion]]*$K$2+DATACANNES24[[#This Row],[Silver Lion]]*$L$2+DATACANNES24[[#This Row],[Bronze Lion]]*$M$2</f>
        <v>3</v>
      </c>
    </row>
    <row r="82" spans="1:15" x14ac:dyDescent="0.3">
      <c r="A82" s="29" t="s">
        <v>1664</v>
      </c>
      <c r="B82" s="29" t="s">
        <v>1512</v>
      </c>
      <c r="C82" s="29" t="s">
        <v>2114</v>
      </c>
      <c r="D82" s="29" t="s">
        <v>1680</v>
      </c>
      <c r="E82" s="29" t="s">
        <v>1631</v>
      </c>
      <c r="F82" s="29" t="s">
        <v>1681</v>
      </c>
      <c r="G82" s="29" t="s">
        <v>146</v>
      </c>
      <c r="H82" s="29"/>
      <c r="I82" s="29"/>
      <c r="J82" s="29"/>
      <c r="K82" s="29"/>
      <c r="L82" s="29">
        <v>1</v>
      </c>
      <c r="M82" s="29"/>
      <c r="N82" s="29">
        <f>SUM(DATACANNES24[[#This Row],[Grand Prix ]:[Bronze Lion]])</f>
        <v>1</v>
      </c>
      <c r="O82" s="29">
        <f>+DATACANNES24[[#This Row],[Grand Prix ]]*$H$2+DATACANNES24[[#This Row],[Titanium Grand Prix ]]*$I$2+DATACANNES24[[#This Row],[Titanium Lion]]*$J$2+DATACANNES24[[#This Row],[Gold Lion]]*$K$2+DATACANNES24[[#This Row],[Silver Lion]]*$L$2+DATACANNES24[[#This Row],[Bronze Lion]]*$M$2</f>
        <v>7</v>
      </c>
    </row>
    <row r="83" spans="1:15" x14ac:dyDescent="0.3">
      <c r="A83" s="29" t="s">
        <v>1664</v>
      </c>
      <c r="B83" s="29" t="s">
        <v>1539</v>
      </c>
      <c r="C83" s="29" t="s">
        <v>2131</v>
      </c>
      <c r="D83" s="29" t="s">
        <v>1682</v>
      </c>
      <c r="E83" s="29" t="s">
        <v>1683</v>
      </c>
      <c r="F83" s="29" t="s">
        <v>1684</v>
      </c>
      <c r="G83" s="29" t="s">
        <v>1504</v>
      </c>
      <c r="H83" s="29"/>
      <c r="I83" s="29"/>
      <c r="J83" s="29"/>
      <c r="K83" s="29">
        <v>1</v>
      </c>
      <c r="L83" s="29"/>
      <c r="M83" s="29"/>
      <c r="N83" s="29">
        <f>SUM(DATACANNES24[[#This Row],[Grand Prix ]:[Bronze Lion]])</f>
        <v>1</v>
      </c>
      <c r="O83" s="29">
        <f>+DATACANNES24[[#This Row],[Grand Prix ]]*$H$2+DATACANNES24[[#This Row],[Titanium Grand Prix ]]*$I$2+DATACANNES24[[#This Row],[Titanium Lion]]*$J$2+DATACANNES24[[#This Row],[Gold Lion]]*$K$2+DATACANNES24[[#This Row],[Silver Lion]]*$L$2+DATACANNES24[[#This Row],[Bronze Lion]]*$M$2</f>
        <v>15</v>
      </c>
    </row>
    <row r="84" spans="1:15" x14ac:dyDescent="0.3">
      <c r="A84" s="29" t="s">
        <v>1664</v>
      </c>
      <c r="B84" s="29" t="s">
        <v>1685</v>
      </c>
      <c r="C84" s="29" t="s">
        <v>1685</v>
      </c>
      <c r="D84" s="29" t="s">
        <v>1686</v>
      </c>
      <c r="E84" s="29" t="s">
        <v>1685</v>
      </c>
      <c r="F84" s="29" t="s">
        <v>1687</v>
      </c>
      <c r="G84" s="29" t="s">
        <v>127</v>
      </c>
      <c r="H84" s="29"/>
      <c r="I84" s="29"/>
      <c r="J84" s="29"/>
      <c r="K84" s="29">
        <v>1</v>
      </c>
      <c r="L84" s="29"/>
      <c r="M84" s="29"/>
      <c r="N84" s="29">
        <f>SUM(DATACANNES24[[#This Row],[Grand Prix ]:[Bronze Lion]])</f>
        <v>1</v>
      </c>
      <c r="O84" s="29">
        <f>+DATACANNES24[[#This Row],[Grand Prix ]]*$H$2+DATACANNES24[[#This Row],[Titanium Grand Prix ]]*$I$2+DATACANNES24[[#This Row],[Titanium Lion]]*$J$2+DATACANNES24[[#This Row],[Gold Lion]]*$K$2+DATACANNES24[[#This Row],[Silver Lion]]*$L$2+DATACANNES24[[#This Row],[Bronze Lion]]*$M$2</f>
        <v>15</v>
      </c>
    </row>
    <row r="85" spans="1:15" x14ac:dyDescent="0.3">
      <c r="A85" s="29" t="s">
        <v>1664</v>
      </c>
      <c r="B85" s="29" t="s">
        <v>1688</v>
      </c>
      <c r="C85" s="29" t="s">
        <v>1688</v>
      </c>
      <c r="D85" s="29" t="s">
        <v>1689</v>
      </c>
      <c r="E85" s="29" t="s">
        <v>1690</v>
      </c>
      <c r="F85" s="29" t="s">
        <v>1691</v>
      </c>
      <c r="G85" s="29" t="s">
        <v>1504</v>
      </c>
      <c r="H85" s="29"/>
      <c r="I85" s="29"/>
      <c r="J85" s="29"/>
      <c r="K85" s="29"/>
      <c r="L85" s="29"/>
      <c r="M85" s="29">
        <v>1</v>
      </c>
      <c r="N85" s="29">
        <f>SUM(DATACANNES24[[#This Row],[Grand Prix ]:[Bronze Lion]])</f>
        <v>1</v>
      </c>
      <c r="O85" s="29">
        <f>+DATACANNES24[[#This Row],[Grand Prix ]]*$H$2+DATACANNES24[[#This Row],[Titanium Grand Prix ]]*$I$2+DATACANNES24[[#This Row],[Titanium Lion]]*$J$2+DATACANNES24[[#This Row],[Gold Lion]]*$K$2+DATACANNES24[[#This Row],[Silver Lion]]*$L$2+DATACANNES24[[#This Row],[Bronze Lion]]*$M$2</f>
        <v>3</v>
      </c>
    </row>
    <row r="86" spans="1:15" x14ac:dyDescent="0.3">
      <c r="A86" s="29" t="s">
        <v>1692</v>
      </c>
      <c r="B86" s="29" t="s">
        <v>1606</v>
      </c>
      <c r="C86" s="29" t="s">
        <v>1606</v>
      </c>
      <c r="D86" s="29" t="s">
        <v>1609</v>
      </c>
      <c r="E86" s="29" t="s">
        <v>1546</v>
      </c>
      <c r="F86" s="29" t="s">
        <v>1610</v>
      </c>
      <c r="G86" s="29" t="s">
        <v>146</v>
      </c>
      <c r="H86" s="29"/>
      <c r="I86" s="29"/>
      <c r="J86" s="29"/>
      <c r="K86" s="29">
        <v>1</v>
      </c>
      <c r="L86" s="29">
        <v>1</v>
      </c>
      <c r="M86" s="29"/>
      <c r="N86" s="29">
        <f>SUM(DATACANNES24[[#This Row],[Grand Prix ]:[Bronze Lion]])</f>
        <v>2</v>
      </c>
      <c r="O86" s="29">
        <f>+DATACANNES24[[#This Row],[Grand Prix ]]*$H$2+DATACANNES24[[#This Row],[Titanium Grand Prix ]]*$I$2+DATACANNES24[[#This Row],[Titanium Lion]]*$J$2+DATACANNES24[[#This Row],[Gold Lion]]*$K$2+DATACANNES24[[#This Row],[Silver Lion]]*$L$2+DATACANNES24[[#This Row],[Bronze Lion]]*$M$2</f>
        <v>22</v>
      </c>
    </row>
    <row r="87" spans="1:15" x14ac:dyDescent="0.3">
      <c r="A87" s="29" t="s">
        <v>1692</v>
      </c>
      <c r="B87" s="29" t="s">
        <v>1562</v>
      </c>
      <c r="C87" s="29" t="s">
        <v>1562</v>
      </c>
      <c r="D87" s="29" t="s">
        <v>1693</v>
      </c>
      <c r="E87" s="29" t="s">
        <v>1694</v>
      </c>
      <c r="F87" s="29" t="s">
        <v>1695</v>
      </c>
      <c r="G87" s="29" t="s">
        <v>146</v>
      </c>
      <c r="H87" s="29"/>
      <c r="I87" s="29"/>
      <c r="J87" s="29"/>
      <c r="K87" s="29"/>
      <c r="L87" s="29"/>
      <c r="M87" s="29">
        <v>1</v>
      </c>
      <c r="N87" s="29">
        <f>SUM(DATACANNES24[[#This Row],[Grand Prix ]:[Bronze Lion]])</f>
        <v>1</v>
      </c>
      <c r="O87" s="29">
        <f>+DATACANNES24[[#This Row],[Grand Prix ]]*$H$2+DATACANNES24[[#This Row],[Titanium Grand Prix ]]*$I$2+DATACANNES24[[#This Row],[Titanium Lion]]*$J$2+DATACANNES24[[#This Row],[Gold Lion]]*$K$2+DATACANNES24[[#This Row],[Silver Lion]]*$L$2+DATACANNES24[[#This Row],[Bronze Lion]]*$M$2</f>
        <v>3</v>
      </c>
    </row>
    <row r="88" spans="1:15" x14ac:dyDescent="0.3">
      <c r="A88" s="29" t="s">
        <v>1692</v>
      </c>
      <c r="B88" s="29" t="s">
        <v>1500</v>
      </c>
      <c r="C88" s="29" t="s">
        <v>1500</v>
      </c>
      <c r="D88" s="29" t="s">
        <v>1501</v>
      </c>
      <c r="E88" s="29" t="s">
        <v>1502</v>
      </c>
      <c r="F88" s="29" t="s">
        <v>1503</v>
      </c>
      <c r="G88" s="29" t="s">
        <v>1504</v>
      </c>
      <c r="H88" s="29"/>
      <c r="I88" s="29"/>
      <c r="J88" s="29"/>
      <c r="K88" s="29"/>
      <c r="L88" s="29"/>
      <c r="M88" s="29">
        <v>1</v>
      </c>
      <c r="N88" s="29">
        <f>SUM(DATACANNES24[[#This Row],[Grand Prix ]:[Bronze Lion]])</f>
        <v>1</v>
      </c>
      <c r="O88" s="29">
        <f>+DATACANNES24[[#This Row],[Grand Prix ]]*$H$2+DATACANNES24[[#This Row],[Titanium Grand Prix ]]*$I$2+DATACANNES24[[#This Row],[Titanium Lion]]*$J$2+DATACANNES24[[#This Row],[Gold Lion]]*$K$2+DATACANNES24[[#This Row],[Silver Lion]]*$L$2+DATACANNES24[[#This Row],[Bronze Lion]]*$M$2</f>
        <v>3</v>
      </c>
    </row>
    <row r="89" spans="1:15" x14ac:dyDescent="0.3">
      <c r="A89" s="29" t="s">
        <v>1692</v>
      </c>
      <c r="B89" s="29" t="s">
        <v>854</v>
      </c>
      <c r="C89" s="29" t="s">
        <v>2209</v>
      </c>
      <c r="D89" s="29" t="s">
        <v>1696</v>
      </c>
      <c r="E89" s="29" t="s">
        <v>1697</v>
      </c>
      <c r="F89" s="29" t="s">
        <v>1698</v>
      </c>
      <c r="G89" s="29" t="s">
        <v>1504</v>
      </c>
      <c r="H89" s="29"/>
      <c r="I89" s="29"/>
      <c r="J89" s="29"/>
      <c r="K89" s="29"/>
      <c r="L89" s="29"/>
      <c r="M89" s="29">
        <v>1</v>
      </c>
      <c r="N89" s="29">
        <f>SUM(DATACANNES24[[#This Row],[Grand Prix ]:[Bronze Lion]])</f>
        <v>1</v>
      </c>
      <c r="O89" s="29">
        <f>+DATACANNES24[[#This Row],[Grand Prix ]]*$H$2+DATACANNES24[[#This Row],[Titanium Grand Prix ]]*$I$2+DATACANNES24[[#This Row],[Titanium Lion]]*$J$2+DATACANNES24[[#This Row],[Gold Lion]]*$K$2+DATACANNES24[[#This Row],[Silver Lion]]*$L$2+DATACANNES24[[#This Row],[Bronze Lion]]*$M$2</f>
        <v>3</v>
      </c>
    </row>
    <row r="90" spans="1:15" x14ac:dyDescent="0.3">
      <c r="A90" s="29" t="s">
        <v>1692</v>
      </c>
      <c r="B90" s="29" t="s">
        <v>1523</v>
      </c>
      <c r="C90" s="29" t="s">
        <v>2106</v>
      </c>
      <c r="D90" s="29" t="s">
        <v>1699</v>
      </c>
      <c r="E90" s="29" t="s">
        <v>1700</v>
      </c>
      <c r="F90" s="29" t="s">
        <v>1701</v>
      </c>
      <c r="G90" s="29" t="s">
        <v>127</v>
      </c>
      <c r="H90" s="29"/>
      <c r="I90" s="29"/>
      <c r="J90" s="29"/>
      <c r="K90" s="29">
        <v>1</v>
      </c>
      <c r="L90" s="29"/>
      <c r="M90" s="29">
        <v>1</v>
      </c>
      <c r="N90" s="29">
        <f>SUM(DATACANNES24[[#This Row],[Grand Prix ]:[Bronze Lion]])</f>
        <v>2</v>
      </c>
      <c r="O90" s="29">
        <f>+DATACANNES24[[#This Row],[Grand Prix ]]*$H$2+DATACANNES24[[#This Row],[Titanium Grand Prix ]]*$I$2+DATACANNES24[[#This Row],[Titanium Lion]]*$J$2+DATACANNES24[[#This Row],[Gold Lion]]*$K$2+DATACANNES24[[#This Row],[Silver Lion]]*$L$2+DATACANNES24[[#This Row],[Bronze Lion]]*$M$2</f>
        <v>18</v>
      </c>
    </row>
    <row r="91" spans="1:15" x14ac:dyDescent="0.3">
      <c r="A91" s="29" t="s">
        <v>1692</v>
      </c>
      <c r="B91" s="29" t="s">
        <v>1702</v>
      </c>
      <c r="C91" s="29" t="s">
        <v>1702</v>
      </c>
      <c r="D91" s="29" t="s">
        <v>1703</v>
      </c>
      <c r="E91" s="29" t="s">
        <v>1704</v>
      </c>
      <c r="F91" s="29" t="s">
        <v>1704</v>
      </c>
      <c r="G91" s="29" t="s">
        <v>1504</v>
      </c>
      <c r="H91" s="29"/>
      <c r="I91" s="29"/>
      <c r="J91" s="29"/>
      <c r="K91" s="29"/>
      <c r="L91" s="29">
        <v>1</v>
      </c>
      <c r="M91" s="29">
        <v>1</v>
      </c>
      <c r="N91" s="29">
        <f>SUM(DATACANNES24[[#This Row],[Grand Prix ]:[Bronze Lion]])</f>
        <v>2</v>
      </c>
      <c r="O91" s="29">
        <f>+DATACANNES24[[#This Row],[Grand Prix ]]*$H$2+DATACANNES24[[#This Row],[Titanium Grand Prix ]]*$I$2+DATACANNES24[[#This Row],[Titanium Lion]]*$J$2+DATACANNES24[[#This Row],[Gold Lion]]*$K$2+DATACANNES24[[#This Row],[Silver Lion]]*$L$2+DATACANNES24[[#This Row],[Bronze Lion]]*$M$2</f>
        <v>10</v>
      </c>
    </row>
    <row r="92" spans="1:15" x14ac:dyDescent="0.3">
      <c r="A92" s="29" t="s">
        <v>1692</v>
      </c>
      <c r="B92" s="29" t="s">
        <v>1512</v>
      </c>
      <c r="C92" s="29" t="s">
        <v>2273</v>
      </c>
      <c r="D92" s="29" t="s">
        <v>1705</v>
      </c>
      <c r="E92" s="29" t="s">
        <v>1648</v>
      </c>
      <c r="F92" s="29" t="s">
        <v>1648</v>
      </c>
      <c r="G92" s="29" t="s">
        <v>126</v>
      </c>
      <c r="H92" s="29"/>
      <c r="I92" s="29"/>
      <c r="J92" s="29"/>
      <c r="K92" s="29"/>
      <c r="L92" s="29"/>
      <c r="M92" s="29">
        <v>1</v>
      </c>
      <c r="N92" s="29">
        <f>SUM(DATACANNES24[[#This Row],[Grand Prix ]:[Bronze Lion]])</f>
        <v>1</v>
      </c>
      <c r="O92" s="29">
        <f>+DATACANNES24[[#This Row],[Grand Prix ]]*$H$2+DATACANNES24[[#This Row],[Titanium Grand Prix ]]*$I$2+DATACANNES24[[#This Row],[Titanium Lion]]*$J$2+DATACANNES24[[#This Row],[Gold Lion]]*$K$2+DATACANNES24[[#This Row],[Silver Lion]]*$L$2+DATACANNES24[[#This Row],[Bronze Lion]]*$M$2</f>
        <v>3</v>
      </c>
    </row>
    <row r="93" spans="1:15" x14ac:dyDescent="0.3">
      <c r="A93" s="29" t="s">
        <v>1706</v>
      </c>
      <c r="B93" s="29" t="s">
        <v>1655</v>
      </c>
      <c r="C93" s="29" t="s">
        <v>1655</v>
      </c>
      <c r="D93" s="29" t="s">
        <v>1707</v>
      </c>
      <c r="E93" s="29" t="s">
        <v>1708</v>
      </c>
      <c r="F93" s="29" t="s">
        <v>1708</v>
      </c>
      <c r="G93" s="29" t="s">
        <v>1504</v>
      </c>
      <c r="H93" s="29"/>
      <c r="I93" s="29"/>
      <c r="J93" s="29"/>
      <c r="K93" s="29"/>
      <c r="L93" s="29"/>
      <c r="M93" s="29">
        <v>1</v>
      </c>
      <c r="N93" s="29">
        <f>SUM(DATACANNES24[[#This Row],[Grand Prix ]:[Bronze Lion]])</f>
        <v>1</v>
      </c>
      <c r="O93" s="29">
        <f>+DATACANNES24[[#This Row],[Grand Prix ]]*$H$2+DATACANNES24[[#This Row],[Titanium Grand Prix ]]*$I$2+DATACANNES24[[#This Row],[Titanium Lion]]*$J$2+DATACANNES24[[#This Row],[Gold Lion]]*$K$2+DATACANNES24[[#This Row],[Silver Lion]]*$L$2+DATACANNES24[[#This Row],[Bronze Lion]]*$M$2</f>
        <v>3</v>
      </c>
    </row>
    <row r="94" spans="1:15" x14ac:dyDescent="0.3">
      <c r="A94" s="29" t="s">
        <v>1706</v>
      </c>
      <c r="B94" s="29" t="s">
        <v>1709</v>
      </c>
      <c r="C94" s="29" t="s">
        <v>1709</v>
      </c>
      <c r="D94" s="29" t="s">
        <v>1710</v>
      </c>
      <c r="E94" s="29" t="s">
        <v>1711</v>
      </c>
      <c r="F94" s="29" t="s">
        <v>1711</v>
      </c>
      <c r="G94" s="29" t="s">
        <v>1504</v>
      </c>
      <c r="H94" s="29"/>
      <c r="I94" s="29"/>
      <c r="J94" s="29"/>
      <c r="K94" s="29">
        <v>1</v>
      </c>
      <c r="L94" s="29"/>
      <c r="M94" s="29">
        <v>1</v>
      </c>
      <c r="N94" s="29">
        <f>SUM(DATACANNES24[[#This Row],[Grand Prix ]:[Bronze Lion]])</f>
        <v>2</v>
      </c>
      <c r="O94" s="29">
        <f>+DATACANNES24[[#This Row],[Grand Prix ]]*$H$2+DATACANNES24[[#This Row],[Titanium Grand Prix ]]*$I$2+DATACANNES24[[#This Row],[Titanium Lion]]*$J$2+DATACANNES24[[#This Row],[Gold Lion]]*$K$2+DATACANNES24[[#This Row],[Silver Lion]]*$L$2+DATACANNES24[[#This Row],[Bronze Lion]]*$M$2</f>
        <v>18</v>
      </c>
    </row>
    <row r="95" spans="1:15" x14ac:dyDescent="0.3">
      <c r="A95" s="29" t="s">
        <v>1706</v>
      </c>
      <c r="B95" s="29" t="s">
        <v>1712</v>
      </c>
      <c r="C95" s="1" t="s">
        <v>2714</v>
      </c>
      <c r="D95" s="29" t="s">
        <v>1713</v>
      </c>
      <c r="E95" s="29" t="s">
        <v>1714</v>
      </c>
      <c r="F95" s="29" t="s">
        <v>1714</v>
      </c>
      <c r="G95" s="29" t="s">
        <v>1504</v>
      </c>
      <c r="H95" s="29"/>
      <c r="I95" s="29"/>
      <c r="J95" s="29"/>
      <c r="K95" s="29"/>
      <c r="L95" s="29">
        <v>1</v>
      </c>
      <c r="M95" s="29"/>
      <c r="N95" s="29">
        <f>SUM(DATACANNES24[[#This Row],[Grand Prix ]:[Bronze Lion]])</f>
        <v>1</v>
      </c>
      <c r="O95" s="29">
        <f>+DATACANNES24[[#This Row],[Grand Prix ]]*$H$2+DATACANNES24[[#This Row],[Titanium Grand Prix ]]*$I$2+DATACANNES24[[#This Row],[Titanium Lion]]*$J$2+DATACANNES24[[#This Row],[Gold Lion]]*$K$2+DATACANNES24[[#This Row],[Silver Lion]]*$L$2+DATACANNES24[[#This Row],[Bronze Lion]]*$M$2</f>
        <v>7</v>
      </c>
    </row>
    <row r="96" spans="1:15" x14ac:dyDescent="0.3">
      <c r="A96" s="29" t="s">
        <v>1706</v>
      </c>
      <c r="B96" s="29" t="s">
        <v>1505</v>
      </c>
      <c r="C96" s="29" t="s">
        <v>1505</v>
      </c>
      <c r="D96" s="29" t="s">
        <v>1623</v>
      </c>
      <c r="E96" s="29" t="s">
        <v>1624</v>
      </c>
      <c r="F96" s="29" t="s">
        <v>1624</v>
      </c>
      <c r="G96" s="29" t="s">
        <v>146</v>
      </c>
      <c r="H96" s="29"/>
      <c r="I96" s="29"/>
      <c r="J96" s="29"/>
      <c r="K96" s="29"/>
      <c r="L96" s="29">
        <v>1</v>
      </c>
      <c r="M96" s="29"/>
      <c r="N96" s="29">
        <f>SUM(DATACANNES24[[#This Row],[Grand Prix ]:[Bronze Lion]])</f>
        <v>1</v>
      </c>
      <c r="O96" s="29">
        <f>+DATACANNES24[[#This Row],[Grand Prix ]]*$H$2+DATACANNES24[[#This Row],[Titanium Grand Prix ]]*$I$2+DATACANNES24[[#This Row],[Titanium Lion]]*$J$2+DATACANNES24[[#This Row],[Gold Lion]]*$K$2+DATACANNES24[[#This Row],[Silver Lion]]*$L$2+DATACANNES24[[#This Row],[Bronze Lion]]*$M$2</f>
        <v>7</v>
      </c>
    </row>
    <row r="97" spans="1:15" x14ac:dyDescent="0.3">
      <c r="A97" s="29" t="s">
        <v>1706</v>
      </c>
      <c r="B97" s="29" t="s">
        <v>2208</v>
      </c>
      <c r="C97" s="29" t="s">
        <v>2207</v>
      </c>
      <c r="D97" s="29" t="s">
        <v>1600</v>
      </c>
      <c r="E97" s="29" t="s">
        <v>1601</v>
      </c>
      <c r="F97" s="29" t="s">
        <v>1602</v>
      </c>
      <c r="G97" s="29" t="s">
        <v>1504</v>
      </c>
      <c r="H97" s="29"/>
      <c r="I97" s="29"/>
      <c r="J97" s="29"/>
      <c r="K97" s="29">
        <v>1</v>
      </c>
      <c r="L97" s="29">
        <v>1</v>
      </c>
      <c r="M97" s="29"/>
      <c r="N97" s="29">
        <f>SUM(DATACANNES24[[#This Row],[Grand Prix ]:[Bronze Lion]])</f>
        <v>2</v>
      </c>
      <c r="O97" s="29">
        <f>+DATACANNES24[[#This Row],[Grand Prix ]]*$H$2+DATACANNES24[[#This Row],[Titanium Grand Prix ]]*$I$2+DATACANNES24[[#This Row],[Titanium Lion]]*$J$2+DATACANNES24[[#This Row],[Gold Lion]]*$K$2+DATACANNES24[[#This Row],[Silver Lion]]*$L$2+DATACANNES24[[#This Row],[Bronze Lion]]*$M$2</f>
        <v>22</v>
      </c>
    </row>
    <row r="98" spans="1:15" x14ac:dyDescent="0.3">
      <c r="A98" s="29" t="s">
        <v>1706</v>
      </c>
      <c r="B98" s="29" t="s">
        <v>1715</v>
      </c>
      <c r="C98" s="29" t="s">
        <v>1715</v>
      </c>
      <c r="D98" s="29" t="s">
        <v>1716</v>
      </c>
      <c r="E98" s="29" t="s">
        <v>1717</v>
      </c>
      <c r="F98" s="29" t="s">
        <v>1718</v>
      </c>
      <c r="G98" s="29" t="s">
        <v>146</v>
      </c>
      <c r="H98" s="29"/>
      <c r="I98" s="29"/>
      <c r="J98" s="29"/>
      <c r="K98" s="29"/>
      <c r="L98" s="29"/>
      <c r="M98" s="29">
        <v>1</v>
      </c>
      <c r="N98" s="29">
        <f>SUM(DATACANNES24[[#This Row],[Grand Prix ]:[Bronze Lion]])</f>
        <v>1</v>
      </c>
      <c r="O98" s="29">
        <f>+DATACANNES24[[#This Row],[Grand Prix ]]*$H$2+DATACANNES24[[#This Row],[Titanium Grand Prix ]]*$I$2+DATACANNES24[[#This Row],[Titanium Lion]]*$J$2+DATACANNES24[[#This Row],[Gold Lion]]*$K$2+DATACANNES24[[#This Row],[Silver Lion]]*$L$2+DATACANNES24[[#This Row],[Bronze Lion]]*$M$2</f>
        <v>3</v>
      </c>
    </row>
    <row r="99" spans="1:15" x14ac:dyDescent="0.3">
      <c r="A99" s="29" t="s">
        <v>1706</v>
      </c>
      <c r="B99" s="29" t="s">
        <v>867</v>
      </c>
      <c r="C99" s="29" t="s">
        <v>2119</v>
      </c>
      <c r="D99" s="29" t="s">
        <v>1719</v>
      </c>
      <c r="E99" s="29" t="s">
        <v>1720</v>
      </c>
      <c r="F99" s="29" t="s">
        <v>1720</v>
      </c>
      <c r="G99" s="29" t="s">
        <v>146</v>
      </c>
      <c r="H99" s="29"/>
      <c r="I99" s="29"/>
      <c r="J99" s="29"/>
      <c r="K99" s="29"/>
      <c r="L99" s="29"/>
      <c r="M99" s="29">
        <v>1</v>
      </c>
      <c r="N99" s="29">
        <f>SUM(DATACANNES24[[#This Row],[Grand Prix ]:[Bronze Lion]])</f>
        <v>1</v>
      </c>
      <c r="O99" s="29">
        <f>+DATACANNES24[[#This Row],[Grand Prix ]]*$H$2+DATACANNES24[[#This Row],[Titanium Grand Prix ]]*$I$2+DATACANNES24[[#This Row],[Titanium Lion]]*$J$2+DATACANNES24[[#This Row],[Gold Lion]]*$K$2+DATACANNES24[[#This Row],[Silver Lion]]*$L$2+DATACANNES24[[#This Row],[Bronze Lion]]*$M$2</f>
        <v>3</v>
      </c>
    </row>
    <row r="100" spans="1:15" x14ac:dyDescent="0.3">
      <c r="A100" s="29" t="s">
        <v>1706</v>
      </c>
      <c r="B100" s="29" t="s">
        <v>1721</v>
      </c>
      <c r="C100" s="29" t="s">
        <v>1721</v>
      </c>
      <c r="D100" s="29" t="s">
        <v>1722</v>
      </c>
      <c r="E100" s="29" t="s">
        <v>1723</v>
      </c>
      <c r="F100" s="29" t="s">
        <v>1723</v>
      </c>
      <c r="G100" s="29" t="s">
        <v>126</v>
      </c>
      <c r="H100" s="29"/>
      <c r="I100" s="29"/>
      <c r="J100" s="29"/>
      <c r="K100" s="29"/>
      <c r="L100" s="29"/>
      <c r="M100" s="29">
        <v>1</v>
      </c>
      <c r="N100" s="29">
        <f>SUM(DATACANNES24[[#This Row],[Grand Prix ]:[Bronze Lion]])</f>
        <v>1</v>
      </c>
      <c r="O100" s="29">
        <f>+DATACANNES24[[#This Row],[Grand Prix ]]*$H$2+DATACANNES24[[#This Row],[Titanium Grand Prix ]]*$I$2+DATACANNES24[[#This Row],[Titanium Lion]]*$J$2+DATACANNES24[[#This Row],[Gold Lion]]*$K$2+DATACANNES24[[#This Row],[Silver Lion]]*$L$2+DATACANNES24[[#This Row],[Bronze Lion]]*$M$2</f>
        <v>3</v>
      </c>
    </row>
    <row r="101" spans="1:15" x14ac:dyDescent="0.3">
      <c r="A101" s="29" t="s">
        <v>1706</v>
      </c>
      <c r="B101" s="29" t="s">
        <v>1685</v>
      </c>
      <c r="C101" s="29" t="s">
        <v>1685</v>
      </c>
      <c r="D101" s="29" t="s">
        <v>1686</v>
      </c>
      <c r="E101" s="29" t="s">
        <v>1685</v>
      </c>
      <c r="F101" s="29" t="s">
        <v>1687</v>
      </c>
      <c r="G101" s="29" t="s">
        <v>127</v>
      </c>
      <c r="H101" s="29"/>
      <c r="I101" s="29"/>
      <c r="J101" s="29"/>
      <c r="K101" s="29">
        <v>1</v>
      </c>
      <c r="L101" s="29"/>
      <c r="M101" s="29"/>
      <c r="N101" s="29">
        <f>SUM(DATACANNES24[[#This Row],[Grand Prix ]:[Bronze Lion]])</f>
        <v>1</v>
      </c>
      <c r="O101" s="29">
        <f>+DATACANNES24[[#This Row],[Grand Prix ]]*$H$2+DATACANNES24[[#This Row],[Titanium Grand Prix ]]*$I$2+DATACANNES24[[#This Row],[Titanium Lion]]*$J$2+DATACANNES24[[#This Row],[Gold Lion]]*$K$2+DATACANNES24[[#This Row],[Silver Lion]]*$L$2+DATACANNES24[[#This Row],[Bronze Lion]]*$M$2</f>
        <v>15</v>
      </c>
    </row>
    <row r="102" spans="1:15" x14ac:dyDescent="0.3">
      <c r="A102" s="29" t="s">
        <v>1706</v>
      </c>
      <c r="B102" s="29" t="s">
        <v>1724</v>
      </c>
      <c r="C102" s="29" t="s">
        <v>1724</v>
      </c>
      <c r="D102" s="29" t="s">
        <v>1725</v>
      </c>
      <c r="E102" s="29" t="s">
        <v>1726</v>
      </c>
      <c r="F102" s="29" t="s">
        <v>1727</v>
      </c>
      <c r="G102" s="29" t="s">
        <v>126</v>
      </c>
      <c r="H102" s="29"/>
      <c r="I102" s="29"/>
      <c r="J102" s="29"/>
      <c r="K102" s="29"/>
      <c r="L102" s="29"/>
      <c r="M102" s="29">
        <v>1</v>
      </c>
      <c r="N102" s="29">
        <f>SUM(DATACANNES24[[#This Row],[Grand Prix ]:[Bronze Lion]])</f>
        <v>1</v>
      </c>
      <c r="O102" s="29">
        <f>+DATACANNES24[[#This Row],[Grand Prix ]]*$H$2+DATACANNES24[[#This Row],[Titanium Grand Prix ]]*$I$2+DATACANNES24[[#This Row],[Titanium Lion]]*$J$2+DATACANNES24[[#This Row],[Gold Lion]]*$K$2+DATACANNES24[[#This Row],[Silver Lion]]*$L$2+DATACANNES24[[#This Row],[Bronze Lion]]*$M$2</f>
        <v>3</v>
      </c>
    </row>
    <row r="103" spans="1:15" x14ac:dyDescent="0.3">
      <c r="A103" s="29" t="s">
        <v>1706</v>
      </c>
      <c r="B103" s="29" t="s">
        <v>1728</v>
      </c>
      <c r="C103" s="29" t="s">
        <v>1728</v>
      </c>
      <c r="D103" s="29" t="s">
        <v>1729</v>
      </c>
      <c r="E103" s="29" t="s">
        <v>1730</v>
      </c>
      <c r="F103" s="29" t="s">
        <v>1731</v>
      </c>
      <c r="G103" s="29" t="s">
        <v>1504</v>
      </c>
      <c r="H103" s="29"/>
      <c r="I103" s="29"/>
      <c r="J103" s="29"/>
      <c r="K103" s="29"/>
      <c r="L103" s="29">
        <v>1</v>
      </c>
      <c r="M103" s="29"/>
      <c r="N103" s="29">
        <f>SUM(DATACANNES24[[#This Row],[Grand Prix ]:[Bronze Lion]])</f>
        <v>1</v>
      </c>
      <c r="O103" s="29">
        <f>+DATACANNES24[[#This Row],[Grand Prix ]]*$H$2+DATACANNES24[[#This Row],[Titanium Grand Prix ]]*$I$2+DATACANNES24[[#This Row],[Titanium Lion]]*$J$2+DATACANNES24[[#This Row],[Gold Lion]]*$K$2+DATACANNES24[[#This Row],[Silver Lion]]*$L$2+DATACANNES24[[#This Row],[Bronze Lion]]*$M$2</f>
        <v>7</v>
      </c>
    </row>
    <row r="104" spans="1:15" x14ac:dyDescent="0.3">
      <c r="A104" s="29" t="s">
        <v>1706</v>
      </c>
      <c r="B104" s="29" t="s">
        <v>1544</v>
      </c>
      <c r="C104" s="29" t="s">
        <v>2147</v>
      </c>
      <c r="D104" s="29" t="s">
        <v>1732</v>
      </c>
      <c r="E104" s="29" t="s">
        <v>1733</v>
      </c>
      <c r="F104" s="29" t="s">
        <v>1733</v>
      </c>
      <c r="G104" s="29" t="s">
        <v>1504</v>
      </c>
      <c r="H104" s="29"/>
      <c r="I104" s="29"/>
      <c r="J104" s="29"/>
      <c r="K104" s="29"/>
      <c r="L104" s="29">
        <v>1</v>
      </c>
      <c r="M104" s="29"/>
      <c r="N104" s="29">
        <f>SUM(DATACANNES24[[#This Row],[Grand Prix ]:[Bronze Lion]])</f>
        <v>1</v>
      </c>
      <c r="O104" s="29">
        <f>+DATACANNES24[[#This Row],[Grand Prix ]]*$H$2+DATACANNES24[[#This Row],[Titanium Grand Prix ]]*$I$2+DATACANNES24[[#This Row],[Titanium Lion]]*$J$2+DATACANNES24[[#This Row],[Gold Lion]]*$K$2+DATACANNES24[[#This Row],[Silver Lion]]*$L$2+DATACANNES24[[#This Row],[Bronze Lion]]*$M$2</f>
        <v>7</v>
      </c>
    </row>
    <row r="105" spans="1:15" x14ac:dyDescent="0.3">
      <c r="A105" s="29" t="s">
        <v>1734</v>
      </c>
      <c r="B105" s="29" t="s">
        <v>1655</v>
      </c>
      <c r="C105" s="29" t="s">
        <v>1655</v>
      </c>
      <c r="D105" s="29" t="s">
        <v>1707</v>
      </c>
      <c r="E105" s="29" t="s">
        <v>1708</v>
      </c>
      <c r="F105" s="29" t="s">
        <v>1708</v>
      </c>
      <c r="G105" s="29" t="s">
        <v>1504</v>
      </c>
      <c r="H105" s="29"/>
      <c r="I105" s="29"/>
      <c r="J105" s="29"/>
      <c r="K105" s="29"/>
      <c r="L105" s="29"/>
      <c r="M105" s="29">
        <v>1</v>
      </c>
      <c r="N105" s="29">
        <f>SUM(DATACANNES24[[#This Row],[Grand Prix ]:[Bronze Lion]])</f>
        <v>1</v>
      </c>
      <c r="O105" s="29">
        <f>+DATACANNES24[[#This Row],[Grand Prix ]]*$H$2+DATACANNES24[[#This Row],[Titanium Grand Prix ]]*$I$2+DATACANNES24[[#This Row],[Titanium Lion]]*$J$2+DATACANNES24[[#This Row],[Gold Lion]]*$K$2+DATACANNES24[[#This Row],[Silver Lion]]*$L$2+DATACANNES24[[#This Row],[Bronze Lion]]*$M$2</f>
        <v>3</v>
      </c>
    </row>
    <row r="106" spans="1:15" x14ac:dyDescent="0.3">
      <c r="A106" s="29" t="s">
        <v>1734</v>
      </c>
      <c r="B106" s="29" t="s">
        <v>1709</v>
      </c>
      <c r="C106" s="29" t="s">
        <v>1709</v>
      </c>
      <c r="D106" s="29" t="s">
        <v>1710</v>
      </c>
      <c r="E106" s="29" t="s">
        <v>1711</v>
      </c>
      <c r="F106" s="29" t="s">
        <v>1711</v>
      </c>
      <c r="G106" s="29" t="s">
        <v>1504</v>
      </c>
      <c r="H106" s="29"/>
      <c r="I106" s="29"/>
      <c r="J106" s="29"/>
      <c r="K106" s="29">
        <v>1</v>
      </c>
      <c r="L106" s="29"/>
      <c r="M106" s="29">
        <v>1</v>
      </c>
      <c r="N106" s="29">
        <f>SUM(DATACANNES24[[#This Row],[Grand Prix ]:[Bronze Lion]])</f>
        <v>2</v>
      </c>
      <c r="O106" s="29">
        <f>+DATACANNES24[[#This Row],[Grand Prix ]]*$H$2+DATACANNES24[[#This Row],[Titanium Grand Prix ]]*$I$2+DATACANNES24[[#This Row],[Titanium Lion]]*$J$2+DATACANNES24[[#This Row],[Gold Lion]]*$K$2+DATACANNES24[[#This Row],[Silver Lion]]*$L$2+DATACANNES24[[#This Row],[Bronze Lion]]*$M$2</f>
        <v>18</v>
      </c>
    </row>
    <row r="107" spans="1:15" x14ac:dyDescent="0.3">
      <c r="A107" s="29" t="s">
        <v>1734</v>
      </c>
      <c r="B107" s="29" t="s">
        <v>1712</v>
      </c>
      <c r="C107" s="1" t="s">
        <v>2714</v>
      </c>
      <c r="D107" s="29" t="s">
        <v>1713</v>
      </c>
      <c r="E107" s="29" t="s">
        <v>1714</v>
      </c>
      <c r="F107" s="29" t="s">
        <v>1714</v>
      </c>
      <c r="G107" s="29" t="s">
        <v>1504</v>
      </c>
      <c r="H107" s="29"/>
      <c r="I107" s="29"/>
      <c r="J107" s="29"/>
      <c r="K107" s="29"/>
      <c r="L107" s="29">
        <v>1</v>
      </c>
      <c r="M107" s="29"/>
      <c r="N107" s="29">
        <f>SUM(DATACANNES24[[#This Row],[Grand Prix ]:[Bronze Lion]])</f>
        <v>1</v>
      </c>
      <c r="O107" s="29">
        <f>+DATACANNES24[[#This Row],[Grand Prix ]]*$H$2+DATACANNES24[[#This Row],[Titanium Grand Prix ]]*$I$2+DATACANNES24[[#This Row],[Titanium Lion]]*$J$2+DATACANNES24[[#This Row],[Gold Lion]]*$K$2+DATACANNES24[[#This Row],[Silver Lion]]*$L$2+DATACANNES24[[#This Row],[Bronze Lion]]*$M$2</f>
        <v>7</v>
      </c>
    </row>
    <row r="108" spans="1:15" x14ac:dyDescent="0.3">
      <c r="A108" s="29" t="s">
        <v>1734</v>
      </c>
      <c r="B108" s="29" t="s">
        <v>1505</v>
      </c>
      <c r="C108" s="29" t="s">
        <v>1505</v>
      </c>
      <c r="D108" s="29" t="s">
        <v>1623</v>
      </c>
      <c r="E108" s="29" t="s">
        <v>1624</v>
      </c>
      <c r="F108" s="29" t="s">
        <v>1624</v>
      </c>
      <c r="G108" s="29" t="s">
        <v>146</v>
      </c>
      <c r="H108" s="29"/>
      <c r="I108" s="29"/>
      <c r="J108" s="29"/>
      <c r="K108" s="29"/>
      <c r="L108" s="29">
        <v>1</v>
      </c>
      <c r="M108" s="29"/>
      <c r="N108" s="29">
        <f>SUM(DATACANNES24[[#This Row],[Grand Prix ]:[Bronze Lion]])</f>
        <v>1</v>
      </c>
      <c r="O108" s="29">
        <f>+DATACANNES24[[#This Row],[Grand Prix ]]*$H$2+DATACANNES24[[#This Row],[Titanium Grand Prix ]]*$I$2+DATACANNES24[[#This Row],[Titanium Lion]]*$J$2+DATACANNES24[[#This Row],[Gold Lion]]*$K$2+DATACANNES24[[#This Row],[Silver Lion]]*$L$2+DATACANNES24[[#This Row],[Bronze Lion]]*$M$2</f>
        <v>7</v>
      </c>
    </row>
    <row r="109" spans="1:15" x14ac:dyDescent="0.3">
      <c r="A109" s="29" t="s">
        <v>1734</v>
      </c>
      <c r="B109" s="29" t="s">
        <v>2208</v>
      </c>
      <c r="C109" s="29" t="s">
        <v>2207</v>
      </c>
      <c r="D109" s="29" t="s">
        <v>1600</v>
      </c>
      <c r="E109" s="29" t="s">
        <v>1601</v>
      </c>
      <c r="F109" s="29" t="s">
        <v>1602</v>
      </c>
      <c r="G109" s="29" t="s">
        <v>1504</v>
      </c>
      <c r="H109" s="29"/>
      <c r="I109" s="29"/>
      <c r="J109" s="29"/>
      <c r="K109" s="29">
        <v>1</v>
      </c>
      <c r="L109" s="29">
        <v>1</v>
      </c>
      <c r="M109" s="29"/>
      <c r="N109" s="29">
        <f>SUM(DATACANNES24[[#This Row],[Grand Prix ]:[Bronze Lion]])</f>
        <v>2</v>
      </c>
      <c r="O109" s="29">
        <f>+DATACANNES24[[#This Row],[Grand Prix ]]*$H$2+DATACANNES24[[#This Row],[Titanium Grand Prix ]]*$I$2+DATACANNES24[[#This Row],[Titanium Lion]]*$J$2+DATACANNES24[[#This Row],[Gold Lion]]*$K$2+DATACANNES24[[#This Row],[Silver Lion]]*$L$2+DATACANNES24[[#This Row],[Bronze Lion]]*$M$2</f>
        <v>22</v>
      </c>
    </row>
    <row r="110" spans="1:15" x14ac:dyDescent="0.3">
      <c r="A110" s="29" t="s">
        <v>1734</v>
      </c>
      <c r="B110" s="29" t="s">
        <v>1715</v>
      </c>
      <c r="C110" s="29" t="s">
        <v>1715</v>
      </c>
      <c r="D110" s="29" t="s">
        <v>1716</v>
      </c>
      <c r="E110" s="29" t="s">
        <v>1717</v>
      </c>
      <c r="F110" s="29" t="s">
        <v>1718</v>
      </c>
      <c r="G110" s="29" t="s">
        <v>146</v>
      </c>
      <c r="H110" s="29"/>
      <c r="I110" s="29"/>
      <c r="J110" s="29"/>
      <c r="K110" s="29"/>
      <c r="L110" s="29"/>
      <c r="M110" s="29">
        <v>1</v>
      </c>
      <c r="N110" s="29">
        <f>SUM(DATACANNES24[[#This Row],[Grand Prix ]:[Bronze Lion]])</f>
        <v>1</v>
      </c>
      <c r="O110" s="29">
        <f>+DATACANNES24[[#This Row],[Grand Prix ]]*$H$2+DATACANNES24[[#This Row],[Titanium Grand Prix ]]*$I$2+DATACANNES24[[#This Row],[Titanium Lion]]*$J$2+DATACANNES24[[#This Row],[Gold Lion]]*$K$2+DATACANNES24[[#This Row],[Silver Lion]]*$L$2+DATACANNES24[[#This Row],[Bronze Lion]]*$M$2</f>
        <v>3</v>
      </c>
    </row>
    <row r="111" spans="1:15" x14ac:dyDescent="0.3">
      <c r="A111" s="29" t="s">
        <v>1734</v>
      </c>
      <c r="B111" s="29" t="s">
        <v>867</v>
      </c>
      <c r="C111" s="29" t="s">
        <v>2119</v>
      </c>
      <c r="D111" s="29" t="s">
        <v>1719</v>
      </c>
      <c r="E111" s="29" t="s">
        <v>1720</v>
      </c>
      <c r="F111" s="29" t="s">
        <v>1720</v>
      </c>
      <c r="G111" s="29" t="s">
        <v>146</v>
      </c>
      <c r="H111" s="29"/>
      <c r="I111" s="29"/>
      <c r="J111" s="29"/>
      <c r="K111" s="29"/>
      <c r="L111" s="29"/>
      <c r="M111" s="29">
        <v>1</v>
      </c>
      <c r="N111" s="29">
        <f>SUM(DATACANNES24[[#This Row],[Grand Prix ]:[Bronze Lion]])</f>
        <v>1</v>
      </c>
      <c r="O111" s="29">
        <f>+DATACANNES24[[#This Row],[Grand Prix ]]*$H$2+DATACANNES24[[#This Row],[Titanium Grand Prix ]]*$I$2+DATACANNES24[[#This Row],[Titanium Lion]]*$J$2+DATACANNES24[[#This Row],[Gold Lion]]*$K$2+DATACANNES24[[#This Row],[Silver Lion]]*$L$2+DATACANNES24[[#This Row],[Bronze Lion]]*$M$2</f>
        <v>3</v>
      </c>
    </row>
    <row r="112" spans="1:15" x14ac:dyDescent="0.3">
      <c r="A112" s="29" t="s">
        <v>1734</v>
      </c>
      <c r="B112" s="29" t="s">
        <v>1721</v>
      </c>
      <c r="C112" s="29" t="s">
        <v>1721</v>
      </c>
      <c r="D112" s="29" t="s">
        <v>1722</v>
      </c>
      <c r="E112" s="29" t="s">
        <v>1723</v>
      </c>
      <c r="F112" s="29" t="s">
        <v>1723</v>
      </c>
      <c r="G112" s="29" t="s">
        <v>126</v>
      </c>
      <c r="H112" s="29"/>
      <c r="I112" s="29"/>
      <c r="J112" s="29"/>
      <c r="K112" s="29"/>
      <c r="L112" s="29"/>
      <c r="M112" s="29">
        <v>1</v>
      </c>
      <c r="N112" s="29">
        <f>SUM(DATACANNES24[[#This Row],[Grand Prix ]:[Bronze Lion]])</f>
        <v>1</v>
      </c>
      <c r="O112" s="29">
        <f>+DATACANNES24[[#This Row],[Grand Prix ]]*$H$2+DATACANNES24[[#This Row],[Titanium Grand Prix ]]*$I$2+DATACANNES24[[#This Row],[Titanium Lion]]*$J$2+DATACANNES24[[#This Row],[Gold Lion]]*$K$2+DATACANNES24[[#This Row],[Silver Lion]]*$L$2+DATACANNES24[[#This Row],[Bronze Lion]]*$M$2</f>
        <v>3</v>
      </c>
    </row>
    <row r="113" spans="1:15" x14ac:dyDescent="0.3">
      <c r="A113" s="29" t="s">
        <v>1734</v>
      </c>
      <c r="B113" s="29" t="s">
        <v>1685</v>
      </c>
      <c r="C113" s="29" t="s">
        <v>1685</v>
      </c>
      <c r="D113" s="29" t="s">
        <v>1686</v>
      </c>
      <c r="E113" s="29" t="s">
        <v>1685</v>
      </c>
      <c r="F113" s="29" t="s">
        <v>1687</v>
      </c>
      <c r="G113" s="29" t="s">
        <v>127</v>
      </c>
      <c r="H113" s="29"/>
      <c r="I113" s="29"/>
      <c r="J113" s="29"/>
      <c r="K113" s="29">
        <v>1</v>
      </c>
      <c r="L113" s="29"/>
      <c r="M113" s="29"/>
      <c r="N113" s="29">
        <f>SUM(DATACANNES24[[#This Row],[Grand Prix ]:[Bronze Lion]])</f>
        <v>1</v>
      </c>
      <c r="O113" s="29">
        <f>+DATACANNES24[[#This Row],[Grand Prix ]]*$H$2+DATACANNES24[[#This Row],[Titanium Grand Prix ]]*$I$2+DATACANNES24[[#This Row],[Titanium Lion]]*$J$2+DATACANNES24[[#This Row],[Gold Lion]]*$K$2+DATACANNES24[[#This Row],[Silver Lion]]*$L$2+DATACANNES24[[#This Row],[Bronze Lion]]*$M$2</f>
        <v>15</v>
      </c>
    </row>
    <row r="114" spans="1:15" x14ac:dyDescent="0.3">
      <c r="A114" s="29" t="s">
        <v>1734</v>
      </c>
      <c r="B114" s="29" t="s">
        <v>1724</v>
      </c>
      <c r="C114" s="29" t="s">
        <v>1724</v>
      </c>
      <c r="D114" s="29" t="s">
        <v>1725</v>
      </c>
      <c r="E114" s="29" t="s">
        <v>1726</v>
      </c>
      <c r="F114" s="29" t="s">
        <v>1727</v>
      </c>
      <c r="G114" s="29" t="s">
        <v>126</v>
      </c>
      <c r="H114" s="29"/>
      <c r="I114" s="29"/>
      <c r="J114" s="29"/>
      <c r="K114" s="29"/>
      <c r="L114" s="29"/>
      <c r="M114" s="29">
        <v>1</v>
      </c>
      <c r="N114" s="29">
        <f>SUM(DATACANNES24[[#This Row],[Grand Prix ]:[Bronze Lion]])</f>
        <v>1</v>
      </c>
      <c r="O114" s="29">
        <f>+DATACANNES24[[#This Row],[Grand Prix ]]*$H$2+DATACANNES24[[#This Row],[Titanium Grand Prix ]]*$I$2+DATACANNES24[[#This Row],[Titanium Lion]]*$J$2+DATACANNES24[[#This Row],[Gold Lion]]*$K$2+DATACANNES24[[#This Row],[Silver Lion]]*$L$2+DATACANNES24[[#This Row],[Bronze Lion]]*$M$2</f>
        <v>3</v>
      </c>
    </row>
    <row r="115" spans="1:15" x14ac:dyDescent="0.3">
      <c r="A115" s="29" t="s">
        <v>1734</v>
      </c>
      <c r="B115" s="29" t="s">
        <v>1728</v>
      </c>
      <c r="C115" s="29" t="s">
        <v>1728</v>
      </c>
      <c r="D115" s="29" t="s">
        <v>1729</v>
      </c>
      <c r="E115" s="29" t="s">
        <v>1730</v>
      </c>
      <c r="F115" s="29" t="s">
        <v>1731</v>
      </c>
      <c r="G115" s="29" t="s">
        <v>1504</v>
      </c>
      <c r="H115" s="29"/>
      <c r="I115" s="29"/>
      <c r="J115" s="29"/>
      <c r="K115" s="29"/>
      <c r="L115" s="29">
        <v>1</v>
      </c>
      <c r="M115" s="29"/>
      <c r="N115" s="29">
        <f>SUM(DATACANNES24[[#This Row],[Grand Prix ]:[Bronze Lion]])</f>
        <v>1</v>
      </c>
      <c r="O115" s="29">
        <f>+DATACANNES24[[#This Row],[Grand Prix ]]*$H$2+DATACANNES24[[#This Row],[Titanium Grand Prix ]]*$I$2+DATACANNES24[[#This Row],[Titanium Lion]]*$J$2+DATACANNES24[[#This Row],[Gold Lion]]*$K$2+DATACANNES24[[#This Row],[Silver Lion]]*$L$2+DATACANNES24[[#This Row],[Bronze Lion]]*$M$2</f>
        <v>7</v>
      </c>
    </row>
    <row r="116" spans="1:15" x14ac:dyDescent="0.3">
      <c r="A116" s="29" t="s">
        <v>1734</v>
      </c>
      <c r="B116" s="29" t="s">
        <v>1544</v>
      </c>
      <c r="C116" s="29" t="s">
        <v>2147</v>
      </c>
      <c r="D116" s="29" t="s">
        <v>1732</v>
      </c>
      <c r="E116" s="29" t="s">
        <v>1733</v>
      </c>
      <c r="F116" s="29" t="s">
        <v>1733</v>
      </c>
      <c r="G116" s="29" t="s">
        <v>1504</v>
      </c>
      <c r="H116" s="29"/>
      <c r="I116" s="29"/>
      <c r="J116" s="29"/>
      <c r="K116" s="29"/>
      <c r="L116" s="29">
        <v>1</v>
      </c>
      <c r="M116" s="29"/>
      <c r="N116" s="29">
        <f>SUM(DATACANNES24[[#This Row],[Grand Prix ]:[Bronze Lion]])</f>
        <v>1</v>
      </c>
      <c r="O116" s="29">
        <f>+DATACANNES24[[#This Row],[Grand Prix ]]*$H$2+DATACANNES24[[#This Row],[Titanium Grand Prix ]]*$I$2+DATACANNES24[[#This Row],[Titanium Lion]]*$J$2+DATACANNES24[[#This Row],[Gold Lion]]*$K$2+DATACANNES24[[#This Row],[Silver Lion]]*$L$2+DATACANNES24[[#This Row],[Bronze Lion]]*$M$2</f>
        <v>7</v>
      </c>
    </row>
    <row r="117" spans="1:15" x14ac:dyDescent="0.3">
      <c r="A117" s="29" t="s">
        <v>1735</v>
      </c>
      <c r="B117" s="29" t="s">
        <v>1665</v>
      </c>
      <c r="C117" s="29" t="s">
        <v>1665</v>
      </c>
      <c r="D117" s="29" t="s">
        <v>1666</v>
      </c>
      <c r="E117" s="29" t="s">
        <v>1667</v>
      </c>
      <c r="F117" s="29" t="s">
        <v>1668</v>
      </c>
      <c r="G117" s="29" t="s">
        <v>146</v>
      </c>
      <c r="H117" s="29"/>
      <c r="I117" s="29"/>
      <c r="J117" s="29"/>
      <c r="K117" s="29"/>
      <c r="L117" s="29"/>
      <c r="M117" s="29">
        <v>1</v>
      </c>
      <c r="N117" s="29">
        <f>SUM(DATACANNES24[[#This Row],[Grand Prix ]:[Bronze Lion]])</f>
        <v>1</v>
      </c>
      <c r="O117" s="29">
        <f>+DATACANNES24[[#This Row],[Grand Prix ]]*$H$2+DATACANNES24[[#This Row],[Titanium Grand Prix ]]*$I$2+DATACANNES24[[#This Row],[Titanium Lion]]*$J$2+DATACANNES24[[#This Row],[Gold Lion]]*$K$2+DATACANNES24[[#This Row],[Silver Lion]]*$L$2+DATACANNES24[[#This Row],[Bronze Lion]]*$M$2</f>
        <v>3</v>
      </c>
    </row>
    <row r="118" spans="1:15" x14ac:dyDescent="0.3">
      <c r="A118" s="29" t="s">
        <v>1735</v>
      </c>
      <c r="B118" s="29" t="s">
        <v>1500</v>
      </c>
      <c r="C118" s="29" t="s">
        <v>1500</v>
      </c>
      <c r="D118" s="29" t="s">
        <v>1736</v>
      </c>
      <c r="E118" s="29" t="s">
        <v>1502</v>
      </c>
      <c r="F118" s="29" t="s">
        <v>1503</v>
      </c>
      <c r="G118" s="29" t="s">
        <v>1504</v>
      </c>
      <c r="H118" s="29"/>
      <c r="I118" s="29"/>
      <c r="J118" s="29"/>
      <c r="K118" s="29"/>
      <c r="L118" s="29"/>
      <c r="M118" s="29">
        <v>1</v>
      </c>
      <c r="N118" s="29">
        <f>SUM(DATACANNES24[[#This Row],[Grand Prix ]:[Bronze Lion]])</f>
        <v>1</v>
      </c>
      <c r="O118" s="29">
        <f>+DATACANNES24[[#This Row],[Grand Prix ]]*$H$2+DATACANNES24[[#This Row],[Titanium Grand Prix ]]*$I$2+DATACANNES24[[#This Row],[Titanium Lion]]*$J$2+DATACANNES24[[#This Row],[Gold Lion]]*$K$2+DATACANNES24[[#This Row],[Silver Lion]]*$L$2+DATACANNES24[[#This Row],[Bronze Lion]]*$M$2</f>
        <v>3</v>
      </c>
    </row>
    <row r="119" spans="1:15" x14ac:dyDescent="0.3">
      <c r="A119" s="29" t="s">
        <v>1735</v>
      </c>
      <c r="B119" s="29" t="s">
        <v>854</v>
      </c>
      <c r="C119" s="29" t="s">
        <v>2209</v>
      </c>
      <c r="D119" s="29" t="s">
        <v>1696</v>
      </c>
      <c r="E119" s="29" t="s">
        <v>1697</v>
      </c>
      <c r="F119" s="29" t="s">
        <v>1698</v>
      </c>
      <c r="G119" s="29" t="s">
        <v>1504</v>
      </c>
      <c r="H119" s="29"/>
      <c r="I119" s="29"/>
      <c r="J119" s="29"/>
      <c r="K119" s="29"/>
      <c r="L119" s="29"/>
      <c r="M119" s="29">
        <v>1</v>
      </c>
      <c r="N119" s="29">
        <f>SUM(DATACANNES24[[#This Row],[Grand Prix ]:[Bronze Lion]])</f>
        <v>1</v>
      </c>
      <c r="O119" s="29">
        <f>+DATACANNES24[[#This Row],[Grand Prix ]]*$H$2+DATACANNES24[[#This Row],[Titanium Grand Prix ]]*$I$2+DATACANNES24[[#This Row],[Titanium Lion]]*$J$2+DATACANNES24[[#This Row],[Gold Lion]]*$K$2+DATACANNES24[[#This Row],[Silver Lion]]*$L$2+DATACANNES24[[#This Row],[Bronze Lion]]*$M$2</f>
        <v>3</v>
      </c>
    </row>
    <row r="120" spans="1:15" x14ac:dyDescent="0.3">
      <c r="A120" s="29" t="s">
        <v>1735</v>
      </c>
      <c r="B120" s="29" t="s">
        <v>1709</v>
      </c>
      <c r="C120" s="29" t="s">
        <v>1709</v>
      </c>
      <c r="D120" s="29" t="s">
        <v>1710</v>
      </c>
      <c r="E120" s="29" t="s">
        <v>1711</v>
      </c>
      <c r="F120" s="29" t="s">
        <v>1711</v>
      </c>
      <c r="G120" s="29" t="s">
        <v>1504</v>
      </c>
      <c r="H120" s="29">
        <v>1</v>
      </c>
      <c r="I120" s="29"/>
      <c r="J120" s="29"/>
      <c r="K120" s="29">
        <v>1</v>
      </c>
      <c r="L120" s="29"/>
      <c r="M120" s="29"/>
      <c r="N120" s="29">
        <f>SUM(DATACANNES24[[#This Row],[Grand Prix ]:[Bronze Lion]])</f>
        <v>2</v>
      </c>
      <c r="O120" s="29">
        <f>+DATACANNES24[[#This Row],[Grand Prix ]]*$H$2+DATACANNES24[[#This Row],[Titanium Grand Prix ]]*$I$2+DATACANNES24[[#This Row],[Titanium Lion]]*$J$2+DATACANNES24[[#This Row],[Gold Lion]]*$K$2+DATACANNES24[[#This Row],[Silver Lion]]*$L$2+DATACANNES24[[#This Row],[Bronze Lion]]*$M$2</f>
        <v>45</v>
      </c>
    </row>
    <row r="121" spans="1:15" x14ac:dyDescent="0.3">
      <c r="A121" s="29" t="s">
        <v>1735</v>
      </c>
      <c r="B121" s="29" t="s">
        <v>1523</v>
      </c>
      <c r="C121" s="29" t="s">
        <v>2106</v>
      </c>
      <c r="D121" s="29" t="s">
        <v>1614</v>
      </c>
      <c r="E121" s="29" t="s">
        <v>1615</v>
      </c>
      <c r="F121" s="29" t="s">
        <v>1616</v>
      </c>
      <c r="G121" s="29" t="s">
        <v>127</v>
      </c>
      <c r="H121" s="29"/>
      <c r="I121" s="29"/>
      <c r="J121" s="29"/>
      <c r="K121" s="29"/>
      <c r="L121" s="29"/>
      <c r="M121" s="29">
        <v>1</v>
      </c>
      <c r="N121" s="29">
        <f>SUM(DATACANNES24[[#This Row],[Grand Prix ]:[Bronze Lion]])</f>
        <v>1</v>
      </c>
      <c r="O121" s="29">
        <f>+DATACANNES24[[#This Row],[Grand Prix ]]*$H$2+DATACANNES24[[#This Row],[Titanium Grand Prix ]]*$I$2+DATACANNES24[[#This Row],[Titanium Lion]]*$J$2+DATACANNES24[[#This Row],[Gold Lion]]*$K$2+DATACANNES24[[#This Row],[Silver Lion]]*$L$2+DATACANNES24[[#This Row],[Bronze Lion]]*$M$2</f>
        <v>3</v>
      </c>
    </row>
    <row r="122" spans="1:15" x14ac:dyDescent="0.3">
      <c r="A122" s="29" t="s">
        <v>1735</v>
      </c>
      <c r="B122" s="29" t="s">
        <v>2208</v>
      </c>
      <c r="C122" s="29" t="s">
        <v>2207</v>
      </c>
      <c r="D122" s="29" t="s">
        <v>1737</v>
      </c>
      <c r="E122" s="29" t="s">
        <v>1601</v>
      </c>
      <c r="F122" s="29" t="s">
        <v>1602</v>
      </c>
      <c r="G122" s="29" t="s">
        <v>1504</v>
      </c>
      <c r="H122" s="29"/>
      <c r="I122" s="29"/>
      <c r="J122" s="29"/>
      <c r="K122" s="29"/>
      <c r="L122" s="29"/>
      <c r="M122" s="29">
        <v>1</v>
      </c>
      <c r="N122" s="29">
        <f>SUM(DATACANNES24[[#This Row],[Grand Prix ]:[Bronze Lion]])</f>
        <v>1</v>
      </c>
      <c r="O122" s="29">
        <f>+DATACANNES24[[#This Row],[Grand Prix ]]*$H$2+DATACANNES24[[#This Row],[Titanium Grand Prix ]]*$I$2+DATACANNES24[[#This Row],[Titanium Lion]]*$J$2+DATACANNES24[[#This Row],[Gold Lion]]*$K$2+DATACANNES24[[#This Row],[Silver Lion]]*$L$2+DATACANNES24[[#This Row],[Bronze Lion]]*$M$2</f>
        <v>3</v>
      </c>
    </row>
    <row r="123" spans="1:15" x14ac:dyDescent="0.3">
      <c r="A123" s="29" t="s">
        <v>1735</v>
      </c>
      <c r="B123" s="29" t="s">
        <v>1738</v>
      </c>
      <c r="C123" s="29" t="s">
        <v>1738</v>
      </c>
      <c r="D123" s="29" t="s">
        <v>1739</v>
      </c>
      <c r="E123" s="29" t="s">
        <v>1740</v>
      </c>
      <c r="F123" s="29" t="s">
        <v>1740</v>
      </c>
      <c r="G123" s="29" t="s">
        <v>10</v>
      </c>
      <c r="H123" s="29"/>
      <c r="I123" s="29"/>
      <c r="J123" s="29"/>
      <c r="K123" s="29"/>
      <c r="L123" s="29"/>
      <c r="M123" s="29">
        <v>1</v>
      </c>
      <c r="N123" s="29">
        <f>SUM(DATACANNES24[[#This Row],[Grand Prix ]:[Bronze Lion]])</f>
        <v>1</v>
      </c>
      <c r="O123" s="29">
        <f>+DATACANNES24[[#This Row],[Grand Prix ]]*$H$2+DATACANNES24[[#This Row],[Titanium Grand Prix ]]*$I$2+DATACANNES24[[#This Row],[Titanium Lion]]*$J$2+DATACANNES24[[#This Row],[Gold Lion]]*$K$2+DATACANNES24[[#This Row],[Silver Lion]]*$L$2+DATACANNES24[[#This Row],[Bronze Lion]]*$M$2</f>
        <v>3</v>
      </c>
    </row>
    <row r="124" spans="1:15" x14ac:dyDescent="0.3">
      <c r="A124" s="29" t="s">
        <v>1735</v>
      </c>
      <c r="B124" s="29" t="s">
        <v>1533</v>
      </c>
      <c r="C124" s="29" t="s">
        <v>1533</v>
      </c>
      <c r="D124" s="29" t="s">
        <v>1741</v>
      </c>
      <c r="E124" s="29" t="s">
        <v>1742</v>
      </c>
      <c r="F124" s="29" t="s">
        <v>1743</v>
      </c>
      <c r="G124" s="29" t="s">
        <v>1504</v>
      </c>
      <c r="H124" s="29"/>
      <c r="I124" s="29"/>
      <c r="J124" s="29"/>
      <c r="K124" s="29"/>
      <c r="L124" s="29">
        <v>1</v>
      </c>
      <c r="M124" s="29"/>
      <c r="N124" s="29">
        <f>SUM(DATACANNES24[[#This Row],[Grand Prix ]:[Bronze Lion]])</f>
        <v>1</v>
      </c>
      <c r="O124" s="29">
        <f>+DATACANNES24[[#This Row],[Grand Prix ]]*$H$2+DATACANNES24[[#This Row],[Titanium Grand Prix ]]*$I$2+DATACANNES24[[#This Row],[Titanium Lion]]*$J$2+DATACANNES24[[#This Row],[Gold Lion]]*$K$2+DATACANNES24[[#This Row],[Silver Lion]]*$L$2+DATACANNES24[[#This Row],[Bronze Lion]]*$M$2</f>
        <v>7</v>
      </c>
    </row>
    <row r="125" spans="1:15" x14ac:dyDescent="0.3">
      <c r="A125" s="29" t="s">
        <v>1735</v>
      </c>
      <c r="B125" s="29" t="s">
        <v>1539</v>
      </c>
      <c r="C125" s="29" t="s">
        <v>2131</v>
      </c>
      <c r="D125" s="29" t="s">
        <v>1744</v>
      </c>
      <c r="E125" s="29" t="s">
        <v>1745</v>
      </c>
      <c r="F125" s="29" t="s">
        <v>1746</v>
      </c>
      <c r="G125" s="29" t="s">
        <v>1504</v>
      </c>
      <c r="H125" s="29"/>
      <c r="I125" s="29"/>
      <c r="J125" s="29"/>
      <c r="K125" s="29"/>
      <c r="L125" s="29"/>
      <c r="M125" s="29">
        <v>1</v>
      </c>
      <c r="N125" s="29">
        <f>SUM(DATACANNES24[[#This Row],[Grand Prix ]:[Bronze Lion]])</f>
        <v>1</v>
      </c>
      <c r="O125" s="29">
        <f>+DATACANNES24[[#This Row],[Grand Prix ]]*$H$2+DATACANNES24[[#This Row],[Titanium Grand Prix ]]*$I$2+DATACANNES24[[#This Row],[Titanium Lion]]*$J$2+DATACANNES24[[#This Row],[Gold Lion]]*$K$2+DATACANNES24[[#This Row],[Silver Lion]]*$L$2+DATACANNES24[[#This Row],[Bronze Lion]]*$M$2</f>
        <v>3</v>
      </c>
    </row>
    <row r="126" spans="1:15" x14ac:dyDescent="0.3">
      <c r="A126" s="29" t="s">
        <v>1735</v>
      </c>
      <c r="B126" s="29" t="s">
        <v>1724</v>
      </c>
      <c r="C126" s="29" t="s">
        <v>1724</v>
      </c>
      <c r="D126" s="29" t="s">
        <v>1725</v>
      </c>
      <c r="E126" s="29" t="s">
        <v>1726</v>
      </c>
      <c r="F126" s="29" t="s">
        <v>1727</v>
      </c>
      <c r="G126" s="29" t="s">
        <v>126</v>
      </c>
      <c r="H126" s="29"/>
      <c r="I126" s="29"/>
      <c r="J126" s="29"/>
      <c r="K126" s="29"/>
      <c r="L126" s="29">
        <v>2</v>
      </c>
      <c r="M126" s="29"/>
      <c r="N126" s="29">
        <f>SUM(DATACANNES24[[#This Row],[Grand Prix ]:[Bronze Lion]])</f>
        <v>2</v>
      </c>
      <c r="O126" s="29">
        <f>+DATACANNES24[[#This Row],[Grand Prix ]]*$H$2+DATACANNES24[[#This Row],[Titanium Grand Prix ]]*$I$2+DATACANNES24[[#This Row],[Titanium Lion]]*$J$2+DATACANNES24[[#This Row],[Gold Lion]]*$K$2+DATACANNES24[[#This Row],[Silver Lion]]*$L$2+DATACANNES24[[#This Row],[Bronze Lion]]*$M$2</f>
        <v>14</v>
      </c>
    </row>
    <row r="127" spans="1:15" x14ac:dyDescent="0.3">
      <c r="A127" s="29" t="s">
        <v>1735</v>
      </c>
      <c r="B127" s="29" t="s">
        <v>1747</v>
      </c>
      <c r="C127" s="29" t="s">
        <v>1747</v>
      </c>
      <c r="D127" s="29" t="s">
        <v>1748</v>
      </c>
      <c r="E127" s="29" t="s">
        <v>1749</v>
      </c>
      <c r="F127" s="29" t="s">
        <v>1750</v>
      </c>
      <c r="G127" s="29" t="s">
        <v>146</v>
      </c>
      <c r="H127" s="29"/>
      <c r="I127" s="29"/>
      <c r="J127" s="29"/>
      <c r="K127" s="29"/>
      <c r="L127" s="29"/>
      <c r="M127" s="29">
        <v>1</v>
      </c>
      <c r="N127" s="29">
        <f>SUM(DATACANNES24[[#This Row],[Grand Prix ]:[Bronze Lion]])</f>
        <v>1</v>
      </c>
      <c r="O127" s="29">
        <f>+DATACANNES24[[#This Row],[Grand Prix ]]*$H$2+DATACANNES24[[#This Row],[Titanium Grand Prix ]]*$I$2+DATACANNES24[[#This Row],[Titanium Lion]]*$J$2+DATACANNES24[[#This Row],[Gold Lion]]*$K$2+DATACANNES24[[#This Row],[Silver Lion]]*$L$2+DATACANNES24[[#This Row],[Bronze Lion]]*$M$2</f>
        <v>3</v>
      </c>
    </row>
    <row r="128" spans="1:15" x14ac:dyDescent="0.3">
      <c r="A128" s="29" t="s">
        <v>1735</v>
      </c>
      <c r="B128" s="29" t="s">
        <v>2211</v>
      </c>
      <c r="C128" s="29" t="s">
        <v>2212</v>
      </c>
      <c r="D128" s="29" t="s">
        <v>1751</v>
      </c>
      <c r="E128" s="29" t="s">
        <v>1594</v>
      </c>
      <c r="F128" s="29" t="s">
        <v>1752</v>
      </c>
      <c r="G128" s="29" t="s">
        <v>1504</v>
      </c>
      <c r="H128" s="29"/>
      <c r="I128" s="29"/>
      <c r="J128" s="29"/>
      <c r="K128" s="29"/>
      <c r="L128" s="29"/>
      <c r="M128" s="29">
        <v>1</v>
      </c>
      <c r="N128" s="29">
        <f>SUM(DATACANNES24[[#This Row],[Grand Prix ]:[Bronze Lion]])</f>
        <v>1</v>
      </c>
      <c r="O128" s="29">
        <f>+DATACANNES24[[#This Row],[Grand Prix ]]*$H$2+DATACANNES24[[#This Row],[Titanium Grand Prix ]]*$I$2+DATACANNES24[[#This Row],[Titanium Lion]]*$J$2+DATACANNES24[[#This Row],[Gold Lion]]*$K$2+DATACANNES24[[#This Row],[Silver Lion]]*$L$2+DATACANNES24[[#This Row],[Bronze Lion]]*$M$2</f>
        <v>3</v>
      </c>
    </row>
    <row r="129" spans="1:15" x14ac:dyDescent="0.3">
      <c r="A129" s="29" t="s">
        <v>1735</v>
      </c>
      <c r="B129" s="29" t="s">
        <v>2211</v>
      </c>
      <c r="C129" s="29" t="s">
        <v>2212</v>
      </c>
      <c r="D129" s="29" t="s">
        <v>1753</v>
      </c>
      <c r="E129" s="29" t="s">
        <v>1594</v>
      </c>
      <c r="F129" s="29" t="s">
        <v>1754</v>
      </c>
      <c r="G129" s="29" t="s">
        <v>1504</v>
      </c>
      <c r="H129" s="29"/>
      <c r="I129" s="29"/>
      <c r="J129" s="29"/>
      <c r="K129" s="29"/>
      <c r="L129" s="29"/>
      <c r="M129" s="29">
        <v>1</v>
      </c>
      <c r="N129" s="29">
        <f>SUM(DATACANNES24[[#This Row],[Grand Prix ]:[Bronze Lion]])</f>
        <v>1</v>
      </c>
      <c r="O129" s="29">
        <f>+DATACANNES24[[#This Row],[Grand Prix ]]*$H$2+DATACANNES24[[#This Row],[Titanium Grand Prix ]]*$I$2+DATACANNES24[[#This Row],[Titanium Lion]]*$J$2+DATACANNES24[[#This Row],[Gold Lion]]*$K$2+DATACANNES24[[#This Row],[Silver Lion]]*$L$2+DATACANNES24[[#This Row],[Bronze Lion]]*$M$2</f>
        <v>3</v>
      </c>
    </row>
    <row r="130" spans="1:15" x14ac:dyDescent="0.3">
      <c r="A130" s="29" t="s">
        <v>1735</v>
      </c>
      <c r="B130" s="29" t="s">
        <v>1443</v>
      </c>
      <c r="C130" s="29" t="s">
        <v>105</v>
      </c>
      <c r="D130" s="29" t="s">
        <v>1662</v>
      </c>
      <c r="E130" s="29" t="s">
        <v>1663</v>
      </c>
      <c r="F130" s="29" t="s">
        <v>1663</v>
      </c>
      <c r="G130" s="29" t="s">
        <v>10</v>
      </c>
      <c r="H130" s="29"/>
      <c r="I130" s="29"/>
      <c r="J130" s="29"/>
      <c r="K130" s="29"/>
      <c r="L130" s="29">
        <v>1</v>
      </c>
      <c r="M130" s="29"/>
      <c r="N130" s="29">
        <f>SUM(DATACANNES24[[#This Row],[Grand Prix ]:[Bronze Lion]])</f>
        <v>1</v>
      </c>
      <c r="O130" s="29">
        <f>+DATACANNES24[[#This Row],[Grand Prix ]]*$H$2+DATACANNES24[[#This Row],[Titanium Grand Prix ]]*$I$2+DATACANNES24[[#This Row],[Titanium Lion]]*$J$2+DATACANNES24[[#This Row],[Gold Lion]]*$K$2+DATACANNES24[[#This Row],[Silver Lion]]*$L$2+DATACANNES24[[#This Row],[Bronze Lion]]*$M$2</f>
        <v>7</v>
      </c>
    </row>
    <row r="131" spans="1:15" x14ac:dyDescent="0.3">
      <c r="A131" s="29" t="s">
        <v>1755</v>
      </c>
      <c r="B131" s="29" t="s">
        <v>1594</v>
      </c>
      <c r="C131" s="29" t="s">
        <v>1594</v>
      </c>
      <c r="D131" s="29" t="s">
        <v>1756</v>
      </c>
      <c r="E131" s="29" t="s">
        <v>1594</v>
      </c>
      <c r="F131" s="29" t="s">
        <v>1757</v>
      </c>
      <c r="G131" s="29" t="s">
        <v>1504</v>
      </c>
      <c r="H131" s="29"/>
      <c r="I131" s="29"/>
      <c r="J131" s="29"/>
      <c r="K131" s="29"/>
      <c r="L131" s="29">
        <v>2</v>
      </c>
      <c r="M131" s="29"/>
      <c r="N131" s="29">
        <f>SUM(DATACANNES24[[#This Row],[Grand Prix ]:[Bronze Lion]])</f>
        <v>2</v>
      </c>
      <c r="O131" s="29">
        <f>+DATACANNES24[[#This Row],[Grand Prix ]]*$H$2+DATACANNES24[[#This Row],[Titanium Grand Prix ]]*$I$2+DATACANNES24[[#This Row],[Titanium Lion]]*$J$2+DATACANNES24[[#This Row],[Gold Lion]]*$K$2+DATACANNES24[[#This Row],[Silver Lion]]*$L$2+DATACANNES24[[#This Row],[Bronze Lion]]*$M$2</f>
        <v>14</v>
      </c>
    </row>
    <row r="132" spans="1:15" x14ac:dyDescent="0.3">
      <c r="A132" s="29" t="s">
        <v>1755</v>
      </c>
      <c r="B132" s="29" t="s">
        <v>1594</v>
      </c>
      <c r="C132" s="29" t="s">
        <v>1594</v>
      </c>
      <c r="D132" s="29" t="s">
        <v>1758</v>
      </c>
      <c r="E132" s="29" t="s">
        <v>1594</v>
      </c>
      <c r="F132" s="29" t="s">
        <v>1757</v>
      </c>
      <c r="G132" s="29" t="s">
        <v>1504</v>
      </c>
      <c r="H132" s="29"/>
      <c r="I132" s="29"/>
      <c r="J132" s="29"/>
      <c r="K132" s="29"/>
      <c r="L132" s="29"/>
      <c r="M132" s="29">
        <v>1</v>
      </c>
      <c r="N132" s="29">
        <f>SUM(DATACANNES24[[#This Row],[Grand Prix ]:[Bronze Lion]])</f>
        <v>1</v>
      </c>
      <c r="O132" s="29">
        <f>+DATACANNES24[[#This Row],[Grand Prix ]]*$H$2+DATACANNES24[[#This Row],[Titanium Grand Prix ]]*$I$2+DATACANNES24[[#This Row],[Titanium Lion]]*$J$2+DATACANNES24[[#This Row],[Gold Lion]]*$K$2+DATACANNES24[[#This Row],[Silver Lion]]*$L$2+DATACANNES24[[#This Row],[Bronze Lion]]*$M$2</f>
        <v>3</v>
      </c>
    </row>
    <row r="133" spans="1:15" x14ac:dyDescent="0.3">
      <c r="A133" s="29" t="s">
        <v>1755</v>
      </c>
      <c r="B133" s="29" t="s">
        <v>1594</v>
      </c>
      <c r="C133" s="29" t="s">
        <v>1594</v>
      </c>
      <c r="D133" s="29" t="s">
        <v>1759</v>
      </c>
      <c r="E133" s="29" t="s">
        <v>1594</v>
      </c>
      <c r="F133" s="29" t="s">
        <v>1757</v>
      </c>
      <c r="G133" s="29" t="s">
        <v>1504</v>
      </c>
      <c r="H133" s="29"/>
      <c r="I133" s="29"/>
      <c r="J133" s="29"/>
      <c r="K133" s="29"/>
      <c r="L133" s="29">
        <v>1</v>
      </c>
      <c r="M133" s="29"/>
      <c r="N133" s="29">
        <f>SUM(DATACANNES24[[#This Row],[Grand Prix ]:[Bronze Lion]])</f>
        <v>1</v>
      </c>
      <c r="O133" s="29">
        <f>+DATACANNES24[[#This Row],[Grand Prix ]]*$H$2+DATACANNES24[[#This Row],[Titanium Grand Prix ]]*$I$2+DATACANNES24[[#This Row],[Titanium Lion]]*$J$2+DATACANNES24[[#This Row],[Gold Lion]]*$K$2+DATACANNES24[[#This Row],[Silver Lion]]*$L$2+DATACANNES24[[#This Row],[Bronze Lion]]*$M$2</f>
        <v>7</v>
      </c>
    </row>
    <row r="134" spans="1:15" x14ac:dyDescent="0.3">
      <c r="A134" s="29" t="s">
        <v>1755</v>
      </c>
      <c r="B134" s="29" t="s">
        <v>1523</v>
      </c>
      <c r="C134" s="29" t="s">
        <v>2108</v>
      </c>
      <c r="D134" s="29" t="s">
        <v>1760</v>
      </c>
      <c r="E134" s="29" t="s">
        <v>1761</v>
      </c>
      <c r="F134" s="29" t="s">
        <v>1761</v>
      </c>
      <c r="G134" s="29" t="s">
        <v>126</v>
      </c>
      <c r="H134" s="29"/>
      <c r="I134" s="29"/>
      <c r="J134" s="29"/>
      <c r="K134" s="29"/>
      <c r="L134" s="29"/>
      <c r="M134" s="29">
        <v>1</v>
      </c>
      <c r="N134" s="29">
        <f>SUM(DATACANNES24[[#This Row],[Grand Prix ]:[Bronze Lion]])</f>
        <v>1</v>
      </c>
      <c r="O134" s="29">
        <f>+DATACANNES24[[#This Row],[Grand Prix ]]*$H$2+DATACANNES24[[#This Row],[Titanium Grand Prix ]]*$I$2+DATACANNES24[[#This Row],[Titanium Lion]]*$J$2+DATACANNES24[[#This Row],[Gold Lion]]*$K$2+DATACANNES24[[#This Row],[Silver Lion]]*$L$2+DATACANNES24[[#This Row],[Bronze Lion]]*$M$2</f>
        <v>3</v>
      </c>
    </row>
    <row r="135" spans="1:15" x14ac:dyDescent="0.3">
      <c r="A135" s="29" t="s">
        <v>1755</v>
      </c>
      <c r="B135" s="29" t="s">
        <v>1762</v>
      </c>
      <c r="C135" s="29" t="s">
        <v>1762</v>
      </c>
      <c r="D135" s="29" t="s">
        <v>1763</v>
      </c>
      <c r="E135" s="29" t="s">
        <v>1764</v>
      </c>
      <c r="F135" s="29" t="s">
        <v>1765</v>
      </c>
      <c r="G135" s="29" t="s">
        <v>1504</v>
      </c>
      <c r="H135" s="29"/>
      <c r="I135" s="29"/>
      <c r="J135" s="29"/>
      <c r="K135" s="29"/>
      <c r="L135" s="29"/>
      <c r="M135" s="29">
        <v>2</v>
      </c>
      <c r="N135" s="29">
        <f>SUM(DATACANNES24[[#This Row],[Grand Prix ]:[Bronze Lion]])</f>
        <v>2</v>
      </c>
      <c r="O135" s="29">
        <f>+DATACANNES24[[#This Row],[Grand Prix ]]*$H$2+DATACANNES24[[#This Row],[Titanium Grand Prix ]]*$I$2+DATACANNES24[[#This Row],[Titanium Lion]]*$J$2+DATACANNES24[[#This Row],[Gold Lion]]*$K$2+DATACANNES24[[#This Row],[Silver Lion]]*$L$2+DATACANNES24[[#This Row],[Bronze Lion]]*$M$2</f>
        <v>6</v>
      </c>
    </row>
    <row r="136" spans="1:15" x14ac:dyDescent="0.3">
      <c r="A136" s="29" t="s">
        <v>1755</v>
      </c>
      <c r="B136" s="29" t="s">
        <v>1766</v>
      </c>
      <c r="C136" s="29" t="s">
        <v>1766</v>
      </c>
      <c r="D136" s="29" t="s">
        <v>1767</v>
      </c>
      <c r="E136" s="29" t="s">
        <v>1768</v>
      </c>
      <c r="F136" s="29" t="s">
        <v>1769</v>
      </c>
      <c r="G136" s="29" t="s">
        <v>1504</v>
      </c>
      <c r="H136" s="29"/>
      <c r="I136" s="29"/>
      <c r="J136" s="29"/>
      <c r="K136" s="29"/>
      <c r="L136" s="29"/>
      <c r="M136" s="29">
        <v>1</v>
      </c>
      <c r="N136" s="29">
        <f>SUM(DATACANNES24[[#This Row],[Grand Prix ]:[Bronze Lion]])</f>
        <v>1</v>
      </c>
      <c r="O136" s="29">
        <f>+DATACANNES24[[#This Row],[Grand Prix ]]*$H$2+DATACANNES24[[#This Row],[Titanium Grand Prix ]]*$I$2+DATACANNES24[[#This Row],[Titanium Lion]]*$J$2+DATACANNES24[[#This Row],[Gold Lion]]*$K$2+DATACANNES24[[#This Row],[Silver Lion]]*$L$2+DATACANNES24[[#This Row],[Bronze Lion]]*$M$2</f>
        <v>3</v>
      </c>
    </row>
    <row r="137" spans="1:15" x14ac:dyDescent="0.3">
      <c r="A137" s="29" t="s">
        <v>1755</v>
      </c>
      <c r="B137" s="29" t="s">
        <v>1770</v>
      </c>
      <c r="C137" s="29" t="s">
        <v>1770</v>
      </c>
      <c r="D137" s="29" t="s">
        <v>1771</v>
      </c>
      <c r="E137" s="29" t="s">
        <v>1772</v>
      </c>
      <c r="F137" s="29" t="s">
        <v>1773</v>
      </c>
      <c r="G137" s="29" t="s">
        <v>127</v>
      </c>
      <c r="H137" s="29"/>
      <c r="I137" s="29"/>
      <c r="J137" s="29"/>
      <c r="K137" s="29"/>
      <c r="L137" s="29">
        <v>1</v>
      </c>
      <c r="M137" s="29"/>
      <c r="N137" s="29">
        <f>SUM(DATACANNES24[[#This Row],[Grand Prix ]:[Bronze Lion]])</f>
        <v>1</v>
      </c>
      <c r="O137" s="29">
        <f>+DATACANNES24[[#This Row],[Grand Prix ]]*$H$2+DATACANNES24[[#This Row],[Titanium Grand Prix ]]*$I$2+DATACANNES24[[#This Row],[Titanium Lion]]*$J$2+DATACANNES24[[#This Row],[Gold Lion]]*$K$2+DATACANNES24[[#This Row],[Silver Lion]]*$L$2+DATACANNES24[[#This Row],[Bronze Lion]]*$M$2</f>
        <v>7</v>
      </c>
    </row>
    <row r="138" spans="1:15" x14ac:dyDescent="0.3">
      <c r="A138" s="29" t="s">
        <v>1755</v>
      </c>
      <c r="B138" s="29" t="s">
        <v>1770</v>
      </c>
      <c r="C138" s="29" t="s">
        <v>1770</v>
      </c>
      <c r="D138" s="29" t="s">
        <v>1774</v>
      </c>
      <c r="E138" s="29" t="s">
        <v>1775</v>
      </c>
      <c r="F138" s="29" t="s">
        <v>1776</v>
      </c>
      <c r="G138" s="29" t="s">
        <v>127</v>
      </c>
      <c r="H138" s="29"/>
      <c r="I138" s="29"/>
      <c r="J138" s="29"/>
      <c r="K138" s="29"/>
      <c r="L138" s="29"/>
      <c r="M138" s="29">
        <v>1</v>
      </c>
      <c r="N138" s="29">
        <f>SUM(DATACANNES24[[#This Row],[Grand Prix ]:[Bronze Lion]])</f>
        <v>1</v>
      </c>
      <c r="O138" s="29">
        <f>+DATACANNES24[[#This Row],[Grand Prix ]]*$H$2+DATACANNES24[[#This Row],[Titanium Grand Prix ]]*$I$2+DATACANNES24[[#This Row],[Titanium Lion]]*$J$2+DATACANNES24[[#This Row],[Gold Lion]]*$K$2+DATACANNES24[[#This Row],[Silver Lion]]*$L$2+DATACANNES24[[#This Row],[Bronze Lion]]*$M$2</f>
        <v>3</v>
      </c>
    </row>
    <row r="139" spans="1:15" x14ac:dyDescent="0.3">
      <c r="A139" s="29" t="s">
        <v>1755</v>
      </c>
      <c r="B139" s="29" t="s">
        <v>1777</v>
      </c>
      <c r="C139" s="29" t="s">
        <v>1777</v>
      </c>
      <c r="D139" s="29" t="s">
        <v>1778</v>
      </c>
      <c r="E139" s="29" t="s">
        <v>1779</v>
      </c>
      <c r="F139" s="29" t="s">
        <v>1780</v>
      </c>
      <c r="G139" s="29" t="s">
        <v>1504</v>
      </c>
      <c r="H139" s="29"/>
      <c r="I139" s="29"/>
      <c r="J139" s="29"/>
      <c r="K139" s="29"/>
      <c r="L139" s="29">
        <v>1</v>
      </c>
      <c r="M139" s="29"/>
      <c r="N139" s="29">
        <f>SUM(DATACANNES24[[#This Row],[Grand Prix ]:[Bronze Lion]])</f>
        <v>1</v>
      </c>
      <c r="O139" s="29">
        <f>+DATACANNES24[[#This Row],[Grand Prix ]]*$H$2+DATACANNES24[[#This Row],[Titanium Grand Prix ]]*$I$2+DATACANNES24[[#This Row],[Titanium Lion]]*$J$2+DATACANNES24[[#This Row],[Gold Lion]]*$K$2+DATACANNES24[[#This Row],[Silver Lion]]*$L$2+DATACANNES24[[#This Row],[Bronze Lion]]*$M$2</f>
        <v>7</v>
      </c>
    </row>
    <row r="140" spans="1:15" x14ac:dyDescent="0.3">
      <c r="A140" s="29" t="s">
        <v>1755</v>
      </c>
      <c r="B140" s="29" t="s">
        <v>1685</v>
      </c>
      <c r="C140" s="29" t="s">
        <v>1685</v>
      </c>
      <c r="D140" s="29" t="s">
        <v>1686</v>
      </c>
      <c r="E140" s="29" t="s">
        <v>1685</v>
      </c>
      <c r="F140" s="29" t="s">
        <v>1687</v>
      </c>
      <c r="G140" s="29" t="s">
        <v>127</v>
      </c>
      <c r="H140" s="29"/>
      <c r="I140" s="29"/>
      <c r="J140" s="29"/>
      <c r="K140" s="29">
        <v>1</v>
      </c>
      <c r="L140" s="29"/>
      <c r="M140" s="29"/>
      <c r="N140" s="29">
        <f>SUM(DATACANNES24[[#This Row],[Grand Prix ]:[Bronze Lion]])</f>
        <v>1</v>
      </c>
      <c r="O140" s="29">
        <f>+DATACANNES24[[#This Row],[Grand Prix ]]*$H$2+DATACANNES24[[#This Row],[Titanium Grand Prix ]]*$I$2+DATACANNES24[[#This Row],[Titanium Lion]]*$J$2+DATACANNES24[[#This Row],[Gold Lion]]*$K$2+DATACANNES24[[#This Row],[Silver Lion]]*$L$2+DATACANNES24[[#This Row],[Bronze Lion]]*$M$2</f>
        <v>15</v>
      </c>
    </row>
    <row r="141" spans="1:15" x14ac:dyDescent="0.3">
      <c r="A141" s="29" t="s">
        <v>1755</v>
      </c>
      <c r="B141" s="29" t="s">
        <v>1781</v>
      </c>
      <c r="C141" s="29" t="s">
        <v>1781</v>
      </c>
      <c r="D141" s="29" t="s">
        <v>1782</v>
      </c>
      <c r="E141" s="29" t="s">
        <v>1594</v>
      </c>
      <c r="F141" s="29" t="s">
        <v>1783</v>
      </c>
      <c r="G141" s="29" t="s">
        <v>1504</v>
      </c>
      <c r="H141" s="29"/>
      <c r="I141" s="29"/>
      <c r="J141" s="29"/>
      <c r="K141" s="29"/>
      <c r="L141" s="29">
        <v>1</v>
      </c>
      <c r="M141" s="29"/>
      <c r="N141" s="29">
        <f>SUM(DATACANNES24[[#This Row],[Grand Prix ]:[Bronze Lion]])</f>
        <v>1</v>
      </c>
      <c r="O141" s="29">
        <f>+DATACANNES24[[#This Row],[Grand Prix ]]*$H$2+DATACANNES24[[#This Row],[Titanium Grand Prix ]]*$I$2+DATACANNES24[[#This Row],[Titanium Lion]]*$J$2+DATACANNES24[[#This Row],[Gold Lion]]*$K$2+DATACANNES24[[#This Row],[Silver Lion]]*$L$2+DATACANNES24[[#This Row],[Bronze Lion]]*$M$2</f>
        <v>7</v>
      </c>
    </row>
    <row r="142" spans="1:15" x14ac:dyDescent="0.3">
      <c r="A142" s="29" t="s">
        <v>1755</v>
      </c>
      <c r="B142" s="29" t="s">
        <v>1688</v>
      </c>
      <c r="C142" s="29" t="s">
        <v>1688</v>
      </c>
      <c r="D142" s="29" t="s">
        <v>1784</v>
      </c>
      <c r="E142" s="29" t="s">
        <v>1785</v>
      </c>
      <c r="F142" s="29" t="s">
        <v>1786</v>
      </c>
      <c r="G142" s="29" t="s">
        <v>1504</v>
      </c>
      <c r="H142" s="29"/>
      <c r="I142" s="29"/>
      <c r="J142" s="29"/>
      <c r="K142" s="29"/>
      <c r="L142" s="29"/>
      <c r="M142" s="29">
        <v>1</v>
      </c>
      <c r="N142" s="29">
        <f>SUM(DATACANNES24[[#This Row],[Grand Prix ]:[Bronze Lion]])</f>
        <v>1</v>
      </c>
      <c r="O142" s="29">
        <f>+DATACANNES24[[#This Row],[Grand Prix ]]*$H$2+DATACANNES24[[#This Row],[Titanium Grand Prix ]]*$I$2+DATACANNES24[[#This Row],[Titanium Lion]]*$J$2+DATACANNES24[[#This Row],[Gold Lion]]*$K$2+DATACANNES24[[#This Row],[Silver Lion]]*$L$2+DATACANNES24[[#This Row],[Bronze Lion]]*$M$2</f>
        <v>3</v>
      </c>
    </row>
    <row r="143" spans="1:15" x14ac:dyDescent="0.3">
      <c r="A143" s="29" t="s">
        <v>1755</v>
      </c>
      <c r="B143" s="29" t="s">
        <v>2211</v>
      </c>
      <c r="C143" s="29" t="s">
        <v>2212</v>
      </c>
      <c r="D143" s="29" t="s">
        <v>1751</v>
      </c>
      <c r="E143" s="29" t="s">
        <v>1594</v>
      </c>
      <c r="F143" s="29" t="s">
        <v>1752</v>
      </c>
      <c r="G143" s="29" t="s">
        <v>1504</v>
      </c>
      <c r="H143" s="29"/>
      <c r="I143" s="29"/>
      <c r="J143" s="29"/>
      <c r="K143" s="29"/>
      <c r="L143" s="29">
        <v>1</v>
      </c>
      <c r="M143" s="29"/>
      <c r="N143" s="29">
        <f>SUM(DATACANNES24[[#This Row],[Grand Prix ]:[Bronze Lion]])</f>
        <v>1</v>
      </c>
      <c r="O143" s="29">
        <f>+DATACANNES24[[#This Row],[Grand Prix ]]*$H$2+DATACANNES24[[#This Row],[Titanium Grand Prix ]]*$I$2+DATACANNES24[[#This Row],[Titanium Lion]]*$J$2+DATACANNES24[[#This Row],[Gold Lion]]*$K$2+DATACANNES24[[#This Row],[Silver Lion]]*$L$2+DATACANNES24[[#This Row],[Bronze Lion]]*$M$2</f>
        <v>7</v>
      </c>
    </row>
    <row r="144" spans="1:15" x14ac:dyDescent="0.3">
      <c r="A144" s="29" t="s">
        <v>1755</v>
      </c>
      <c r="B144" s="29" t="s">
        <v>2211</v>
      </c>
      <c r="C144" s="29" t="s">
        <v>2212</v>
      </c>
      <c r="D144" s="29" t="s">
        <v>1753</v>
      </c>
      <c r="E144" s="29" t="s">
        <v>1594</v>
      </c>
      <c r="F144" s="29" t="s">
        <v>1754</v>
      </c>
      <c r="G144" s="29" t="s">
        <v>1504</v>
      </c>
      <c r="H144" s="29"/>
      <c r="I144" s="29"/>
      <c r="J144" s="29"/>
      <c r="K144" s="29"/>
      <c r="L144" s="29"/>
      <c r="M144" s="29">
        <v>2</v>
      </c>
      <c r="N144" s="29">
        <f>SUM(DATACANNES24[[#This Row],[Grand Prix ]:[Bronze Lion]])</f>
        <v>2</v>
      </c>
      <c r="O144" s="29">
        <f>+DATACANNES24[[#This Row],[Grand Prix ]]*$H$2+DATACANNES24[[#This Row],[Titanium Grand Prix ]]*$I$2+DATACANNES24[[#This Row],[Titanium Lion]]*$J$2+DATACANNES24[[#This Row],[Gold Lion]]*$K$2+DATACANNES24[[#This Row],[Silver Lion]]*$L$2+DATACANNES24[[#This Row],[Bronze Lion]]*$M$2</f>
        <v>6</v>
      </c>
    </row>
    <row r="145" spans="1:15" x14ac:dyDescent="0.3">
      <c r="A145" s="29" t="s">
        <v>1755</v>
      </c>
      <c r="B145" s="29" t="s">
        <v>2211</v>
      </c>
      <c r="C145" s="29" t="s">
        <v>2212</v>
      </c>
      <c r="D145" s="29" t="s">
        <v>1787</v>
      </c>
      <c r="E145" s="29" t="s">
        <v>1594</v>
      </c>
      <c r="F145" s="29" t="s">
        <v>1757</v>
      </c>
      <c r="G145" s="29" t="s">
        <v>1504</v>
      </c>
      <c r="H145" s="29"/>
      <c r="I145" s="29"/>
      <c r="J145" s="29"/>
      <c r="K145" s="29"/>
      <c r="L145" s="29"/>
      <c r="M145" s="29">
        <v>1</v>
      </c>
      <c r="N145" s="29">
        <f>SUM(DATACANNES24[[#This Row],[Grand Prix ]:[Bronze Lion]])</f>
        <v>1</v>
      </c>
      <c r="O145" s="29">
        <f>+DATACANNES24[[#This Row],[Grand Prix ]]*$H$2+DATACANNES24[[#This Row],[Titanium Grand Prix ]]*$I$2+DATACANNES24[[#This Row],[Titanium Lion]]*$J$2+DATACANNES24[[#This Row],[Gold Lion]]*$K$2+DATACANNES24[[#This Row],[Silver Lion]]*$L$2+DATACANNES24[[#This Row],[Bronze Lion]]*$M$2</f>
        <v>3</v>
      </c>
    </row>
    <row r="146" spans="1:15" x14ac:dyDescent="0.3">
      <c r="A146" s="29" t="s">
        <v>1755</v>
      </c>
      <c r="B146" s="29" t="s">
        <v>1788</v>
      </c>
      <c r="C146" s="29" t="s">
        <v>2138</v>
      </c>
      <c r="D146" s="29" t="s">
        <v>1789</v>
      </c>
      <c r="E146" s="29" t="s">
        <v>1790</v>
      </c>
      <c r="F146" s="29" t="s">
        <v>1790</v>
      </c>
      <c r="G146" s="29" t="s">
        <v>146</v>
      </c>
      <c r="H146" s="29"/>
      <c r="I146" s="29"/>
      <c r="J146" s="29"/>
      <c r="K146" s="29">
        <v>1</v>
      </c>
      <c r="L146" s="29"/>
      <c r="M146" s="29">
        <v>1</v>
      </c>
      <c r="N146" s="29">
        <f>SUM(DATACANNES24[[#This Row],[Grand Prix ]:[Bronze Lion]])</f>
        <v>2</v>
      </c>
      <c r="O146" s="29">
        <f>+DATACANNES24[[#This Row],[Grand Prix ]]*$H$2+DATACANNES24[[#This Row],[Titanium Grand Prix ]]*$I$2+DATACANNES24[[#This Row],[Titanium Lion]]*$J$2+DATACANNES24[[#This Row],[Gold Lion]]*$K$2+DATACANNES24[[#This Row],[Silver Lion]]*$L$2+DATACANNES24[[#This Row],[Bronze Lion]]*$M$2</f>
        <v>18</v>
      </c>
    </row>
    <row r="147" spans="1:15" x14ac:dyDescent="0.3">
      <c r="A147" s="29" t="s">
        <v>1755</v>
      </c>
      <c r="B147" s="29" t="s">
        <v>1788</v>
      </c>
      <c r="C147" s="29" t="s">
        <v>2139</v>
      </c>
      <c r="D147" s="29" t="s">
        <v>1789</v>
      </c>
      <c r="E147" s="29" t="s">
        <v>1790</v>
      </c>
      <c r="F147" s="29" t="s">
        <v>1790</v>
      </c>
      <c r="G147" s="29" t="s">
        <v>1504</v>
      </c>
      <c r="H147" s="29"/>
      <c r="I147" s="29"/>
      <c r="J147" s="29"/>
      <c r="K147" s="29">
        <v>1</v>
      </c>
      <c r="L147" s="29"/>
      <c r="M147" s="29">
        <v>1</v>
      </c>
      <c r="N147" s="29">
        <f>SUM(DATACANNES24[[#This Row],[Grand Prix ]:[Bronze Lion]])</f>
        <v>2</v>
      </c>
      <c r="O147" s="29">
        <f>+DATACANNES24[[#This Row],[Grand Prix ]]*$H$2+DATACANNES24[[#This Row],[Titanium Grand Prix ]]*$I$2+DATACANNES24[[#This Row],[Titanium Lion]]*$J$2+DATACANNES24[[#This Row],[Gold Lion]]*$K$2+DATACANNES24[[#This Row],[Silver Lion]]*$L$2+DATACANNES24[[#This Row],[Bronze Lion]]*$M$2</f>
        <v>18</v>
      </c>
    </row>
    <row r="148" spans="1:15" x14ac:dyDescent="0.3">
      <c r="A148" s="29" t="s">
        <v>1791</v>
      </c>
      <c r="B148" s="29" t="s">
        <v>1594</v>
      </c>
      <c r="C148" s="29" t="s">
        <v>1594</v>
      </c>
      <c r="D148" s="29" t="s">
        <v>1756</v>
      </c>
      <c r="E148" s="29" t="s">
        <v>1594</v>
      </c>
      <c r="F148" s="29" t="s">
        <v>1757</v>
      </c>
      <c r="G148" s="29" t="s">
        <v>1504</v>
      </c>
      <c r="H148" s="29"/>
      <c r="I148" s="29"/>
      <c r="J148" s="29"/>
      <c r="K148" s="29"/>
      <c r="L148" s="29">
        <v>1</v>
      </c>
      <c r="M148" s="29"/>
      <c r="N148" s="29">
        <f>SUM(DATACANNES24[[#This Row],[Grand Prix ]:[Bronze Lion]])</f>
        <v>1</v>
      </c>
      <c r="O148" s="29">
        <f>+DATACANNES24[[#This Row],[Grand Prix ]]*$H$2+DATACANNES24[[#This Row],[Titanium Grand Prix ]]*$I$2+DATACANNES24[[#This Row],[Titanium Lion]]*$J$2+DATACANNES24[[#This Row],[Gold Lion]]*$K$2+DATACANNES24[[#This Row],[Silver Lion]]*$L$2+DATACANNES24[[#This Row],[Bronze Lion]]*$M$2</f>
        <v>7</v>
      </c>
    </row>
    <row r="149" spans="1:15" x14ac:dyDescent="0.3">
      <c r="A149" s="29" t="s">
        <v>1791</v>
      </c>
      <c r="B149" s="29" t="s">
        <v>1594</v>
      </c>
      <c r="C149" s="29" t="s">
        <v>1594</v>
      </c>
      <c r="D149" s="29" t="s">
        <v>1759</v>
      </c>
      <c r="E149" s="29" t="s">
        <v>1594</v>
      </c>
      <c r="F149" s="29" t="s">
        <v>1757</v>
      </c>
      <c r="G149" s="29" t="s">
        <v>1504</v>
      </c>
      <c r="H149" s="29"/>
      <c r="I149" s="29"/>
      <c r="J149" s="29"/>
      <c r="K149" s="29">
        <v>1</v>
      </c>
      <c r="L149" s="29"/>
      <c r="M149" s="29"/>
      <c r="N149" s="29">
        <f>SUM(DATACANNES24[[#This Row],[Grand Prix ]:[Bronze Lion]])</f>
        <v>1</v>
      </c>
      <c r="O149" s="29">
        <f>+DATACANNES24[[#This Row],[Grand Prix ]]*$H$2+DATACANNES24[[#This Row],[Titanium Grand Prix ]]*$I$2+DATACANNES24[[#This Row],[Titanium Lion]]*$J$2+DATACANNES24[[#This Row],[Gold Lion]]*$K$2+DATACANNES24[[#This Row],[Silver Lion]]*$L$2+DATACANNES24[[#This Row],[Bronze Lion]]*$M$2</f>
        <v>15</v>
      </c>
    </row>
    <row r="150" spans="1:15" x14ac:dyDescent="0.3">
      <c r="A150" s="29" t="s">
        <v>1791</v>
      </c>
      <c r="B150" s="29" t="s">
        <v>1594</v>
      </c>
      <c r="C150" s="29" t="s">
        <v>1594</v>
      </c>
      <c r="D150" s="29" t="s">
        <v>1792</v>
      </c>
      <c r="E150" s="29" t="s">
        <v>1594</v>
      </c>
      <c r="F150" s="29" t="s">
        <v>1793</v>
      </c>
      <c r="G150" s="29" t="s">
        <v>1504</v>
      </c>
      <c r="H150" s="29"/>
      <c r="I150" s="29"/>
      <c r="J150" s="29"/>
      <c r="K150" s="29"/>
      <c r="L150" s="29">
        <v>1</v>
      </c>
      <c r="M150" s="29"/>
      <c r="N150" s="29">
        <f>SUM(DATACANNES24[[#This Row],[Grand Prix ]:[Bronze Lion]])</f>
        <v>1</v>
      </c>
      <c r="O150" s="29">
        <f>+DATACANNES24[[#This Row],[Grand Prix ]]*$H$2+DATACANNES24[[#This Row],[Titanium Grand Prix ]]*$I$2+DATACANNES24[[#This Row],[Titanium Lion]]*$J$2+DATACANNES24[[#This Row],[Gold Lion]]*$K$2+DATACANNES24[[#This Row],[Silver Lion]]*$L$2+DATACANNES24[[#This Row],[Bronze Lion]]*$M$2</f>
        <v>7</v>
      </c>
    </row>
    <row r="151" spans="1:15" x14ac:dyDescent="0.3">
      <c r="A151" s="29" t="s">
        <v>1791</v>
      </c>
      <c r="B151" s="29" t="s">
        <v>1594</v>
      </c>
      <c r="C151" s="29" t="s">
        <v>1594</v>
      </c>
      <c r="D151" s="29" t="s">
        <v>1794</v>
      </c>
      <c r="E151" s="29" t="s">
        <v>1594</v>
      </c>
      <c r="F151" s="29" t="s">
        <v>1795</v>
      </c>
      <c r="G151" s="29" t="s">
        <v>1504</v>
      </c>
      <c r="H151" s="29"/>
      <c r="I151" s="29"/>
      <c r="J151" s="29"/>
      <c r="K151" s="29"/>
      <c r="L151" s="29">
        <v>1</v>
      </c>
      <c r="M151" s="29"/>
      <c r="N151" s="29">
        <f>SUM(DATACANNES24[[#This Row],[Grand Prix ]:[Bronze Lion]])</f>
        <v>1</v>
      </c>
      <c r="O151" s="29">
        <f>+DATACANNES24[[#This Row],[Grand Prix ]]*$H$2+DATACANNES24[[#This Row],[Titanium Grand Prix ]]*$I$2+DATACANNES24[[#This Row],[Titanium Lion]]*$J$2+DATACANNES24[[#This Row],[Gold Lion]]*$K$2+DATACANNES24[[#This Row],[Silver Lion]]*$L$2+DATACANNES24[[#This Row],[Bronze Lion]]*$M$2</f>
        <v>7</v>
      </c>
    </row>
    <row r="152" spans="1:15" x14ac:dyDescent="0.3">
      <c r="A152" s="29" t="s">
        <v>1791</v>
      </c>
      <c r="B152" s="29" t="s">
        <v>1796</v>
      </c>
      <c r="C152" s="29" t="s">
        <v>1796</v>
      </c>
      <c r="D152" s="29" t="s">
        <v>1797</v>
      </c>
      <c r="E152" s="29" t="s">
        <v>1798</v>
      </c>
      <c r="F152" s="29" t="s">
        <v>1799</v>
      </c>
      <c r="G152" s="29" t="s">
        <v>1504</v>
      </c>
      <c r="H152" s="29"/>
      <c r="I152" s="29"/>
      <c r="J152" s="29"/>
      <c r="K152" s="29"/>
      <c r="L152" s="29"/>
      <c r="M152" s="29">
        <v>1</v>
      </c>
      <c r="N152" s="29">
        <f>SUM(DATACANNES24[[#This Row],[Grand Prix ]:[Bronze Lion]])</f>
        <v>1</v>
      </c>
      <c r="O152" s="29">
        <f>+DATACANNES24[[#This Row],[Grand Prix ]]*$H$2+DATACANNES24[[#This Row],[Titanium Grand Prix ]]*$I$2+DATACANNES24[[#This Row],[Titanium Lion]]*$J$2+DATACANNES24[[#This Row],[Gold Lion]]*$K$2+DATACANNES24[[#This Row],[Silver Lion]]*$L$2+DATACANNES24[[#This Row],[Bronze Lion]]*$M$2</f>
        <v>3</v>
      </c>
    </row>
    <row r="153" spans="1:15" x14ac:dyDescent="0.3">
      <c r="A153" s="29" t="s">
        <v>1791</v>
      </c>
      <c r="B153" s="29" t="s">
        <v>854</v>
      </c>
      <c r="C153" s="29" t="s">
        <v>2209</v>
      </c>
      <c r="D153" s="29" t="s">
        <v>1800</v>
      </c>
      <c r="E153" s="29" t="s">
        <v>1552</v>
      </c>
      <c r="F153" s="29" t="s">
        <v>1552</v>
      </c>
      <c r="G153" s="29" t="s">
        <v>1504</v>
      </c>
      <c r="H153" s="29"/>
      <c r="I153" s="29"/>
      <c r="J153" s="29"/>
      <c r="K153" s="29"/>
      <c r="L153" s="29">
        <v>1</v>
      </c>
      <c r="M153" s="29"/>
      <c r="N153" s="29">
        <f>SUM(DATACANNES24[[#This Row],[Grand Prix ]:[Bronze Lion]])</f>
        <v>1</v>
      </c>
      <c r="O153" s="29">
        <f>+DATACANNES24[[#This Row],[Grand Prix ]]*$H$2+DATACANNES24[[#This Row],[Titanium Grand Prix ]]*$I$2+DATACANNES24[[#This Row],[Titanium Lion]]*$J$2+DATACANNES24[[#This Row],[Gold Lion]]*$K$2+DATACANNES24[[#This Row],[Silver Lion]]*$L$2+DATACANNES24[[#This Row],[Bronze Lion]]*$M$2</f>
        <v>7</v>
      </c>
    </row>
    <row r="154" spans="1:15" x14ac:dyDescent="0.3">
      <c r="A154" s="29" t="s">
        <v>1791</v>
      </c>
      <c r="B154" s="29" t="s">
        <v>854</v>
      </c>
      <c r="C154" s="29" t="s">
        <v>2209</v>
      </c>
      <c r="D154" s="29" t="s">
        <v>1778</v>
      </c>
      <c r="E154" s="29" t="s">
        <v>1779</v>
      </c>
      <c r="F154" s="29" t="s">
        <v>1801</v>
      </c>
      <c r="G154" s="29" t="s">
        <v>1504</v>
      </c>
      <c r="H154" s="29"/>
      <c r="I154" s="29"/>
      <c r="J154" s="29"/>
      <c r="K154" s="29"/>
      <c r="L154" s="29"/>
      <c r="M154" s="29">
        <v>1</v>
      </c>
      <c r="N154" s="29">
        <f>SUM(DATACANNES24[[#This Row],[Grand Prix ]:[Bronze Lion]])</f>
        <v>1</v>
      </c>
      <c r="O154" s="29">
        <f>+DATACANNES24[[#This Row],[Grand Prix ]]*$H$2+DATACANNES24[[#This Row],[Titanium Grand Prix ]]*$I$2+DATACANNES24[[#This Row],[Titanium Lion]]*$J$2+DATACANNES24[[#This Row],[Gold Lion]]*$K$2+DATACANNES24[[#This Row],[Silver Lion]]*$L$2+DATACANNES24[[#This Row],[Bronze Lion]]*$M$2</f>
        <v>3</v>
      </c>
    </row>
    <row r="155" spans="1:15" x14ac:dyDescent="0.3">
      <c r="A155" s="29" t="s">
        <v>1791</v>
      </c>
      <c r="B155" s="29" t="s">
        <v>1709</v>
      </c>
      <c r="C155" s="29" t="s">
        <v>1709</v>
      </c>
      <c r="D155" s="29" t="s">
        <v>1710</v>
      </c>
      <c r="E155" s="29" t="s">
        <v>1711</v>
      </c>
      <c r="F155" s="29" t="s">
        <v>1711</v>
      </c>
      <c r="G155" s="29" t="s">
        <v>1504</v>
      </c>
      <c r="H155" s="29"/>
      <c r="I155" s="29"/>
      <c r="J155" s="29"/>
      <c r="K155" s="29"/>
      <c r="L155" s="29">
        <v>1</v>
      </c>
      <c r="M155" s="29"/>
      <c r="N155" s="29">
        <f>SUM(DATACANNES24[[#This Row],[Grand Prix ]:[Bronze Lion]])</f>
        <v>1</v>
      </c>
      <c r="O155" s="29">
        <f>+DATACANNES24[[#This Row],[Grand Prix ]]*$H$2+DATACANNES24[[#This Row],[Titanium Grand Prix ]]*$I$2+DATACANNES24[[#This Row],[Titanium Lion]]*$J$2+DATACANNES24[[#This Row],[Gold Lion]]*$K$2+DATACANNES24[[#This Row],[Silver Lion]]*$L$2+DATACANNES24[[#This Row],[Bronze Lion]]*$M$2</f>
        <v>7</v>
      </c>
    </row>
    <row r="156" spans="1:15" x14ac:dyDescent="0.3">
      <c r="A156" s="29" t="s">
        <v>1791</v>
      </c>
      <c r="B156" s="29" t="s">
        <v>1762</v>
      </c>
      <c r="C156" s="29" t="s">
        <v>1762</v>
      </c>
      <c r="D156" s="29" t="s">
        <v>1763</v>
      </c>
      <c r="E156" s="29" t="s">
        <v>1764</v>
      </c>
      <c r="F156" s="29" t="s">
        <v>1765</v>
      </c>
      <c r="G156" s="29" t="s">
        <v>1504</v>
      </c>
      <c r="H156" s="29"/>
      <c r="I156" s="29"/>
      <c r="J156" s="29"/>
      <c r="K156" s="29"/>
      <c r="L156" s="29">
        <v>1</v>
      </c>
      <c r="M156" s="29"/>
      <c r="N156" s="29">
        <f>SUM(DATACANNES24[[#This Row],[Grand Prix ]:[Bronze Lion]])</f>
        <v>1</v>
      </c>
      <c r="O156" s="29">
        <f>+DATACANNES24[[#This Row],[Grand Prix ]]*$H$2+DATACANNES24[[#This Row],[Titanium Grand Prix ]]*$I$2+DATACANNES24[[#This Row],[Titanium Lion]]*$J$2+DATACANNES24[[#This Row],[Gold Lion]]*$K$2+DATACANNES24[[#This Row],[Silver Lion]]*$L$2+DATACANNES24[[#This Row],[Bronze Lion]]*$M$2</f>
        <v>7</v>
      </c>
    </row>
    <row r="157" spans="1:15" x14ac:dyDescent="0.3">
      <c r="A157" s="29" t="s">
        <v>1791</v>
      </c>
      <c r="B157" s="29" t="s">
        <v>2208</v>
      </c>
      <c r="C157" s="29" t="s">
        <v>2207</v>
      </c>
      <c r="D157" s="29" t="s">
        <v>1802</v>
      </c>
      <c r="E157" s="29" t="s">
        <v>1803</v>
      </c>
      <c r="F157" s="29" t="s">
        <v>1803</v>
      </c>
      <c r="G157" s="29" t="s">
        <v>1504</v>
      </c>
      <c r="H157" s="29"/>
      <c r="I157" s="29"/>
      <c r="J157" s="29"/>
      <c r="K157" s="29"/>
      <c r="L157" s="29"/>
      <c r="M157" s="29">
        <v>1</v>
      </c>
      <c r="N157" s="29">
        <f>SUM(DATACANNES24[[#This Row],[Grand Prix ]:[Bronze Lion]])</f>
        <v>1</v>
      </c>
      <c r="O157" s="29">
        <f>+DATACANNES24[[#This Row],[Grand Prix ]]*$H$2+DATACANNES24[[#This Row],[Titanium Grand Prix ]]*$I$2+DATACANNES24[[#This Row],[Titanium Lion]]*$J$2+DATACANNES24[[#This Row],[Gold Lion]]*$K$2+DATACANNES24[[#This Row],[Silver Lion]]*$L$2+DATACANNES24[[#This Row],[Bronze Lion]]*$M$2</f>
        <v>3</v>
      </c>
    </row>
    <row r="158" spans="1:15" x14ac:dyDescent="0.3">
      <c r="A158" s="29" t="s">
        <v>1791</v>
      </c>
      <c r="B158" s="29" t="s">
        <v>1804</v>
      </c>
      <c r="C158" s="29" t="s">
        <v>858</v>
      </c>
      <c r="D158" s="29" t="s">
        <v>1805</v>
      </c>
      <c r="E158" s="29" t="s">
        <v>1806</v>
      </c>
      <c r="F158" s="29" t="s">
        <v>1806</v>
      </c>
      <c r="G158" s="29" t="s">
        <v>10</v>
      </c>
      <c r="H158" s="29"/>
      <c r="I158" s="29"/>
      <c r="J158" s="29"/>
      <c r="K158" s="29"/>
      <c r="L158" s="29"/>
      <c r="M158" s="29">
        <v>1</v>
      </c>
      <c r="N158" s="29">
        <f>SUM(DATACANNES24[[#This Row],[Grand Prix ]:[Bronze Lion]])</f>
        <v>1</v>
      </c>
      <c r="O158" s="29">
        <f>+DATACANNES24[[#This Row],[Grand Prix ]]*$H$2+DATACANNES24[[#This Row],[Titanium Grand Prix ]]*$I$2+DATACANNES24[[#This Row],[Titanium Lion]]*$J$2+DATACANNES24[[#This Row],[Gold Lion]]*$K$2+DATACANNES24[[#This Row],[Silver Lion]]*$L$2+DATACANNES24[[#This Row],[Bronze Lion]]*$M$2</f>
        <v>3</v>
      </c>
    </row>
    <row r="159" spans="1:15" x14ac:dyDescent="0.3">
      <c r="A159" s="29" t="s">
        <v>1791</v>
      </c>
      <c r="B159" s="29" t="s">
        <v>867</v>
      </c>
      <c r="C159" s="29" t="s">
        <v>2120</v>
      </c>
      <c r="D159" s="29" t="s">
        <v>1807</v>
      </c>
      <c r="E159" s="29" t="s">
        <v>1808</v>
      </c>
      <c r="F159" s="29" t="s">
        <v>1809</v>
      </c>
      <c r="G159" s="29" t="s">
        <v>126</v>
      </c>
      <c r="H159" s="29"/>
      <c r="I159" s="29"/>
      <c r="J159" s="29"/>
      <c r="K159" s="29"/>
      <c r="L159" s="29">
        <v>1</v>
      </c>
      <c r="M159" s="29"/>
      <c r="N159" s="29">
        <f>SUM(DATACANNES24[[#This Row],[Grand Prix ]:[Bronze Lion]])</f>
        <v>1</v>
      </c>
      <c r="O159" s="29">
        <f>+DATACANNES24[[#This Row],[Grand Prix ]]*$H$2+DATACANNES24[[#This Row],[Titanium Grand Prix ]]*$I$2+DATACANNES24[[#This Row],[Titanium Lion]]*$J$2+DATACANNES24[[#This Row],[Gold Lion]]*$K$2+DATACANNES24[[#This Row],[Silver Lion]]*$L$2+DATACANNES24[[#This Row],[Bronze Lion]]*$M$2</f>
        <v>7</v>
      </c>
    </row>
    <row r="160" spans="1:15" x14ac:dyDescent="0.3">
      <c r="A160" s="29" t="s">
        <v>1791</v>
      </c>
      <c r="B160" s="29" t="s">
        <v>1810</v>
      </c>
      <c r="C160" s="29" t="s">
        <v>1810</v>
      </c>
      <c r="D160" s="29" t="s">
        <v>1811</v>
      </c>
      <c r="E160" s="29" t="s">
        <v>1812</v>
      </c>
      <c r="F160" s="29" t="s">
        <v>1812</v>
      </c>
      <c r="G160" s="29" t="s">
        <v>1504</v>
      </c>
      <c r="H160" s="29"/>
      <c r="I160" s="29"/>
      <c r="J160" s="29"/>
      <c r="K160" s="29"/>
      <c r="L160" s="29"/>
      <c r="M160" s="29">
        <v>1</v>
      </c>
      <c r="N160" s="29">
        <f>SUM(DATACANNES24[[#This Row],[Grand Prix ]:[Bronze Lion]])</f>
        <v>1</v>
      </c>
      <c r="O160" s="29">
        <f>+DATACANNES24[[#This Row],[Grand Prix ]]*$H$2+DATACANNES24[[#This Row],[Titanium Grand Prix ]]*$I$2+DATACANNES24[[#This Row],[Titanium Lion]]*$J$2+DATACANNES24[[#This Row],[Gold Lion]]*$K$2+DATACANNES24[[#This Row],[Silver Lion]]*$L$2+DATACANNES24[[#This Row],[Bronze Lion]]*$M$2</f>
        <v>3</v>
      </c>
    </row>
    <row r="161" spans="1:15" x14ac:dyDescent="0.3">
      <c r="A161" s="29" t="s">
        <v>1791</v>
      </c>
      <c r="B161" s="29" t="s">
        <v>1813</v>
      </c>
      <c r="C161" s="29" t="s">
        <v>1813</v>
      </c>
      <c r="D161" s="29" t="s">
        <v>1814</v>
      </c>
      <c r="E161" s="29" t="s">
        <v>1815</v>
      </c>
      <c r="F161" s="29" t="s">
        <v>1815</v>
      </c>
      <c r="G161" s="29" t="s">
        <v>1504</v>
      </c>
      <c r="H161" s="29"/>
      <c r="I161" s="29"/>
      <c r="J161" s="29"/>
      <c r="K161" s="29"/>
      <c r="L161" s="29"/>
      <c r="M161" s="29">
        <v>1</v>
      </c>
      <c r="N161" s="29">
        <f>SUM(DATACANNES24[[#This Row],[Grand Prix ]:[Bronze Lion]])</f>
        <v>1</v>
      </c>
      <c r="O161" s="29">
        <f>+DATACANNES24[[#This Row],[Grand Prix ]]*$H$2+DATACANNES24[[#This Row],[Titanium Grand Prix ]]*$I$2+DATACANNES24[[#This Row],[Titanium Lion]]*$J$2+DATACANNES24[[#This Row],[Gold Lion]]*$K$2+DATACANNES24[[#This Row],[Silver Lion]]*$L$2+DATACANNES24[[#This Row],[Bronze Lion]]*$M$2</f>
        <v>3</v>
      </c>
    </row>
    <row r="162" spans="1:15" x14ac:dyDescent="0.3">
      <c r="A162" s="29" t="s">
        <v>1791</v>
      </c>
      <c r="B162" s="29" t="s">
        <v>1770</v>
      </c>
      <c r="C162" s="29" t="s">
        <v>1770</v>
      </c>
      <c r="D162" s="29" t="s">
        <v>1771</v>
      </c>
      <c r="E162" s="29" t="s">
        <v>1772</v>
      </c>
      <c r="F162" s="29" t="s">
        <v>1773</v>
      </c>
      <c r="G162" s="29" t="s">
        <v>127</v>
      </c>
      <c r="H162" s="29"/>
      <c r="I162" s="29"/>
      <c r="J162" s="29"/>
      <c r="K162" s="29"/>
      <c r="L162" s="29"/>
      <c r="M162" s="29">
        <v>1</v>
      </c>
      <c r="N162" s="29">
        <f>SUM(DATACANNES24[[#This Row],[Grand Prix ]:[Bronze Lion]])</f>
        <v>1</v>
      </c>
      <c r="O162" s="29">
        <f>+DATACANNES24[[#This Row],[Grand Prix ]]*$H$2+DATACANNES24[[#This Row],[Titanium Grand Prix ]]*$I$2+DATACANNES24[[#This Row],[Titanium Lion]]*$J$2+DATACANNES24[[#This Row],[Gold Lion]]*$K$2+DATACANNES24[[#This Row],[Silver Lion]]*$L$2+DATACANNES24[[#This Row],[Bronze Lion]]*$M$2</f>
        <v>3</v>
      </c>
    </row>
    <row r="163" spans="1:15" x14ac:dyDescent="0.3">
      <c r="A163" s="29" t="s">
        <v>1791</v>
      </c>
      <c r="B163" s="29" t="s">
        <v>1770</v>
      </c>
      <c r="C163" s="29" t="s">
        <v>1770</v>
      </c>
      <c r="D163" s="29" t="s">
        <v>1774</v>
      </c>
      <c r="E163" s="29" t="s">
        <v>1775</v>
      </c>
      <c r="F163" s="29" t="s">
        <v>1776</v>
      </c>
      <c r="G163" s="29" t="s">
        <v>127</v>
      </c>
      <c r="H163" s="29"/>
      <c r="I163" s="29"/>
      <c r="J163" s="29"/>
      <c r="K163" s="29">
        <v>1</v>
      </c>
      <c r="L163" s="29"/>
      <c r="M163" s="29"/>
      <c r="N163" s="29">
        <f>SUM(DATACANNES24[[#This Row],[Grand Prix ]:[Bronze Lion]])</f>
        <v>1</v>
      </c>
      <c r="O163" s="29">
        <f>+DATACANNES24[[#This Row],[Grand Prix ]]*$H$2+DATACANNES24[[#This Row],[Titanium Grand Prix ]]*$I$2+DATACANNES24[[#This Row],[Titanium Lion]]*$J$2+DATACANNES24[[#This Row],[Gold Lion]]*$K$2+DATACANNES24[[#This Row],[Silver Lion]]*$L$2+DATACANNES24[[#This Row],[Bronze Lion]]*$M$2</f>
        <v>15</v>
      </c>
    </row>
    <row r="164" spans="1:15" x14ac:dyDescent="0.3">
      <c r="A164" s="29" t="s">
        <v>1791</v>
      </c>
      <c r="B164" s="29" t="s">
        <v>1721</v>
      </c>
      <c r="C164" s="29" t="s">
        <v>1721</v>
      </c>
      <c r="D164" s="29" t="s">
        <v>1816</v>
      </c>
      <c r="E164" s="29" t="s">
        <v>1723</v>
      </c>
      <c r="F164" s="29" t="s">
        <v>1723</v>
      </c>
      <c r="G164" s="29" t="s">
        <v>126</v>
      </c>
      <c r="H164" s="29"/>
      <c r="I164" s="29"/>
      <c r="J164" s="29"/>
      <c r="K164" s="29"/>
      <c r="L164" s="29"/>
      <c r="M164" s="29">
        <v>1</v>
      </c>
      <c r="N164" s="29">
        <f>SUM(DATACANNES24[[#This Row],[Grand Prix ]:[Bronze Lion]])</f>
        <v>1</v>
      </c>
      <c r="O164" s="29">
        <f>+DATACANNES24[[#This Row],[Grand Prix ]]*$H$2+DATACANNES24[[#This Row],[Titanium Grand Prix ]]*$I$2+DATACANNES24[[#This Row],[Titanium Lion]]*$J$2+DATACANNES24[[#This Row],[Gold Lion]]*$K$2+DATACANNES24[[#This Row],[Silver Lion]]*$L$2+DATACANNES24[[#This Row],[Bronze Lion]]*$M$2</f>
        <v>3</v>
      </c>
    </row>
    <row r="165" spans="1:15" x14ac:dyDescent="0.3">
      <c r="A165" s="29" t="s">
        <v>1791</v>
      </c>
      <c r="B165" s="29" t="s">
        <v>1539</v>
      </c>
      <c r="C165" s="29" t="s">
        <v>2131</v>
      </c>
      <c r="D165" s="29" t="s">
        <v>1817</v>
      </c>
      <c r="E165" s="29" t="s">
        <v>1818</v>
      </c>
      <c r="F165" s="29" t="s">
        <v>1818</v>
      </c>
      <c r="G165" s="29" t="s">
        <v>1504</v>
      </c>
      <c r="H165" s="29"/>
      <c r="I165" s="29"/>
      <c r="J165" s="29"/>
      <c r="K165" s="29"/>
      <c r="L165" s="29">
        <v>1</v>
      </c>
      <c r="M165" s="29"/>
      <c r="N165" s="29">
        <f>SUM(DATACANNES24[[#This Row],[Grand Prix ]:[Bronze Lion]])</f>
        <v>1</v>
      </c>
      <c r="O165" s="29">
        <f>+DATACANNES24[[#This Row],[Grand Prix ]]*$H$2+DATACANNES24[[#This Row],[Titanium Grand Prix ]]*$I$2+DATACANNES24[[#This Row],[Titanium Lion]]*$J$2+DATACANNES24[[#This Row],[Gold Lion]]*$K$2+DATACANNES24[[#This Row],[Silver Lion]]*$L$2+DATACANNES24[[#This Row],[Bronze Lion]]*$M$2</f>
        <v>7</v>
      </c>
    </row>
    <row r="166" spans="1:15" x14ac:dyDescent="0.3">
      <c r="A166" s="29" t="s">
        <v>1791</v>
      </c>
      <c r="B166" s="29" t="s">
        <v>1539</v>
      </c>
      <c r="C166" s="29" t="s">
        <v>2131</v>
      </c>
      <c r="D166" s="29" t="s">
        <v>1744</v>
      </c>
      <c r="E166" s="29" t="s">
        <v>1745</v>
      </c>
      <c r="F166" s="29" t="s">
        <v>1746</v>
      </c>
      <c r="G166" s="29" t="s">
        <v>1504</v>
      </c>
      <c r="H166" s="29"/>
      <c r="I166" s="29"/>
      <c r="J166" s="29"/>
      <c r="K166" s="29"/>
      <c r="L166" s="29"/>
      <c r="M166" s="29">
        <v>1</v>
      </c>
      <c r="N166" s="29">
        <f>SUM(DATACANNES24[[#This Row],[Grand Prix ]:[Bronze Lion]])</f>
        <v>1</v>
      </c>
      <c r="O166" s="29">
        <f>+DATACANNES24[[#This Row],[Grand Prix ]]*$H$2+DATACANNES24[[#This Row],[Titanium Grand Prix ]]*$I$2+DATACANNES24[[#This Row],[Titanium Lion]]*$J$2+DATACANNES24[[#This Row],[Gold Lion]]*$K$2+DATACANNES24[[#This Row],[Silver Lion]]*$L$2+DATACANNES24[[#This Row],[Bronze Lion]]*$M$2</f>
        <v>3</v>
      </c>
    </row>
    <row r="167" spans="1:15" x14ac:dyDescent="0.3">
      <c r="A167" s="29" t="s">
        <v>1791</v>
      </c>
      <c r="B167" s="29" t="s">
        <v>2211</v>
      </c>
      <c r="C167" s="29" t="s">
        <v>2212</v>
      </c>
      <c r="D167" s="29" t="s">
        <v>1753</v>
      </c>
      <c r="E167" s="29" t="s">
        <v>1594</v>
      </c>
      <c r="F167" s="29" t="s">
        <v>1754</v>
      </c>
      <c r="G167" s="29" t="s">
        <v>1504</v>
      </c>
      <c r="H167" s="29"/>
      <c r="I167" s="29"/>
      <c r="J167" s="29"/>
      <c r="K167" s="29">
        <v>1</v>
      </c>
      <c r="L167" s="29"/>
      <c r="M167" s="29"/>
      <c r="N167" s="29">
        <f>SUM(DATACANNES24[[#This Row],[Grand Prix ]:[Bronze Lion]])</f>
        <v>1</v>
      </c>
      <c r="O167" s="29">
        <f>+DATACANNES24[[#This Row],[Grand Prix ]]*$H$2+DATACANNES24[[#This Row],[Titanium Grand Prix ]]*$I$2+DATACANNES24[[#This Row],[Titanium Lion]]*$J$2+DATACANNES24[[#This Row],[Gold Lion]]*$K$2+DATACANNES24[[#This Row],[Silver Lion]]*$L$2+DATACANNES24[[#This Row],[Bronze Lion]]*$M$2</f>
        <v>15</v>
      </c>
    </row>
    <row r="168" spans="1:15" x14ac:dyDescent="0.3">
      <c r="A168" s="29" t="s">
        <v>1791</v>
      </c>
      <c r="B168" s="29" t="s">
        <v>2211</v>
      </c>
      <c r="C168" s="29" t="s">
        <v>2212</v>
      </c>
      <c r="D168" s="29" t="s">
        <v>1819</v>
      </c>
      <c r="E168" s="29" t="s">
        <v>1594</v>
      </c>
      <c r="F168" s="29" t="s">
        <v>1757</v>
      </c>
      <c r="G168" s="29" t="s">
        <v>10</v>
      </c>
      <c r="H168" s="29"/>
      <c r="I168" s="29"/>
      <c r="J168" s="29"/>
      <c r="K168" s="29"/>
      <c r="L168" s="29"/>
      <c r="M168" s="29">
        <v>1</v>
      </c>
      <c r="N168" s="29">
        <f>SUM(DATACANNES24[[#This Row],[Grand Prix ]:[Bronze Lion]])</f>
        <v>1</v>
      </c>
      <c r="O168" s="29">
        <f>+DATACANNES24[[#This Row],[Grand Prix ]]*$H$2+DATACANNES24[[#This Row],[Titanium Grand Prix ]]*$I$2+DATACANNES24[[#This Row],[Titanium Lion]]*$J$2+DATACANNES24[[#This Row],[Gold Lion]]*$K$2+DATACANNES24[[#This Row],[Silver Lion]]*$L$2+DATACANNES24[[#This Row],[Bronze Lion]]*$M$2</f>
        <v>3</v>
      </c>
    </row>
    <row r="169" spans="1:15" x14ac:dyDescent="0.3">
      <c r="A169" s="29" t="s">
        <v>1791</v>
      </c>
      <c r="B169" s="29" t="s">
        <v>2211</v>
      </c>
      <c r="C169" s="29" t="s">
        <v>2212</v>
      </c>
      <c r="D169" s="29" t="s">
        <v>1819</v>
      </c>
      <c r="E169" s="29" t="s">
        <v>1594</v>
      </c>
      <c r="F169" s="29" t="s">
        <v>1757</v>
      </c>
      <c r="G169" s="29" t="s">
        <v>1504</v>
      </c>
      <c r="H169" s="29"/>
      <c r="I169" s="29"/>
      <c r="J169" s="29"/>
      <c r="K169" s="29"/>
      <c r="L169" s="29"/>
      <c r="M169" s="29">
        <v>1</v>
      </c>
      <c r="N169" s="29">
        <f>SUM(DATACANNES24[[#This Row],[Grand Prix ]:[Bronze Lion]])</f>
        <v>1</v>
      </c>
      <c r="O169" s="29">
        <f>+DATACANNES24[[#This Row],[Grand Prix ]]*$H$2+DATACANNES24[[#This Row],[Titanium Grand Prix ]]*$I$2+DATACANNES24[[#This Row],[Titanium Lion]]*$J$2+DATACANNES24[[#This Row],[Gold Lion]]*$K$2+DATACANNES24[[#This Row],[Silver Lion]]*$L$2+DATACANNES24[[#This Row],[Bronze Lion]]*$M$2</f>
        <v>3</v>
      </c>
    </row>
    <row r="170" spans="1:15" x14ac:dyDescent="0.3">
      <c r="A170" s="29" t="s">
        <v>1791</v>
      </c>
      <c r="B170" s="29" t="s">
        <v>1443</v>
      </c>
      <c r="C170" s="29" t="s">
        <v>105</v>
      </c>
      <c r="D170" s="29" t="s">
        <v>1662</v>
      </c>
      <c r="E170" s="29" t="s">
        <v>1663</v>
      </c>
      <c r="F170" s="29" t="s">
        <v>1663</v>
      </c>
      <c r="G170" s="29" t="s">
        <v>10</v>
      </c>
      <c r="H170" s="29"/>
      <c r="I170" s="29"/>
      <c r="J170" s="29"/>
      <c r="K170" s="29">
        <v>1</v>
      </c>
      <c r="L170" s="29"/>
      <c r="M170" s="29">
        <v>1</v>
      </c>
      <c r="N170" s="29">
        <f>SUM(DATACANNES24[[#This Row],[Grand Prix ]:[Bronze Lion]])</f>
        <v>2</v>
      </c>
      <c r="O170" s="29">
        <f>+DATACANNES24[[#This Row],[Grand Prix ]]*$H$2+DATACANNES24[[#This Row],[Titanium Grand Prix ]]*$I$2+DATACANNES24[[#This Row],[Titanium Lion]]*$J$2+DATACANNES24[[#This Row],[Gold Lion]]*$K$2+DATACANNES24[[#This Row],[Silver Lion]]*$L$2+DATACANNES24[[#This Row],[Bronze Lion]]*$M$2</f>
        <v>18</v>
      </c>
    </row>
    <row r="171" spans="1:15" x14ac:dyDescent="0.3">
      <c r="A171" s="29" t="s">
        <v>1820</v>
      </c>
      <c r="B171" s="29" t="s">
        <v>1562</v>
      </c>
      <c r="C171" s="29" t="s">
        <v>1562</v>
      </c>
      <c r="D171" s="29" t="s">
        <v>1821</v>
      </c>
      <c r="E171" s="29" t="s">
        <v>1822</v>
      </c>
      <c r="F171" s="29" t="s">
        <v>1823</v>
      </c>
      <c r="G171" s="29" t="s">
        <v>146</v>
      </c>
      <c r="H171" s="29"/>
      <c r="I171" s="29"/>
      <c r="J171" s="29"/>
      <c r="K171" s="29"/>
      <c r="L171" s="29"/>
      <c r="M171" s="29">
        <v>1</v>
      </c>
      <c r="N171" s="29">
        <f>SUM(DATACANNES24[[#This Row],[Grand Prix ]:[Bronze Lion]])</f>
        <v>1</v>
      </c>
      <c r="O171" s="29">
        <f>+DATACANNES24[[#This Row],[Grand Prix ]]*$H$2+DATACANNES24[[#This Row],[Titanium Grand Prix ]]*$I$2+DATACANNES24[[#This Row],[Titanium Lion]]*$J$2+DATACANNES24[[#This Row],[Gold Lion]]*$K$2+DATACANNES24[[#This Row],[Silver Lion]]*$L$2+DATACANNES24[[#This Row],[Bronze Lion]]*$M$2</f>
        <v>3</v>
      </c>
    </row>
    <row r="172" spans="1:15" x14ac:dyDescent="0.3">
      <c r="A172" s="29" t="s">
        <v>1820</v>
      </c>
      <c r="B172" s="29" t="s">
        <v>1824</v>
      </c>
      <c r="C172" s="29" t="s">
        <v>1824</v>
      </c>
      <c r="D172" s="29" t="s">
        <v>1825</v>
      </c>
      <c r="E172" s="29" t="s">
        <v>1826</v>
      </c>
      <c r="F172" s="29" t="s">
        <v>1827</v>
      </c>
      <c r="G172" s="29" t="s">
        <v>189</v>
      </c>
      <c r="H172" s="29"/>
      <c r="I172" s="29"/>
      <c r="J172" s="29"/>
      <c r="K172" s="29"/>
      <c r="L172" s="29"/>
      <c r="M172" s="29">
        <v>1</v>
      </c>
      <c r="N172" s="29">
        <f>SUM(DATACANNES24[[#This Row],[Grand Prix ]:[Bronze Lion]])</f>
        <v>1</v>
      </c>
      <c r="O172" s="29">
        <f>+DATACANNES24[[#This Row],[Grand Prix ]]*$H$2+DATACANNES24[[#This Row],[Titanium Grand Prix ]]*$I$2+DATACANNES24[[#This Row],[Titanium Lion]]*$J$2+DATACANNES24[[#This Row],[Gold Lion]]*$K$2+DATACANNES24[[#This Row],[Silver Lion]]*$L$2+DATACANNES24[[#This Row],[Bronze Lion]]*$M$2</f>
        <v>3</v>
      </c>
    </row>
    <row r="173" spans="1:15" x14ac:dyDescent="0.3">
      <c r="A173" s="29" t="s">
        <v>1828</v>
      </c>
      <c r="B173" s="29" t="s">
        <v>1829</v>
      </c>
      <c r="C173" s="29" t="s">
        <v>2100</v>
      </c>
      <c r="D173" s="29" t="s">
        <v>1830</v>
      </c>
      <c r="E173" s="29" t="s">
        <v>1831</v>
      </c>
      <c r="F173" s="29" t="s">
        <v>1831</v>
      </c>
      <c r="G173" s="29" t="s">
        <v>200</v>
      </c>
      <c r="H173" s="29"/>
      <c r="I173" s="29"/>
      <c r="J173" s="29"/>
      <c r="K173" s="29"/>
      <c r="L173" s="29"/>
      <c r="M173" s="29">
        <v>1</v>
      </c>
      <c r="N173" s="29">
        <f>SUM(DATACANNES24[[#This Row],[Grand Prix ]:[Bronze Lion]])</f>
        <v>1</v>
      </c>
      <c r="O173" s="29">
        <f>+DATACANNES24[[#This Row],[Grand Prix ]]*$H$2+DATACANNES24[[#This Row],[Titanium Grand Prix ]]*$I$2+DATACANNES24[[#This Row],[Titanium Lion]]*$J$2+DATACANNES24[[#This Row],[Gold Lion]]*$K$2+DATACANNES24[[#This Row],[Silver Lion]]*$L$2+DATACANNES24[[#This Row],[Bronze Lion]]*$M$2</f>
        <v>3</v>
      </c>
    </row>
    <row r="174" spans="1:15" x14ac:dyDescent="0.3">
      <c r="A174" s="29" t="s">
        <v>1828</v>
      </c>
      <c r="B174" s="29" t="s">
        <v>1829</v>
      </c>
      <c r="C174" s="29" t="s">
        <v>2101</v>
      </c>
      <c r="D174" s="29" t="s">
        <v>1830</v>
      </c>
      <c r="E174" s="29" t="s">
        <v>1831</v>
      </c>
      <c r="F174" s="29" t="s">
        <v>1831</v>
      </c>
      <c r="G174" s="29" t="s">
        <v>948</v>
      </c>
      <c r="H174" s="29"/>
      <c r="I174" s="29"/>
      <c r="J174" s="29"/>
      <c r="K174" s="29"/>
      <c r="L174" s="29"/>
      <c r="M174" s="29">
        <v>1</v>
      </c>
      <c r="N174" s="29">
        <f>SUM(DATACANNES24[[#This Row],[Grand Prix ]:[Bronze Lion]])</f>
        <v>1</v>
      </c>
      <c r="O174" s="29">
        <f>+DATACANNES24[[#This Row],[Grand Prix ]]*$H$2+DATACANNES24[[#This Row],[Titanium Grand Prix ]]*$I$2+DATACANNES24[[#This Row],[Titanium Lion]]*$J$2+DATACANNES24[[#This Row],[Gold Lion]]*$K$2+DATACANNES24[[#This Row],[Silver Lion]]*$L$2+DATACANNES24[[#This Row],[Bronze Lion]]*$M$2</f>
        <v>3</v>
      </c>
    </row>
    <row r="175" spans="1:15" x14ac:dyDescent="0.3">
      <c r="A175" s="29" t="s">
        <v>1828</v>
      </c>
      <c r="B175" s="29" t="s">
        <v>1829</v>
      </c>
      <c r="C175" s="29" t="s">
        <v>2102</v>
      </c>
      <c r="D175" s="29" t="s">
        <v>1830</v>
      </c>
      <c r="E175" s="29" t="s">
        <v>1831</v>
      </c>
      <c r="F175" s="29" t="s">
        <v>1831</v>
      </c>
      <c r="G175" s="29" t="s">
        <v>127</v>
      </c>
      <c r="H175" s="29"/>
      <c r="I175" s="29"/>
      <c r="J175" s="29"/>
      <c r="K175" s="29"/>
      <c r="L175" s="29"/>
      <c r="M175" s="29">
        <v>1</v>
      </c>
      <c r="N175" s="29">
        <f>SUM(DATACANNES24[[#This Row],[Grand Prix ]:[Bronze Lion]])</f>
        <v>1</v>
      </c>
      <c r="O175" s="29">
        <f>+DATACANNES24[[#This Row],[Grand Prix ]]*$H$2+DATACANNES24[[#This Row],[Titanium Grand Prix ]]*$I$2+DATACANNES24[[#This Row],[Titanium Lion]]*$J$2+DATACANNES24[[#This Row],[Gold Lion]]*$K$2+DATACANNES24[[#This Row],[Silver Lion]]*$L$2+DATACANNES24[[#This Row],[Bronze Lion]]*$M$2</f>
        <v>3</v>
      </c>
    </row>
    <row r="176" spans="1:15" x14ac:dyDescent="0.3">
      <c r="A176" s="29" t="s">
        <v>1828</v>
      </c>
      <c r="B176" s="29" t="s">
        <v>1832</v>
      </c>
      <c r="C176" s="29" t="s">
        <v>1832</v>
      </c>
      <c r="D176" s="29" t="s">
        <v>1833</v>
      </c>
      <c r="E176" s="29" t="s">
        <v>1834</v>
      </c>
      <c r="F176" s="29" t="s">
        <v>1834</v>
      </c>
      <c r="G176" s="29" t="s">
        <v>1504</v>
      </c>
      <c r="H176" s="29"/>
      <c r="I176" s="29"/>
      <c r="J176" s="29"/>
      <c r="K176" s="29"/>
      <c r="L176" s="29"/>
      <c r="M176" s="29">
        <v>1</v>
      </c>
      <c r="N176" s="29">
        <f>SUM(DATACANNES24[[#This Row],[Grand Prix ]:[Bronze Lion]])</f>
        <v>1</v>
      </c>
      <c r="O176" s="29">
        <f>+DATACANNES24[[#This Row],[Grand Prix ]]*$H$2+DATACANNES24[[#This Row],[Titanium Grand Prix ]]*$I$2+DATACANNES24[[#This Row],[Titanium Lion]]*$J$2+DATACANNES24[[#This Row],[Gold Lion]]*$K$2+DATACANNES24[[#This Row],[Silver Lion]]*$L$2+DATACANNES24[[#This Row],[Bronze Lion]]*$M$2</f>
        <v>3</v>
      </c>
    </row>
    <row r="177" spans="1:15" x14ac:dyDescent="0.3">
      <c r="A177" s="29" t="s">
        <v>1828</v>
      </c>
      <c r="B177" s="29" t="s">
        <v>2210</v>
      </c>
      <c r="C177" s="29" t="s">
        <v>2210</v>
      </c>
      <c r="D177" s="29" t="s">
        <v>1789</v>
      </c>
      <c r="E177" s="29" t="s">
        <v>1790</v>
      </c>
      <c r="F177" s="29" t="s">
        <v>1790</v>
      </c>
      <c r="G177" s="29" t="s">
        <v>1504</v>
      </c>
      <c r="H177" s="29"/>
      <c r="I177" s="29"/>
      <c r="J177" s="29"/>
      <c r="K177" s="29"/>
      <c r="L177" s="29"/>
      <c r="M177" s="29">
        <v>1</v>
      </c>
      <c r="N177" s="29">
        <f>SUM(DATACANNES24[[#This Row],[Grand Prix ]:[Bronze Lion]])</f>
        <v>1</v>
      </c>
      <c r="O177" s="29">
        <f>+DATACANNES24[[#This Row],[Grand Prix ]]*$H$2+DATACANNES24[[#This Row],[Titanium Grand Prix ]]*$I$2+DATACANNES24[[#This Row],[Titanium Lion]]*$J$2+DATACANNES24[[#This Row],[Gold Lion]]*$K$2+DATACANNES24[[#This Row],[Silver Lion]]*$L$2+DATACANNES24[[#This Row],[Bronze Lion]]*$M$2</f>
        <v>3</v>
      </c>
    </row>
    <row r="178" spans="1:15" x14ac:dyDescent="0.3">
      <c r="A178" s="29" t="s">
        <v>1828</v>
      </c>
      <c r="B178" s="29" t="s">
        <v>2210</v>
      </c>
      <c r="C178" s="29" t="s">
        <v>1835</v>
      </c>
      <c r="D178" s="29" t="s">
        <v>37</v>
      </c>
      <c r="E178" s="29" t="s">
        <v>1836</v>
      </c>
      <c r="F178" s="29" t="s">
        <v>1836</v>
      </c>
      <c r="G178" s="29" t="s">
        <v>10</v>
      </c>
      <c r="H178" s="29"/>
      <c r="I178" s="29"/>
      <c r="J178" s="29"/>
      <c r="K178" s="29"/>
      <c r="L178" s="29">
        <v>1</v>
      </c>
      <c r="M178" s="29"/>
      <c r="N178" s="29">
        <f>SUM(DATACANNES24[[#This Row],[Grand Prix ]:[Bronze Lion]])</f>
        <v>1</v>
      </c>
      <c r="O178" s="29">
        <f>+DATACANNES24[[#This Row],[Grand Prix ]]*$H$2+DATACANNES24[[#This Row],[Titanium Grand Prix ]]*$I$2+DATACANNES24[[#This Row],[Titanium Lion]]*$J$2+DATACANNES24[[#This Row],[Gold Lion]]*$K$2+DATACANNES24[[#This Row],[Silver Lion]]*$L$2+DATACANNES24[[#This Row],[Bronze Lion]]*$M$2</f>
        <v>7</v>
      </c>
    </row>
    <row r="179" spans="1:15" x14ac:dyDescent="0.3">
      <c r="A179" s="29" t="s">
        <v>1828</v>
      </c>
      <c r="B179" s="29" t="s">
        <v>2210</v>
      </c>
      <c r="C179" s="29" t="s">
        <v>2210</v>
      </c>
      <c r="D179" s="29" t="s">
        <v>1833</v>
      </c>
      <c r="E179" s="29" t="s">
        <v>1834</v>
      </c>
      <c r="F179" s="29" t="s">
        <v>1834</v>
      </c>
      <c r="G179" s="29" t="s">
        <v>1504</v>
      </c>
      <c r="H179" s="29"/>
      <c r="I179" s="29"/>
      <c r="J179" s="29"/>
      <c r="K179" s="29"/>
      <c r="L179" s="29"/>
      <c r="M179" s="29">
        <v>1</v>
      </c>
      <c r="N179" s="29">
        <f>SUM(DATACANNES24[[#This Row],[Grand Prix ]:[Bronze Lion]])</f>
        <v>1</v>
      </c>
      <c r="O179" s="29">
        <f>+DATACANNES24[[#This Row],[Grand Prix ]]*$H$2+DATACANNES24[[#This Row],[Titanium Grand Prix ]]*$I$2+DATACANNES24[[#This Row],[Titanium Lion]]*$J$2+DATACANNES24[[#This Row],[Gold Lion]]*$K$2+DATACANNES24[[#This Row],[Silver Lion]]*$L$2+DATACANNES24[[#This Row],[Bronze Lion]]*$M$2</f>
        <v>3</v>
      </c>
    </row>
    <row r="180" spans="1:15" x14ac:dyDescent="0.3">
      <c r="A180" s="29" t="s">
        <v>1828</v>
      </c>
      <c r="B180" s="29" t="s">
        <v>1837</v>
      </c>
      <c r="C180" s="29" t="s">
        <v>1837</v>
      </c>
      <c r="D180" s="29" t="s">
        <v>1833</v>
      </c>
      <c r="E180" s="29" t="s">
        <v>1834</v>
      </c>
      <c r="F180" s="29" t="s">
        <v>1834</v>
      </c>
      <c r="G180" s="29" t="s">
        <v>1504</v>
      </c>
      <c r="H180" s="29"/>
      <c r="I180" s="29"/>
      <c r="J180" s="29"/>
      <c r="K180" s="29"/>
      <c r="L180" s="29">
        <v>1</v>
      </c>
      <c r="M180" s="29"/>
      <c r="N180" s="29">
        <f>SUM(DATACANNES24[[#This Row],[Grand Prix ]:[Bronze Lion]])</f>
        <v>1</v>
      </c>
      <c r="O180" s="29">
        <f>+DATACANNES24[[#This Row],[Grand Prix ]]*$H$2+DATACANNES24[[#This Row],[Titanium Grand Prix ]]*$I$2+DATACANNES24[[#This Row],[Titanium Lion]]*$J$2+DATACANNES24[[#This Row],[Gold Lion]]*$K$2+DATACANNES24[[#This Row],[Silver Lion]]*$L$2+DATACANNES24[[#This Row],[Bronze Lion]]*$M$2</f>
        <v>7</v>
      </c>
    </row>
    <row r="181" spans="1:15" x14ac:dyDescent="0.3">
      <c r="A181" s="29" t="s">
        <v>1828</v>
      </c>
      <c r="B181" s="29" t="s">
        <v>1838</v>
      </c>
      <c r="C181" s="29" t="s">
        <v>1838</v>
      </c>
      <c r="D181" s="29" t="s">
        <v>1839</v>
      </c>
      <c r="E181" s="29" t="s">
        <v>1840</v>
      </c>
      <c r="F181" s="29" t="s">
        <v>1841</v>
      </c>
      <c r="G181" s="29" t="s">
        <v>1504</v>
      </c>
      <c r="H181" s="29"/>
      <c r="I181" s="29"/>
      <c r="J181" s="29"/>
      <c r="K181" s="29"/>
      <c r="L181" s="29">
        <v>1</v>
      </c>
      <c r="M181" s="29"/>
      <c r="N181" s="29">
        <f>SUM(DATACANNES24[[#This Row],[Grand Prix ]:[Bronze Lion]])</f>
        <v>1</v>
      </c>
      <c r="O181" s="29">
        <f>+DATACANNES24[[#This Row],[Grand Prix ]]*$H$2+DATACANNES24[[#This Row],[Titanium Grand Prix ]]*$I$2+DATACANNES24[[#This Row],[Titanium Lion]]*$J$2+DATACANNES24[[#This Row],[Gold Lion]]*$K$2+DATACANNES24[[#This Row],[Silver Lion]]*$L$2+DATACANNES24[[#This Row],[Bronze Lion]]*$M$2</f>
        <v>7</v>
      </c>
    </row>
    <row r="182" spans="1:15" x14ac:dyDescent="0.3">
      <c r="A182" s="29" t="s">
        <v>1828</v>
      </c>
      <c r="B182" s="29" t="s">
        <v>1842</v>
      </c>
      <c r="C182" s="29" t="s">
        <v>2116</v>
      </c>
      <c r="D182" s="29" t="s">
        <v>1843</v>
      </c>
      <c r="E182" s="29" t="s">
        <v>1844</v>
      </c>
      <c r="F182" s="29" t="s">
        <v>1845</v>
      </c>
      <c r="G182" s="29" t="s">
        <v>10</v>
      </c>
      <c r="H182" s="29"/>
      <c r="I182" s="29"/>
      <c r="J182" s="29"/>
      <c r="K182" s="29"/>
      <c r="L182" s="29"/>
      <c r="M182" s="29">
        <v>1</v>
      </c>
      <c r="N182" s="29">
        <f>SUM(DATACANNES24[[#This Row],[Grand Prix ]:[Bronze Lion]])</f>
        <v>1</v>
      </c>
      <c r="O182" s="29">
        <f>+DATACANNES24[[#This Row],[Grand Prix ]]*$H$2+DATACANNES24[[#This Row],[Titanium Grand Prix ]]*$I$2+DATACANNES24[[#This Row],[Titanium Lion]]*$J$2+DATACANNES24[[#This Row],[Gold Lion]]*$K$2+DATACANNES24[[#This Row],[Silver Lion]]*$L$2+DATACANNES24[[#This Row],[Bronze Lion]]*$M$2</f>
        <v>3</v>
      </c>
    </row>
    <row r="183" spans="1:15" x14ac:dyDescent="0.3">
      <c r="A183" s="29" t="s">
        <v>1828</v>
      </c>
      <c r="B183" s="29" t="s">
        <v>1842</v>
      </c>
      <c r="C183" s="29" t="s">
        <v>2117</v>
      </c>
      <c r="D183" s="29" t="s">
        <v>1843</v>
      </c>
      <c r="E183" s="29" t="s">
        <v>1844</v>
      </c>
      <c r="F183" s="29" t="s">
        <v>1845</v>
      </c>
      <c r="G183" s="29" t="s">
        <v>1504</v>
      </c>
      <c r="H183" s="29"/>
      <c r="I183" s="29"/>
      <c r="J183" s="29"/>
      <c r="K183" s="29"/>
      <c r="L183" s="29"/>
      <c r="M183" s="29">
        <v>1</v>
      </c>
      <c r="N183" s="29">
        <f>SUM(DATACANNES24[[#This Row],[Grand Prix ]:[Bronze Lion]])</f>
        <v>1</v>
      </c>
      <c r="O183" s="29">
        <f>+DATACANNES24[[#This Row],[Grand Prix ]]*$H$2+DATACANNES24[[#This Row],[Titanium Grand Prix ]]*$I$2+DATACANNES24[[#This Row],[Titanium Lion]]*$J$2+DATACANNES24[[#This Row],[Gold Lion]]*$K$2+DATACANNES24[[#This Row],[Silver Lion]]*$L$2+DATACANNES24[[#This Row],[Bronze Lion]]*$M$2</f>
        <v>3</v>
      </c>
    </row>
    <row r="184" spans="1:15" x14ac:dyDescent="0.3">
      <c r="A184" s="29" t="s">
        <v>1828</v>
      </c>
      <c r="B184" s="29" t="s">
        <v>1846</v>
      </c>
      <c r="C184" s="29" t="s">
        <v>2132</v>
      </c>
      <c r="D184" s="29" t="s">
        <v>1744</v>
      </c>
      <c r="E184" s="29" t="s">
        <v>1745</v>
      </c>
      <c r="F184" s="29" t="s">
        <v>1746</v>
      </c>
      <c r="G184" s="29" t="s">
        <v>1504</v>
      </c>
      <c r="H184" s="29"/>
      <c r="I184" s="29"/>
      <c r="J184" s="29"/>
      <c r="K184" s="29">
        <v>1</v>
      </c>
      <c r="L184" s="29"/>
      <c r="M184" s="29"/>
      <c r="N184" s="29">
        <f>SUM(DATACANNES24[[#This Row],[Grand Prix ]:[Bronze Lion]])</f>
        <v>1</v>
      </c>
      <c r="O184" s="29">
        <f>+DATACANNES24[[#This Row],[Grand Prix ]]*$H$2+DATACANNES24[[#This Row],[Titanium Grand Prix ]]*$I$2+DATACANNES24[[#This Row],[Titanium Lion]]*$J$2+DATACANNES24[[#This Row],[Gold Lion]]*$K$2+DATACANNES24[[#This Row],[Silver Lion]]*$L$2+DATACANNES24[[#This Row],[Bronze Lion]]*$M$2</f>
        <v>15</v>
      </c>
    </row>
    <row r="185" spans="1:15" x14ac:dyDescent="0.3">
      <c r="A185" s="29" t="s">
        <v>1828</v>
      </c>
      <c r="B185" s="29" t="s">
        <v>1846</v>
      </c>
      <c r="C185" s="29" t="s">
        <v>2133</v>
      </c>
      <c r="D185" s="29" t="s">
        <v>1847</v>
      </c>
      <c r="E185" s="29" t="s">
        <v>1848</v>
      </c>
      <c r="F185" s="29" t="s">
        <v>1849</v>
      </c>
      <c r="G185" s="29" t="s">
        <v>146</v>
      </c>
      <c r="H185" s="29"/>
      <c r="I185" s="29"/>
      <c r="J185" s="29"/>
      <c r="K185" s="29"/>
      <c r="L185" s="29"/>
      <c r="M185" s="29">
        <v>1</v>
      </c>
      <c r="N185" s="29">
        <f>SUM(DATACANNES24[[#This Row],[Grand Prix ]:[Bronze Lion]])</f>
        <v>1</v>
      </c>
      <c r="O185" s="29">
        <f>+DATACANNES24[[#This Row],[Grand Prix ]]*$H$2+DATACANNES24[[#This Row],[Titanium Grand Prix ]]*$I$2+DATACANNES24[[#This Row],[Titanium Lion]]*$J$2+DATACANNES24[[#This Row],[Gold Lion]]*$K$2+DATACANNES24[[#This Row],[Silver Lion]]*$L$2+DATACANNES24[[#This Row],[Bronze Lion]]*$M$2</f>
        <v>3</v>
      </c>
    </row>
    <row r="186" spans="1:15" x14ac:dyDescent="0.3">
      <c r="A186" s="29" t="s">
        <v>1828</v>
      </c>
      <c r="B186" s="29" t="s">
        <v>1850</v>
      </c>
      <c r="C186" s="29" t="s">
        <v>1850</v>
      </c>
      <c r="D186" s="29" t="s">
        <v>1744</v>
      </c>
      <c r="E186" s="29" t="s">
        <v>1745</v>
      </c>
      <c r="F186" s="29" t="s">
        <v>1746</v>
      </c>
      <c r="G186" s="29" t="s">
        <v>1504</v>
      </c>
      <c r="H186" s="29"/>
      <c r="I186" s="29"/>
      <c r="J186" s="29"/>
      <c r="K186" s="29"/>
      <c r="L186" s="29">
        <v>1</v>
      </c>
      <c r="M186" s="29"/>
      <c r="N186" s="29">
        <f>SUM(DATACANNES24[[#This Row],[Grand Prix ]:[Bronze Lion]])</f>
        <v>1</v>
      </c>
      <c r="O186" s="29">
        <f>+DATACANNES24[[#This Row],[Grand Prix ]]*$H$2+DATACANNES24[[#This Row],[Titanium Grand Prix ]]*$I$2+DATACANNES24[[#This Row],[Titanium Lion]]*$J$2+DATACANNES24[[#This Row],[Gold Lion]]*$K$2+DATACANNES24[[#This Row],[Silver Lion]]*$L$2+DATACANNES24[[#This Row],[Bronze Lion]]*$M$2</f>
        <v>7</v>
      </c>
    </row>
    <row r="187" spans="1:15" x14ac:dyDescent="0.3">
      <c r="A187" s="29" t="s">
        <v>1828</v>
      </c>
      <c r="B187" s="29" t="s">
        <v>1851</v>
      </c>
      <c r="C187" s="29" t="s">
        <v>1851</v>
      </c>
      <c r="D187" s="29" t="s">
        <v>1578</v>
      </c>
      <c r="E187" s="29" t="s">
        <v>1579</v>
      </c>
      <c r="F187" s="29" t="s">
        <v>1580</v>
      </c>
      <c r="G187" s="29" t="s">
        <v>127</v>
      </c>
      <c r="H187" s="29"/>
      <c r="I187" s="29"/>
      <c r="J187" s="29"/>
      <c r="K187" s="29"/>
      <c r="L187" s="29">
        <v>1</v>
      </c>
      <c r="M187" s="29"/>
      <c r="N187" s="29">
        <f>SUM(DATACANNES24[[#This Row],[Grand Prix ]:[Bronze Lion]])</f>
        <v>1</v>
      </c>
      <c r="O187" s="29">
        <f>+DATACANNES24[[#This Row],[Grand Prix ]]*$H$2+DATACANNES24[[#This Row],[Titanium Grand Prix ]]*$I$2+DATACANNES24[[#This Row],[Titanium Lion]]*$J$2+DATACANNES24[[#This Row],[Gold Lion]]*$K$2+DATACANNES24[[#This Row],[Silver Lion]]*$L$2+DATACANNES24[[#This Row],[Bronze Lion]]*$M$2</f>
        <v>7</v>
      </c>
    </row>
    <row r="188" spans="1:15" x14ac:dyDescent="0.3">
      <c r="A188" s="29" t="s">
        <v>1852</v>
      </c>
      <c r="B188" s="29" t="s">
        <v>1606</v>
      </c>
      <c r="C188" s="29" t="s">
        <v>1606</v>
      </c>
      <c r="D188" s="29" t="s">
        <v>1607</v>
      </c>
      <c r="E188" s="29" t="s">
        <v>1608</v>
      </c>
      <c r="F188" s="29" t="s">
        <v>1608</v>
      </c>
      <c r="G188" s="29" t="s">
        <v>146</v>
      </c>
      <c r="H188" s="29"/>
      <c r="I188" s="29"/>
      <c r="J188" s="29"/>
      <c r="K188" s="29"/>
      <c r="L188" s="29">
        <v>1</v>
      </c>
      <c r="M188" s="29"/>
      <c r="N188" s="29">
        <f>SUM(DATACANNES24[[#This Row],[Grand Prix ]:[Bronze Lion]])</f>
        <v>1</v>
      </c>
      <c r="O188" s="29">
        <f>+DATACANNES24[[#This Row],[Grand Prix ]]*$H$2+DATACANNES24[[#This Row],[Titanium Grand Prix ]]*$I$2+DATACANNES24[[#This Row],[Titanium Lion]]*$J$2+DATACANNES24[[#This Row],[Gold Lion]]*$K$2+DATACANNES24[[#This Row],[Silver Lion]]*$L$2+DATACANNES24[[#This Row],[Bronze Lion]]*$M$2</f>
        <v>7</v>
      </c>
    </row>
    <row r="189" spans="1:15" x14ac:dyDescent="0.3">
      <c r="A189" s="29" t="s">
        <v>1852</v>
      </c>
      <c r="B189" s="29" t="s">
        <v>1562</v>
      </c>
      <c r="C189" s="29" t="s">
        <v>1562</v>
      </c>
      <c r="D189" s="29" t="s">
        <v>1853</v>
      </c>
      <c r="E189" s="29" t="s">
        <v>1854</v>
      </c>
      <c r="F189" s="29" t="s">
        <v>1718</v>
      </c>
      <c r="G189" s="29" t="s">
        <v>146</v>
      </c>
      <c r="H189" s="29"/>
      <c r="I189" s="29"/>
      <c r="J189" s="29"/>
      <c r="K189" s="29"/>
      <c r="L189" s="29"/>
      <c r="M189" s="29">
        <v>1</v>
      </c>
      <c r="N189" s="29">
        <f>SUM(DATACANNES24[[#This Row],[Grand Prix ]:[Bronze Lion]])</f>
        <v>1</v>
      </c>
      <c r="O189" s="29">
        <f>+DATACANNES24[[#This Row],[Grand Prix ]]*$H$2+DATACANNES24[[#This Row],[Titanium Grand Prix ]]*$I$2+DATACANNES24[[#This Row],[Titanium Lion]]*$J$2+DATACANNES24[[#This Row],[Gold Lion]]*$K$2+DATACANNES24[[#This Row],[Silver Lion]]*$L$2+DATACANNES24[[#This Row],[Bronze Lion]]*$M$2</f>
        <v>3</v>
      </c>
    </row>
    <row r="190" spans="1:15" x14ac:dyDescent="0.3">
      <c r="A190" s="29" t="s">
        <v>1852</v>
      </c>
      <c r="B190" s="29" t="s">
        <v>1594</v>
      </c>
      <c r="C190" s="29" t="s">
        <v>1594</v>
      </c>
      <c r="D190" s="29" t="s">
        <v>1855</v>
      </c>
      <c r="E190" s="29" t="s">
        <v>1594</v>
      </c>
      <c r="F190" s="29" t="s">
        <v>1856</v>
      </c>
      <c r="G190" s="29" t="s">
        <v>1504</v>
      </c>
      <c r="H190" s="29"/>
      <c r="I190" s="29"/>
      <c r="J190" s="29"/>
      <c r="K190" s="29"/>
      <c r="L190" s="29">
        <v>1</v>
      </c>
      <c r="M190" s="29"/>
      <c r="N190" s="29">
        <f>SUM(DATACANNES24[[#This Row],[Grand Prix ]:[Bronze Lion]])</f>
        <v>1</v>
      </c>
      <c r="O190" s="29">
        <f>+DATACANNES24[[#This Row],[Grand Prix ]]*$H$2+DATACANNES24[[#This Row],[Titanium Grand Prix ]]*$I$2+DATACANNES24[[#This Row],[Titanium Lion]]*$J$2+DATACANNES24[[#This Row],[Gold Lion]]*$K$2+DATACANNES24[[#This Row],[Silver Lion]]*$L$2+DATACANNES24[[#This Row],[Bronze Lion]]*$M$2</f>
        <v>7</v>
      </c>
    </row>
    <row r="191" spans="1:15" x14ac:dyDescent="0.3">
      <c r="A191" s="29" t="s">
        <v>1852</v>
      </c>
      <c r="B191" s="29" t="s">
        <v>1500</v>
      </c>
      <c r="C191" s="29" t="s">
        <v>1500</v>
      </c>
      <c r="D191" s="29" t="s">
        <v>1501</v>
      </c>
      <c r="E191" s="29" t="s">
        <v>1502</v>
      </c>
      <c r="F191" s="29" t="s">
        <v>1503</v>
      </c>
      <c r="G191" s="29" t="s">
        <v>1504</v>
      </c>
      <c r="H191" s="29"/>
      <c r="I191" s="29"/>
      <c r="J191" s="29"/>
      <c r="K191" s="29"/>
      <c r="L191" s="29"/>
      <c r="M191" s="29">
        <v>1</v>
      </c>
      <c r="N191" s="29">
        <f>SUM(DATACANNES24[[#This Row],[Grand Prix ]:[Bronze Lion]])</f>
        <v>1</v>
      </c>
      <c r="O191" s="29">
        <f>+DATACANNES24[[#This Row],[Grand Prix ]]*$H$2+DATACANNES24[[#This Row],[Titanium Grand Prix ]]*$I$2+DATACANNES24[[#This Row],[Titanium Lion]]*$J$2+DATACANNES24[[#This Row],[Gold Lion]]*$K$2+DATACANNES24[[#This Row],[Silver Lion]]*$L$2+DATACANNES24[[#This Row],[Bronze Lion]]*$M$2</f>
        <v>3</v>
      </c>
    </row>
    <row r="192" spans="1:15" x14ac:dyDescent="0.3">
      <c r="A192" s="29" t="s">
        <v>1852</v>
      </c>
      <c r="B192" s="29" t="s">
        <v>198</v>
      </c>
      <c r="C192" s="29" t="s">
        <v>198</v>
      </c>
      <c r="D192" s="29" t="s">
        <v>1575</v>
      </c>
      <c r="E192" s="29" t="s">
        <v>945</v>
      </c>
      <c r="F192" s="29" t="s">
        <v>1576</v>
      </c>
      <c r="G192" s="29" t="s">
        <v>200</v>
      </c>
      <c r="H192" s="29"/>
      <c r="I192" s="29"/>
      <c r="J192" s="29"/>
      <c r="K192" s="29"/>
      <c r="L192" s="29"/>
      <c r="M192" s="29">
        <v>1</v>
      </c>
      <c r="N192" s="29">
        <f>SUM(DATACANNES24[[#This Row],[Grand Prix ]:[Bronze Lion]])</f>
        <v>1</v>
      </c>
      <c r="O192" s="29">
        <f>+DATACANNES24[[#This Row],[Grand Prix ]]*$H$2+DATACANNES24[[#This Row],[Titanium Grand Prix ]]*$I$2+DATACANNES24[[#This Row],[Titanium Lion]]*$J$2+DATACANNES24[[#This Row],[Gold Lion]]*$K$2+DATACANNES24[[#This Row],[Silver Lion]]*$L$2+DATACANNES24[[#This Row],[Bronze Lion]]*$M$2</f>
        <v>3</v>
      </c>
    </row>
    <row r="193" spans="1:15" x14ac:dyDescent="0.3">
      <c r="A193" s="29" t="s">
        <v>1852</v>
      </c>
      <c r="B193" s="29" t="s">
        <v>1577</v>
      </c>
      <c r="C193" s="29" t="s">
        <v>1577</v>
      </c>
      <c r="D193" s="29" t="s">
        <v>1578</v>
      </c>
      <c r="E193" s="29" t="s">
        <v>1579</v>
      </c>
      <c r="F193" s="29" t="s">
        <v>1580</v>
      </c>
      <c r="G193" s="29" t="s">
        <v>127</v>
      </c>
      <c r="H193" s="29"/>
      <c r="I193" s="29"/>
      <c r="J193" s="29"/>
      <c r="K193" s="29"/>
      <c r="L193" s="29"/>
      <c r="M193" s="29">
        <v>1</v>
      </c>
      <c r="N193" s="29">
        <f>SUM(DATACANNES24[[#This Row],[Grand Prix ]:[Bronze Lion]])</f>
        <v>1</v>
      </c>
      <c r="O193" s="29">
        <f>+DATACANNES24[[#This Row],[Grand Prix ]]*$H$2+DATACANNES24[[#This Row],[Titanium Grand Prix ]]*$I$2+DATACANNES24[[#This Row],[Titanium Lion]]*$J$2+DATACANNES24[[#This Row],[Gold Lion]]*$K$2+DATACANNES24[[#This Row],[Silver Lion]]*$L$2+DATACANNES24[[#This Row],[Bronze Lion]]*$M$2</f>
        <v>3</v>
      </c>
    </row>
    <row r="194" spans="1:15" x14ac:dyDescent="0.3">
      <c r="A194" s="29" t="s">
        <v>1852</v>
      </c>
      <c r="B194" s="29" t="s">
        <v>1581</v>
      </c>
      <c r="C194" s="29" t="s">
        <v>1581</v>
      </c>
      <c r="D194" s="29" t="s">
        <v>1582</v>
      </c>
      <c r="E194" s="29" t="s">
        <v>1583</v>
      </c>
      <c r="F194" s="29" t="s">
        <v>1583</v>
      </c>
      <c r="G194" s="29" t="s">
        <v>1584</v>
      </c>
      <c r="H194" s="29"/>
      <c r="I194" s="29"/>
      <c r="J194" s="29"/>
      <c r="K194" s="29">
        <v>1</v>
      </c>
      <c r="L194" s="29"/>
      <c r="M194" s="29"/>
      <c r="N194" s="29">
        <f>SUM(DATACANNES24[[#This Row],[Grand Prix ]:[Bronze Lion]])</f>
        <v>1</v>
      </c>
      <c r="O194" s="29">
        <f>+DATACANNES24[[#This Row],[Grand Prix ]]*$H$2+DATACANNES24[[#This Row],[Titanium Grand Prix ]]*$I$2+DATACANNES24[[#This Row],[Titanium Lion]]*$J$2+DATACANNES24[[#This Row],[Gold Lion]]*$K$2+DATACANNES24[[#This Row],[Silver Lion]]*$L$2+DATACANNES24[[#This Row],[Bronze Lion]]*$M$2</f>
        <v>15</v>
      </c>
    </row>
    <row r="195" spans="1:15" x14ac:dyDescent="0.3">
      <c r="A195" s="29" t="s">
        <v>1852</v>
      </c>
      <c r="B195" s="29" t="s">
        <v>1523</v>
      </c>
      <c r="C195" s="29" t="s">
        <v>2106</v>
      </c>
      <c r="D195" s="29" t="s">
        <v>1617</v>
      </c>
      <c r="E195" s="29" t="s">
        <v>1618</v>
      </c>
      <c r="F195" s="29" t="s">
        <v>1619</v>
      </c>
      <c r="G195" s="29" t="s">
        <v>127</v>
      </c>
      <c r="H195" s="29"/>
      <c r="I195" s="29"/>
      <c r="J195" s="29"/>
      <c r="K195" s="29"/>
      <c r="L195" s="29"/>
      <c r="M195" s="29">
        <v>1</v>
      </c>
      <c r="N195" s="29">
        <f>SUM(DATACANNES24[[#This Row],[Grand Prix ]:[Bronze Lion]])</f>
        <v>1</v>
      </c>
      <c r="O195" s="29">
        <f>+DATACANNES24[[#This Row],[Grand Prix ]]*$H$2+DATACANNES24[[#This Row],[Titanium Grand Prix ]]*$I$2+DATACANNES24[[#This Row],[Titanium Lion]]*$J$2+DATACANNES24[[#This Row],[Gold Lion]]*$K$2+DATACANNES24[[#This Row],[Silver Lion]]*$L$2+DATACANNES24[[#This Row],[Bronze Lion]]*$M$2</f>
        <v>3</v>
      </c>
    </row>
    <row r="196" spans="1:15" x14ac:dyDescent="0.3">
      <c r="A196" s="29" t="s">
        <v>1852</v>
      </c>
      <c r="B196" s="29" t="s">
        <v>1523</v>
      </c>
      <c r="C196" s="29" t="s">
        <v>2109</v>
      </c>
      <c r="D196" s="29" t="s">
        <v>1857</v>
      </c>
      <c r="E196" s="29" t="s">
        <v>1678</v>
      </c>
      <c r="F196" s="29" t="s">
        <v>1858</v>
      </c>
      <c r="G196" s="29" t="s">
        <v>1504</v>
      </c>
      <c r="H196" s="29"/>
      <c r="I196" s="29"/>
      <c r="J196" s="29"/>
      <c r="K196" s="29"/>
      <c r="L196" s="29">
        <v>1</v>
      </c>
      <c r="M196" s="29">
        <v>1</v>
      </c>
      <c r="N196" s="29">
        <f>SUM(DATACANNES24[[#This Row],[Grand Prix ]:[Bronze Lion]])</f>
        <v>2</v>
      </c>
      <c r="O196" s="29">
        <f>+DATACANNES24[[#This Row],[Grand Prix ]]*$H$2+DATACANNES24[[#This Row],[Titanium Grand Prix ]]*$I$2+DATACANNES24[[#This Row],[Titanium Lion]]*$J$2+DATACANNES24[[#This Row],[Gold Lion]]*$K$2+DATACANNES24[[#This Row],[Silver Lion]]*$L$2+DATACANNES24[[#This Row],[Bronze Lion]]*$M$2</f>
        <v>10</v>
      </c>
    </row>
    <row r="197" spans="1:15" x14ac:dyDescent="0.3">
      <c r="A197" s="29" t="s">
        <v>1852</v>
      </c>
      <c r="B197" s="29" t="s">
        <v>1523</v>
      </c>
      <c r="C197" s="29" t="s">
        <v>2109</v>
      </c>
      <c r="D197" s="29" t="s">
        <v>1859</v>
      </c>
      <c r="E197" s="29" t="s">
        <v>1860</v>
      </c>
      <c r="F197" s="29" t="s">
        <v>1860</v>
      </c>
      <c r="G197" s="29" t="s">
        <v>1504</v>
      </c>
      <c r="H197" s="29"/>
      <c r="I197" s="29"/>
      <c r="J197" s="29"/>
      <c r="K197" s="29"/>
      <c r="L197" s="29"/>
      <c r="M197" s="29">
        <v>1</v>
      </c>
      <c r="N197" s="29">
        <f>SUM(DATACANNES24[[#This Row],[Grand Prix ]:[Bronze Lion]])</f>
        <v>1</v>
      </c>
      <c r="O197" s="29">
        <f>+DATACANNES24[[#This Row],[Grand Prix ]]*$H$2+DATACANNES24[[#This Row],[Titanium Grand Prix ]]*$I$2+DATACANNES24[[#This Row],[Titanium Lion]]*$J$2+DATACANNES24[[#This Row],[Gold Lion]]*$K$2+DATACANNES24[[#This Row],[Silver Lion]]*$L$2+DATACANNES24[[#This Row],[Bronze Lion]]*$M$2</f>
        <v>3</v>
      </c>
    </row>
    <row r="198" spans="1:15" x14ac:dyDescent="0.3">
      <c r="A198" s="29" t="s">
        <v>1852</v>
      </c>
      <c r="B198" s="29" t="s">
        <v>1861</v>
      </c>
      <c r="C198" s="29" t="s">
        <v>1861</v>
      </c>
      <c r="D198" s="29" t="s">
        <v>1862</v>
      </c>
      <c r="E198" s="29" t="s">
        <v>1863</v>
      </c>
      <c r="F198" s="29" t="s">
        <v>1862</v>
      </c>
      <c r="G198" s="29" t="s">
        <v>1504</v>
      </c>
      <c r="H198" s="29"/>
      <c r="I198" s="29"/>
      <c r="J198" s="29"/>
      <c r="K198" s="29"/>
      <c r="L198" s="29"/>
      <c r="M198" s="29">
        <v>1</v>
      </c>
      <c r="N198" s="29">
        <f>SUM(DATACANNES24[[#This Row],[Grand Prix ]:[Bronze Lion]])</f>
        <v>1</v>
      </c>
      <c r="O198" s="29">
        <f>+DATACANNES24[[#This Row],[Grand Prix ]]*$H$2+DATACANNES24[[#This Row],[Titanium Grand Prix ]]*$I$2+DATACANNES24[[#This Row],[Titanium Lion]]*$J$2+DATACANNES24[[#This Row],[Gold Lion]]*$K$2+DATACANNES24[[#This Row],[Silver Lion]]*$L$2+DATACANNES24[[#This Row],[Bronze Lion]]*$M$2</f>
        <v>3</v>
      </c>
    </row>
    <row r="199" spans="1:15" x14ac:dyDescent="0.3">
      <c r="A199" s="29" t="s">
        <v>1852</v>
      </c>
      <c r="B199" s="29" t="s">
        <v>1712</v>
      </c>
      <c r="C199" s="1" t="s">
        <v>2714</v>
      </c>
      <c r="D199" s="29" t="s">
        <v>1713</v>
      </c>
      <c r="E199" s="29" t="s">
        <v>1714</v>
      </c>
      <c r="F199" s="29" t="s">
        <v>1714</v>
      </c>
      <c r="G199" s="29" t="s">
        <v>1504</v>
      </c>
      <c r="H199" s="29"/>
      <c r="I199" s="29"/>
      <c r="J199" s="29"/>
      <c r="K199" s="29"/>
      <c r="L199" s="29"/>
      <c r="M199" s="29">
        <v>1</v>
      </c>
      <c r="N199" s="29">
        <f>SUM(DATACANNES24[[#This Row],[Grand Prix ]:[Bronze Lion]])</f>
        <v>1</v>
      </c>
      <c r="O199" s="29">
        <f>+DATACANNES24[[#This Row],[Grand Prix ]]*$H$2+DATACANNES24[[#This Row],[Titanium Grand Prix ]]*$I$2+DATACANNES24[[#This Row],[Titanium Lion]]*$J$2+DATACANNES24[[#This Row],[Gold Lion]]*$K$2+DATACANNES24[[#This Row],[Silver Lion]]*$L$2+DATACANNES24[[#This Row],[Bronze Lion]]*$M$2</f>
        <v>3</v>
      </c>
    </row>
    <row r="200" spans="1:15" x14ac:dyDescent="0.3">
      <c r="A200" s="29" t="s">
        <v>1852</v>
      </c>
      <c r="B200" s="29" t="s">
        <v>1864</v>
      </c>
      <c r="C200" s="29" t="s">
        <v>1864</v>
      </c>
      <c r="D200" s="29" t="s">
        <v>1865</v>
      </c>
      <c r="E200" s="29" t="s">
        <v>1866</v>
      </c>
      <c r="F200" s="29" t="s">
        <v>1867</v>
      </c>
      <c r="G200" s="29" t="s">
        <v>1504</v>
      </c>
      <c r="H200" s="29"/>
      <c r="I200" s="29"/>
      <c r="J200" s="29"/>
      <c r="K200" s="29"/>
      <c r="L200" s="29"/>
      <c r="M200" s="29">
        <v>1</v>
      </c>
      <c r="N200" s="29">
        <f>SUM(DATACANNES24[[#This Row],[Grand Prix ]:[Bronze Lion]])</f>
        <v>1</v>
      </c>
      <c r="O200" s="29">
        <f>+DATACANNES24[[#This Row],[Grand Prix ]]*$H$2+DATACANNES24[[#This Row],[Titanium Grand Prix ]]*$I$2+DATACANNES24[[#This Row],[Titanium Lion]]*$J$2+DATACANNES24[[#This Row],[Gold Lion]]*$K$2+DATACANNES24[[#This Row],[Silver Lion]]*$L$2+DATACANNES24[[#This Row],[Bronze Lion]]*$M$2</f>
        <v>3</v>
      </c>
    </row>
    <row r="201" spans="1:15" x14ac:dyDescent="0.3">
      <c r="A201" s="29" t="s">
        <v>1852</v>
      </c>
      <c r="B201" s="29" t="s">
        <v>1505</v>
      </c>
      <c r="C201" s="29" t="s">
        <v>1505</v>
      </c>
      <c r="D201" s="29" t="s">
        <v>1625</v>
      </c>
      <c r="E201" s="29" t="s">
        <v>1626</v>
      </c>
      <c r="F201" s="29" t="s">
        <v>1627</v>
      </c>
      <c r="G201" s="29" t="s">
        <v>146</v>
      </c>
      <c r="H201" s="29"/>
      <c r="I201" s="29"/>
      <c r="J201" s="29"/>
      <c r="K201" s="29">
        <v>1</v>
      </c>
      <c r="L201" s="29"/>
      <c r="M201" s="29"/>
      <c r="N201" s="29">
        <f>SUM(DATACANNES24[[#This Row],[Grand Prix ]:[Bronze Lion]])</f>
        <v>1</v>
      </c>
      <c r="O201" s="29">
        <f>+DATACANNES24[[#This Row],[Grand Prix ]]*$H$2+DATACANNES24[[#This Row],[Titanium Grand Prix ]]*$I$2+DATACANNES24[[#This Row],[Titanium Lion]]*$J$2+DATACANNES24[[#This Row],[Gold Lion]]*$K$2+DATACANNES24[[#This Row],[Silver Lion]]*$L$2+DATACANNES24[[#This Row],[Bronze Lion]]*$M$2</f>
        <v>15</v>
      </c>
    </row>
    <row r="202" spans="1:15" x14ac:dyDescent="0.3">
      <c r="A202" s="29" t="s">
        <v>1852</v>
      </c>
      <c r="B202" s="29" t="s">
        <v>2208</v>
      </c>
      <c r="C202" s="29" t="s">
        <v>2207</v>
      </c>
      <c r="D202" s="29" t="s">
        <v>1802</v>
      </c>
      <c r="E202" s="29" t="s">
        <v>1803</v>
      </c>
      <c r="F202" s="29" t="s">
        <v>1803</v>
      </c>
      <c r="G202" s="29" t="s">
        <v>1504</v>
      </c>
      <c r="H202" s="29"/>
      <c r="I202" s="29"/>
      <c r="J202" s="29"/>
      <c r="K202" s="29">
        <v>1</v>
      </c>
      <c r="L202" s="29">
        <v>1</v>
      </c>
      <c r="M202" s="29"/>
      <c r="N202" s="29">
        <f>SUM(DATACANNES24[[#This Row],[Grand Prix ]:[Bronze Lion]])</f>
        <v>2</v>
      </c>
      <c r="O202" s="29">
        <f>+DATACANNES24[[#This Row],[Grand Prix ]]*$H$2+DATACANNES24[[#This Row],[Titanium Grand Prix ]]*$I$2+DATACANNES24[[#This Row],[Titanium Lion]]*$J$2+DATACANNES24[[#This Row],[Gold Lion]]*$K$2+DATACANNES24[[#This Row],[Silver Lion]]*$L$2+DATACANNES24[[#This Row],[Bronze Lion]]*$M$2</f>
        <v>22</v>
      </c>
    </row>
    <row r="203" spans="1:15" x14ac:dyDescent="0.3">
      <c r="A203" s="29" t="s">
        <v>1852</v>
      </c>
      <c r="B203" s="29" t="s">
        <v>2208</v>
      </c>
      <c r="C203" s="29" t="s">
        <v>2207</v>
      </c>
      <c r="D203" s="29" t="s">
        <v>1737</v>
      </c>
      <c r="E203" s="29" t="s">
        <v>1601</v>
      </c>
      <c r="F203" s="29" t="s">
        <v>1602</v>
      </c>
      <c r="G203" s="29" t="s">
        <v>1504</v>
      </c>
      <c r="H203" s="29"/>
      <c r="I203" s="29"/>
      <c r="J203" s="29"/>
      <c r="K203" s="29"/>
      <c r="L203" s="29">
        <v>1</v>
      </c>
      <c r="M203" s="29"/>
      <c r="N203" s="29">
        <f>SUM(DATACANNES24[[#This Row],[Grand Prix ]:[Bronze Lion]])</f>
        <v>1</v>
      </c>
      <c r="O203" s="29">
        <f>+DATACANNES24[[#This Row],[Grand Prix ]]*$H$2+DATACANNES24[[#This Row],[Titanium Grand Prix ]]*$I$2+DATACANNES24[[#This Row],[Titanium Lion]]*$J$2+DATACANNES24[[#This Row],[Gold Lion]]*$K$2+DATACANNES24[[#This Row],[Silver Lion]]*$L$2+DATACANNES24[[#This Row],[Bronze Lion]]*$M$2</f>
        <v>7</v>
      </c>
    </row>
    <row r="204" spans="1:15" x14ac:dyDescent="0.3">
      <c r="A204" s="29" t="s">
        <v>1852</v>
      </c>
      <c r="B204" s="29" t="s">
        <v>1512</v>
      </c>
      <c r="C204" s="29" t="s">
        <v>2114</v>
      </c>
      <c r="D204" s="29" t="s">
        <v>1630</v>
      </c>
      <c r="E204" s="29" t="s">
        <v>1631</v>
      </c>
      <c r="F204" s="29" t="s">
        <v>1632</v>
      </c>
      <c r="G204" s="29" t="s">
        <v>146</v>
      </c>
      <c r="H204" s="29"/>
      <c r="I204" s="29"/>
      <c r="J204" s="29"/>
      <c r="K204" s="29"/>
      <c r="L204" s="29"/>
      <c r="M204" s="29">
        <v>1</v>
      </c>
      <c r="N204" s="29">
        <f>SUM(DATACANNES24[[#This Row],[Grand Prix ]:[Bronze Lion]])</f>
        <v>1</v>
      </c>
      <c r="O204" s="29">
        <f>+DATACANNES24[[#This Row],[Grand Prix ]]*$H$2+DATACANNES24[[#This Row],[Titanium Grand Prix ]]*$I$2+DATACANNES24[[#This Row],[Titanium Lion]]*$J$2+DATACANNES24[[#This Row],[Gold Lion]]*$K$2+DATACANNES24[[#This Row],[Silver Lion]]*$L$2+DATACANNES24[[#This Row],[Bronze Lion]]*$M$2</f>
        <v>3</v>
      </c>
    </row>
    <row r="205" spans="1:15" x14ac:dyDescent="0.3">
      <c r="A205" s="29" t="s">
        <v>1852</v>
      </c>
      <c r="B205" s="29" t="s">
        <v>1512</v>
      </c>
      <c r="C205" s="29" t="s">
        <v>2113</v>
      </c>
      <c r="D205" s="29" t="s">
        <v>1868</v>
      </c>
      <c r="E205" s="29" t="s">
        <v>1657</v>
      </c>
      <c r="F205" s="29" t="s">
        <v>1658</v>
      </c>
      <c r="G205" s="29" t="s">
        <v>1504</v>
      </c>
      <c r="H205" s="29"/>
      <c r="I205" s="29"/>
      <c r="J205" s="29"/>
      <c r="K205" s="29"/>
      <c r="L205" s="29"/>
      <c r="M205" s="29">
        <v>1</v>
      </c>
      <c r="N205" s="29">
        <f>SUM(DATACANNES24[[#This Row],[Grand Prix ]:[Bronze Lion]])</f>
        <v>1</v>
      </c>
      <c r="O205" s="29">
        <f>+DATACANNES24[[#This Row],[Grand Prix ]]*$H$2+DATACANNES24[[#This Row],[Titanium Grand Prix ]]*$I$2+DATACANNES24[[#This Row],[Titanium Lion]]*$J$2+DATACANNES24[[#This Row],[Gold Lion]]*$K$2+DATACANNES24[[#This Row],[Silver Lion]]*$L$2+DATACANNES24[[#This Row],[Bronze Lion]]*$M$2</f>
        <v>3</v>
      </c>
    </row>
    <row r="206" spans="1:15" x14ac:dyDescent="0.3">
      <c r="A206" s="29" t="s">
        <v>1852</v>
      </c>
      <c r="B206" s="29" t="s">
        <v>1512</v>
      </c>
      <c r="C206" s="29" t="s">
        <v>2113</v>
      </c>
      <c r="D206" s="29" t="s">
        <v>1869</v>
      </c>
      <c r="E206" s="29" t="s">
        <v>1653</v>
      </c>
      <c r="F206" s="29" t="s">
        <v>1653</v>
      </c>
      <c r="G206" s="29" t="s">
        <v>1504</v>
      </c>
      <c r="H206" s="29"/>
      <c r="I206" s="29"/>
      <c r="J206" s="29"/>
      <c r="K206" s="29"/>
      <c r="L206" s="29"/>
      <c r="M206" s="29">
        <v>1</v>
      </c>
      <c r="N206" s="29">
        <f>SUM(DATACANNES24[[#This Row],[Grand Prix ]:[Bronze Lion]])</f>
        <v>1</v>
      </c>
      <c r="O206" s="29">
        <f>+DATACANNES24[[#This Row],[Grand Prix ]]*$H$2+DATACANNES24[[#This Row],[Titanium Grand Prix ]]*$I$2+DATACANNES24[[#This Row],[Titanium Lion]]*$J$2+DATACANNES24[[#This Row],[Gold Lion]]*$K$2+DATACANNES24[[#This Row],[Silver Lion]]*$L$2+DATACANNES24[[#This Row],[Bronze Lion]]*$M$2</f>
        <v>3</v>
      </c>
    </row>
    <row r="207" spans="1:15" x14ac:dyDescent="0.3">
      <c r="A207" s="29" t="s">
        <v>1852</v>
      </c>
      <c r="B207" s="29" t="s">
        <v>1512</v>
      </c>
      <c r="C207" s="29" t="s">
        <v>2114</v>
      </c>
      <c r="D207" s="29" t="s">
        <v>1870</v>
      </c>
      <c r="E207" s="29" t="s">
        <v>1871</v>
      </c>
      <c r="F207" s="29" t="s">
        <v>1872</v>
      </c>
      <c r="G207" s="29" t="s">
        <v>146</v>
      </c>
      <c r="H207" s="29"/>
      <c r="I207" s="29"/>
      <c r="J207" s="29"/>
      <c r="K207" s="29"/>
      <c r="L207" s="29"/>
      <c r="M207" s="29">
        <v>1</v>
      </c>
      <c r="N207" s="29">
        <f>SUM(DATACANNES24[[#This Row],[Grand Prix ]:[Bronze Lion]])</f>
        <v>1</v>
      </c>
      <c r="O207" s="29">
        <f>+DATACANNES24[[#This Row],[Grand Prix ]]*$H$2+DATACANNES24[[#This Row],[Titanium Grand Prix ]]*$I$2+DATACANNES24[[#This Row],[Titanium Lion]]*$J$2+DATACANNES24[[#This Row],[Gold Lion]]*$K$2+DATACANNES24[[#This Row],[Silver Lion]]*$L$2+DATACANNES24[[#This Row],[Bronze Lion]]*$M$2</f>
        <v>3</v>
      </c>
    </row>
    <row r="208" spans="1:15" x14ac:dyDescent="0.3">
      <c r="A208" s="29" t="s">
        <v>1852</v>
      </c>
      <c r="B208" s="29" t="s">
        <v>1512</v>
      </c>
      <c r="C208" s="29" t="s">
        <v>2114</v>
      </c>
      <c r="D208" s="29" t="s">
        <v>1873</v>
      </c>
      <c r="E208" s="29" t="s">
        <v>1631</v>
      </c>
      <c r="F208" s="29" t="s">
        <v>1632</v>
      </c>
      <c r="G208" s="29" t="s">
        <v>146</v>
      </c>
      <c r="H208" s="29"/>
      <c r="I208" s="29"/>
      <c r="J208" s="29"/>
      <c r="K208" s="29"/>
      <c r="L208" s="29">
        <v>1</v>
      </c>
      <c r="M208" s="29"/>
      <c r="N208" s="29">
        <f>SUM(DATACANNES24[[#This Row],[Grand Prix ]:[Bronze Lion]])</f>
        <v>1</v>
      </c>
      <c r="O208" s="29">
        <f>+DATACANNES24[[#This Row],[Grand Prix ]]*$H$2+DATACANNES24[[#This Row],[Titanium Grand Prix ]]*$I$2+DATACANNES24[[#This Row],[Titanium Lion]]*$J$2+DATACANNES24[[#This Row],[Gold Lion]]*$K$2+DATACANNES24[[#This Row],[Silver Lion]]*$L$2+DATACANNES24[[#This Row],[Bronze Lion]]*$M$2</f>
        <v>7</v>
      </c>
    </row>
    <row r="209" spans="1:15" x14ac:dyDescent="0.3">
      <c r="A209" s="29" t="s">
        <v>1852</v>
      </c>
      <c r="B209" s="29" t="s">
        <v>1512</v>
      </c>
      <c r="C209" s="29" t="s">
        <v>2113</v>
      </c>
      <c r="D209" s="29" t="s">
        <v>1874</v>
      </c>
      <c r="E209" s="29" t="s">
        <v>1514</v>
      </c>
      <c r="F209" s="29" t="s">
        <v>1875</v>
      </c>
      <c r="G209" s="29" t="s">
        <v>1504</v>
      </c>
      <c r="H209" s="29"/>
      <c r="I209" s="29"/>
      <c r="J209" s="29"/>
      <c r="K209" s="29">
        <v>1</v>
      </c>
      <c r="L209" s="29"/>
      <c r="M209" s="29"/>
      <c r="N209" s="29">
        <f>SUM(DATACANNES24[[#This Row],[Grand Prix ]:[Bronze Lion]])</f>
        <v>1</v>
      </c>
      <c r="O209" s="29">
        <f>+DATACANNES24[[#This Row],[Grand Prix ]]*$H$2+DATACANNES24[[#This Row],[Titanium Grand Prix ]]*$I$2+DATACANNES24[[#This Row],[Titanium Lion]]*$J$2+DATACANNES24[[#This Row],[Gold Lion]]*$K$2+DATACANNES24[[#This Row],[Silver Lion]]*$L$2+DATACANNES24[[#This Row],[Bronze Lion]]*$M$2</f>
        <v>15</v>
      </c>
    </row>
    <row r="210" spans="1:15" x14ac:dyDescent="0.3">
      <c r="A210" s="29" t="s">
        <v>1852</v>
      </c>
      <c r="B210" s="29" t="s">
        <v>1512</v>
      </c>
      <c r="C210" s="29" t="s">
        <v>2113</v>
      </c>
      <c r="D210" s="29" t="s">
        <v>1513</v>
      </c>
      <c r="E210" s="29" t="s">
        <v>1514</v>
      </c>
      <c r="F210" s="29" t="s">
        <v>1515</v>
      </c>
      <c r="G210" s="29" t="s">
        <v>1504</v>
      </c>
      <c r="H210" s="29"/>
      <c r="I210" s="29"/>
      <c r="J210" s="29"/>
      <c r="K210" s="29"/>
      <c r="L210" s="29"/>
      <c r="M210" s="29">
        <v>1</v>
      </c>
      <c r="N210" s="29">
        <f>SUM(DATACANNES24[[#This Row],[Grand Prix ]:[Bronze Lion]])</f>
        <v>1</v>
      </c>
      <c r="O210" s="29">
        <f>+DATACANNES24[[#This Row],[Grand Prix ]]*$H$2+DATACANNES24[[#This Row],[Titanium Grand Prix ]]*$I$2+DATACANNES24[[#This Row],[Titanium Lion]]*$J$2+DATACANNES24[[#This Row],[Gold Lion]]*$K$2+DATACANNES24[[#This Row],[Silver Lion]]*$L$2+DATACANNES24[[#This Row],[Bronze Lion]]*$M$2</f>
        <v>3</v>
      </c>
    </row>
    <row r="211" spans="1:15" x14ac:dyDescent="0.3">
      <c r="A211" s="29" t="s">
        <v>1852</v>
      </c>
      <c r="B211" s="29" t="s">
        <v>1876</v>
      </c>
      <c r="C211" s="29" t="s">
        <v>2122</v>
      </c>
      <c r="D211" s="29" t="s">
        <v>1877</v>
      </c>
      <c r="E211" s="29" t="s">
        <v>1878</v>
      </c>
      <c r="F211" s="29" t="s">
        <v>1879</v>
      </c>
      <c r="G211" s="29" t="s">
        <v>1504</v>
      </c>
      <c r="H211" s="29"/>
      <c r="I211" s="29"/>
      <c r="J211" s="29"/>
      <c r="K211" s="29"/>
      <c r="L211" s="29">
        <v>1</v>
      </c>
      <c r="M211" s="29"/>
      <c r="N211" s="29">
        <f>SUM(DATACANNES24[[#This Row],[Grand Prix ]:[Bronze Lion]])</f>
        <v>1</v>
      </c>
      <c r="O211" s="29">
        <f>+DATACANNES24[[#This Row],[Grand Prix ]]*$H$2+DATACANNES24[[#This Row],[Titanium Grand Prix ]]*$I$2+DATACANNES24[[#This Row],[Titanium Lion]]*$J$2+DATACANNES24[[#This Row],[Gold Lion]]*$K$2+DATACANNES24[[#This Row],[Silver Lion]]*$L$2+DATACANNES24[[#This Row],[Bronze Lion]]*$M$2</f>
        <v>7</v>
      </c>
    </row>
    <row r="212" spans="1:15" x14ac:dyDescent="0.3">
      <c r="A212" s="29" t="s">
        <v>1852</v>
      </c>
      <c r="B212" s="29" t="s">
        <v>1659</v>
      </c>
      <c r="C212" s="29" t="s">
        <v>1659</v>
      </c>
      <c r="D212" s="29" t="s">
        <v>1880</v>
      </c>
      <c r="E212" s="29" t="s">
        <v>1881</v>
      </c>
      <c r="F212" s="29" t="s">
        <v>1881</v>
      </c>
      <c r="G212" s="29" t="s">
        <v>146</v>
      </c>
      <c r="H212" s="29"/>
      <c r="I212" s="29"/>
      <c r="J212" s="29"/>
      <c r="K212" s="29"/>
      <c r="L212" s="29">
        <v>1</v>
      </c>
      <c r="M212" s="29"/>
      <c r="N212" s="29">
        <f>SUM(DATACANNES24[[#This Row],[Grand Prix ]:[Bronze Lion]])</f>
        <v>1</v>
      </c>
      <c r="O212" s="29">
        <f>+DATACANNES24[[#This Row],[Grand Prix ]]*$H$2+DATACANNES24[[#This Row],[Titanium Grand Prix ]]*$I$2+DATACANNES24[[#This Row],[Titanium Lion]]*$J$2+DATACANNES24[[#This Row],[Gold Lion]]*$K$2+DATACANNES24[[#This Row],[Silver Lion]]*$L$2+DATACANNES24[[#This Row],[Bronze Lion]]*$M$2</f>
        <v>7</v>
      </c>
    </row>
    <row r="213" spans="1:15" x14ac:dyDescent="0.3">
      <c r="A213" s="29" t="s">
        <v>1852</v>
      </c>
      <c r="B213" s="29" t="s">
        <v>1633</v>
      </c>
      <c r="C213" s="29" t="s">
        <v>2126</v>
      </c>
      <c r="D213" s="29" t="s">
        <v>1634</v>
      </c>
      <c r="E213" s="29" t="s">
        <v>1635</v>
      </c>
      <c r="F213" s="29" t="s">
        <v>1635</v>
      </c>
      <c r="G213" s="29" t="s">
        <v>126</v>
      </c>
      <c r="H213" s="29"/>
      <c r="I213" s="29"/>
      <c r="J213" s="29"/>
      <c r="K213" s="29">
        <v>1</v>
      </c>
      <c r="L213" s="29"/>
      <c r="M213" s="29"/>
      <c r="N213" s="29">
        <f>SUM(DATACANNES24[[#This Row],[Grand Prix ]:[Bronze Lion]])</f>
        <v>1</v>
      </c>
      <c r="O213" s="29">
        <f>+DATACANNES24[[#This Row],[Grand Prix ]]*$H$2+DATACANNES24[[#This Row],[Titanium Grand Prix ]]*$I$2+DATACANNES24[[#This Row],[Titanium Lion]]*$J$2+DATACANNES24[[#This Row],[Gold Lion]]*$K$2+DATACANNES24[[#This Row],[Silver Lion]]*$L$2+DATACANNES24[[#This Row],[Bronze Lion]]*$M$2</f>
        <v>15</v>
      </c>
    </row>
    <row r="214" spans="1:15" x14ac:dyDescent="0.3">
      <c r="A214" s="29" t="s">
        <v>1852</v>
      </c>
      <c r="B214" s="29" t="s">
        <v>1633</v>
      </c>
      <c r="C214" s="29" t="s">
        <v>2127</v>
      </c>
      <c r="D214" s="29" t="s">
        <v>1634</v>
      </c>
      <c r="E214" s="29" t="s">
        <v>1635</v>
      </c>
      <c r="F214" s="29" t="s">
        <v>1635</v>
      </c>
      <c r="G214" s="29" t="s">
        <v>146</v>
      </c>
      <c r="H214" s="29"/>
      <c r="I214" s="29"/>
      <c r="J214" s="29"/>
      <c r="K214" s="29">
        <v>1</v>
      </c>
      <c r="L214" s="29"/>
      <c r="M214" s="29"/>
      <c r="N214" s="29">
        <f>SUM(DATACANNES24[[#This Row],[Grand Prix ]:[Bronze Lion]])</f>
        <v>1</v>
      </c>
      <c r="O214" s="29">
        <f>+DATACANNES24[[#This Row],[Grand Prix ]]*$H$2+DATACANNES24[[#This Row],[Titanium Grand Prix ]]*$I$2+DATACANNES24[[#This Row],[Titanium Lion]]*$J$2+DATACANNES24[[#This Row],[Gold Lion]]*$K$2+DATACANNES24[[#This Row],[Silver Lion]]*$L$2+DATACANNES24[[#This Row],[Bronze Lion]]*$M$2</f>
        <v>15</v>
      </c>
    </row>
    <row r="215" spans="1:15" x14ac:dyDescent="0.3">
      <c r="A215" s="29" t="s">
        <v>1852</v>
      </c>
      <c r="B215" s="29" t="s">
        <v>1633</v>
      </c>
      <c r="C215" s="29" t="s">
        <v>2128</v>
      </c>
      <c r="D215" s="29" t="s">
        <v>1634</v>
      </c>
      <c r="E215" s="29" t="s">
        <v>1635</v>
      </c>
      <c r="F215" s="29" t="s">
        <v>1635</v>
      </c>
      <c r="G215" s="29" t="s">
        <v>140</v>
      </c>
      <c r="H215" s="29"/>
      <c r="I215" s="29"/>
      <c r="J215" s="29"/>
      <c r="K215" s="29">
        <v>1</v>
      </c>
      <c r="L215" s="29"/>
      <c r="M215" s="29"/>
      <c r="N215" s="29">
        <f>SUM(DATACANNES24[[#This Row],[Grand Prix ]:[Bronze Lion]])</f>
        <v>1</v>
      </c>
      <c r="O215" s="29">
        <f>+DATACANNES24[[#This Row],[Grand Prix ]]*$H$2+DATACANNES24[[#This Row],[Titanium Grand Prix ]]*$I$2+DATACANNES24[[#This Row],[Titanium Lion]]*$J$2+DATACANNES24[[#This Row],[Gold Lion]]*$K$2+DATACANNES24[[#This Row],[Silver Lion]]*$L$2+DATACANNES24[[#This Row],[Bronze Lion]]*$M$2</f>
        <v>15</v>
      </c>
    </row>
    <row r="216" spans="1:15" x14ac:dyDescent="0.3">
      <c r="A216" s="29" t="s">
        <v>1852</v>
      </c>
      <c r="B216" s="29" t="s">
        <v>1539</v>
      </c>
      <c r="C216" s="29" t="s">
        <v>1882</v>
      </c>
      <c r="D216" s="29" t="s">
        <v>1883</v>
      </c>
      <c r="E216" s="29" t="s">
        <v>1884</v>
      </c>
      <c r="F216" s="29" t="s">
        <v>1883</v>
      </c>
      <c r="G216" s="29" t="s">
        <v>200</v>
      </c>
      <c r="H216" s="29"/>
      <c r="I216" s="29"/>
      <c r="J216" s="29"/>
      <c r="K216" s="29"/>
      <c r="L216" s="29"/>
      <c r="M216" s="29">
        <v>1</v>
      </c>
      <c r="N216" s="29">
        <f>SUM(DATACANNES24[[#This Row],[Grand Prix ]:[Bronze Lion]])</f>
        <v>1</v>
      </c>
      <c r="O216" s="29">
        <f>+DATACANNES24[[#This Row],[Grand Prix ]]*$H$2+DATACANNES24[[#This Row],[Titanium Grand Prix ]]*$I$2+DATACANNES24[[#This Row],[Titanium Lion]]*$J$2+DATACANNES24[[#This Row],[Gold Lion]]*$K$2+DATACANNES24[[#This Row],[Silver Lion]]*$L$2+DATACANNES24[[#This Row],[Bronze Lion]]*$M$2</f>
        <v>3</v>
      </c>
    </row>
    <row r="217" spans="1:15" x14ac:dyDescent="0.3">
      <c r="A217" s="29" t="s">
        <v>1852</v>
      </c>
      <c r="B217" s="29" t="s">
        <v>2211</v>
      </c>
      <c r="C217" s="29" t="s">
        <v>2212</v>
      </c>
      <c r="D217" s="29" t="s">
        <v>1885</v>
      </c>
      <c r="E217" s="29" t="s">
        <v>1594</v>
      </c>
      <c r="F217" s="29" t="s">
        <v>1757</v>
      </c>
      <c r="G217" s="29" t="s">
        <v>1504</v>
      </c>
      <c r="H217" s="29"/>
      <c r="I217" s="29"/>
      <c r="J217" s="29"/>
      <c r="K217" s="29"/>
      <c r="L217" s="29">
        <v>1</v>
      </c>
      <c r="M217" s="29"/>
      <c r="N217" s="29">
        <f>SUM(DATACANNES24[[#This Row],[Grand Prix ]:[Bronze Lion]])</f>
        <v>1</v>
      </c>
      <c r="O217" s="29">
        <f>+DATACANNES24[[#This Row],[Grand Prix ]]*$H$2+DATACANNES24[[#This Row],[Titanium Grand Prix ]]*$I$2+DATACANNES24[[#This Row],[Titanium Lion]]*$J$2+DATACANNES24[[#This Row],[Gold Lion]]*$K$2+DATACANNES24[[#This Row],[Silver Lion]]*$L$2+DATACANNES24[[#This Row],[Bronze Lion]]*$M$2</f>
        <v>7</v>
      </c>
    </row>
    <row r="218" spans="1:15" x14ac:dyDescent="0.3">
      <c r="A218" s="29" t="s">
        <v>1852</v>
      </c>
      <c r="B218" s="29" t="s">
        <v>1886</v>
      </c>
      <c r="C218" s="29" t="s">
        <v>1886</v>
      </c>
      <c r="D218" s="29" t="s">
        <v>1887</v>
      </c>
      <c r="E218" s="29" t="s">
        <v>1888</v>
      </c>
      <c r="F218" s="29" t="s">
        <v>1888</v>
      </c>
      <c r="G218" s="29" t="s">
        <v>1504</v>
      </c>
      <c r="H218" s="29"/>
      <c r="I218" s="29"/>
      <c r="J218" s="29"/>
      <c r="K218" s="29">
        <v>1</v>
      </c>
      <c r="L218" s="29"/>
      <c r="M218" s="29"/>
      <c r="N218" s="29">
        <f>SUM(DATACANNES24[[#This Row],[Grand Prix ]:[Bronze Lion]])</f>
        <v>1</v>
      </c>
      <c r="O218" s="29">
        <f>+DATACANNES24[[#This Row],[Grand Prix ]]*$H$2+DATACANNES24[[#This Row],[Titanium Grand Prix ]]*$I$2+DATACANNES24[[#This Row],[Titanium Lion]]*$J$2+DATACANNES24[[#This Row],[Gold Lion]]*$K$2+DATACANNES24[[#This Row],[Silver Lion]]*$L$2+DATACANNES24[[#This Row],[Bronze Lion]]*$M$2</f>
        <v>15</v>
      </c>
    </row>
    <row r="219" spans="1:15" x14ac:dyDescent="0.3">
      <c r="A219" s="29" t="s">
        <v>1852</v>
      </c>
      <c r="B219" s="29" t="s">
        <v>1443</v>
      </c>
      <c r="C219" s="29" t="s">
        <v>2142</v>
      </c>
      <c r="D219" s="29" t="s">
        <v>1889</v>
      </c>
      <c r="E219" s="29" t="s">
        <v>1890</v>
      </c>
      <c r="F219" s="29" t="s">
        <v>1890</v>
      </c>
      <c r="G219" s="29" t="s">
        <v>1504</v>
      </c>
      <c r="H219" s="29"/>
      <c r="I219" s="29"/>
      <c r="J219" s="29"/>
      <c r="K219" s="29"/>
      <c r="L219" s="29">
        <v>1</v>
      </c>
      <c r="M219" s="29"/>
      <c r="N219" s="29">
        <f>SUM(DATACANNES24[[#This Row],[Grand Prix ]:[Bronze Lion]])</f>
        <v>1</v>
      </c>
      <c r="O219" s="29">
        <f>+DATACANNES24[[#This Row],[Grand Prix ]]*$H$2+DATACANNES24[[#This Row],[Titanium Grand Prix ]]*$I$2+DATACANNES24[[#This Row],[Titanium Lion]]*$J$2+DATACANNES24[[#This Row],[Gold Lion]]*$K$2+DATACANNES24[[#This Row],[Silver Lion]]*$L$2+DATACANNES24[[#This Row],[Bronze Lion]]*$M$2</f>
        <v>7</v>
      </c>
    </row>
    <row r="220" spans="1:15" x14ac:dyDescent="0.3">
      <c r="A220" s="29" t="s">
        <v>1852</v>
      </c>
      <c r="B220" s="29" t="s">
        <v>1443</v>
      </c>
      <c r="C220" s="29" t="s">
        <v>2142</v>
      </c>
      <c r="D220" s="29" t="s">
        <v>1891</v>
      </c>
      <c r="E220" s="29" t="s">
        <v>1892</v>
      </c>
      <c r="F220" s="29" t="s">
        <v>1892</v>
      </c>
      <c r="G220" s="29" t="s">
        <v>1504</v>
      </c>
      <c r="H220" s="29"/>
      <c r="I220" s="29"/>
      <c r="J220" s="29"/>
      <c r="K220" s="29"/>
      <c r="L220" s="29"/>
      <c r="M220" s="29">
        <v>1</v>
      </c>
      <c r="N220" s="29">
        <f>SUM(DATACANNES24[[#This Row],[Grand Prix ]:[Bronze Lion]])</f>
        <v>1</v>
      </c>
      <c r="O220" s="29">
        <f>+DATACANNES24[[#This Row],[Grand Prix ]]*$H$2+DATACANNES24[[#This Row],[Titanium Grand Prix ]]*$I$2+DATACANNES24[[#This Row],[Titanium Lion]]*$J$2+DATACANNES24[[#This Row],[Gold Lion]]*$K$2+DATACANNES24[[#This Row],[Silver Lion]]*$L$2+DATACANNES24[[#This Row],[Bronze Lion]]*$M$2</f>
        <v>3</v>
      </c>
    </row>
    <row r="221" spans="1:15" x14ac:dyDescent="0.3">
      <c r="A221" s="29" t="s">
        <v>1852</v>
      </c>
      <c r="B221" s="29" t="s">
        <v>1893</v>
      </c>
      <c r="C221" s="29" t="s">
        <v>1893</v>
      </c>
      <c r="D221" s="29" t="s">
        <v>1894</v>
      </c>
      <c r="E221" s="29" t="s">
        <v>1895</v>
      </c>
      <c r="F221" s="29" t="s">
        <v>1895</v>
      </c>
      <c r="G221" s="29" t="s">
        <v>1504</v>
      </c>
      <c r="H221" s="29">
        <v>1</v>
      </c>
      <c r="I221" s="29"/>
      <c r="J221" s="29"/>
      <c r="K221" s="29"/>
      <c r="L221" s="29"/>
      <c r="M221" s="29"/>
      <c r="N221" s="29">
        <f>SUM(DATACANNES24[[#This Row],[Grand Prix ]:[Bronze Lion]])</f>
        <v>1</v>
      </c>
      <c r="O221" s="29">
        <f>+DATACANNES24[[#This Row],[Grand Prix ]]*$H$2+DATACANNES24[[#This Row],[Titanium Grand Prix ]]*$I$2+DATACANNES24[[#This Row],[Titanium Lion]]*$J$2+DATACANNES24[[#This Row],[Gold Lion]]*$K$2+DATACANNES24[[#This Row],[Silver Lion]]*$L$2+DATACANNES24[[#This Row],[Bronze Lion]]*$M$2</f>
        <v>30</v>
      </c>
    </row>
    <row r="222" spans="1:15" x14ac:dyDescent="0.3">
      <c r="A222" s="29" t="s">
        <v>1852</v>
      </c>
      <c r="B222" s="29" t="s">
        <v>1544</v>
      </c>
      <c r="C222" s="29" t="s">
        <v>2147</v>
      </c>
      <c r="D222" s="29" t="s">
        <v>1652</v>
      </c>
      <c r="E222" s="29" t="s">
        <v>1653</v>
      </c>
      <c r="F222" s="29" t="s">
        <v>1653</v>
      </c>
      <c r="G222" s="29" t="s">
        <v>1504</v>
      </c>
      <c r="H222" s="29"/>
      <c r="I222" s="29"/>
      <c r="J222" s="29"/>
      <c r="K222" s="29">
        <v>1</v>
      </c>
      <c r="L222" s="29">
        <v>1</v>
      </c>
      <c r="M222" s="29"/>
      <c r="N222" s="29">
        <f>SUM(DATACANNES24[[#This Row],[Grand Prix ]:[Bronze Lion]])</f>
        <v>2</v>
      </c>
      <c r="O222" s="29">
        <f>+DATACANNES24[[#This Row],[Grand Prix ]]*$H$2+DATACANNES24[[#This Row],[Titanium Grand Prix ]]*$I$2+DATACANNES24[[#This Row],[Titanium Lion]]*$J$2+DATACANNES24[[#This Row],[Gold Lion]]*$K$2+DATACANNES24[[#This Row],[Silver Lion]]*$L$2+DATACANNES24[[#This Row],[Bronze Lion]]*$M$2</f>
        <v>22</v>
      </c>
    </row>
    <row r="223" spans="1:15" x14ac:dyDescent="0.3">
      <c r="A223" s="29" t="s">
        <v>1896</v>
      </c>
      <c r="B223" s="29" t="s">
        <v>1665</v>
      </c>
      <c r="C223" s="29" t="s">
        <v>1665</v>
      </c>
      <c r="D223" s="29" t="s">
        <v>1666</v>
      </c>
      <c r="E223" s="29" t="s">
        <v>1667</v>
      </c>
      <c r="F223" s="29" t="s">
        <v>1668</v>
      </c>
      <c r="G223" s="29" t="s">
        <v>146</v>
      </c>
      <c r="H223" s="29"/>
      <c r="I223" s="29"/>
      <c r="J223" s="29"/>
      <c r="K223" s="29"/>
      <c r="L223" s="29"/>
      <c r="M223" s="29">
        <v>1</v>
      </c>
      <c r="N223" s="29">
        <f>SUM(DATACANNES24[[#This Row],[Grand Prix ]:[Bronze Lion]])</f>
        <v>1</v>
      </c>
      <c r="O223" s="29">
        <f>+DATACANNES24[[#This Row],[Grand Prix ]]*$H$2+DATACANNES24[[#This Row],[Titanium Grand Prix ]]*$I$2+DATACANNES24[[#This Row],[Titanium Lion]]*$J$2+DATACANNES24[[#This Row],[Gold Lion]]*$K$2+DATACANNES24[[#This Row],[Silver Lion]]*$L$2+DATACANNES24[[#This Row],[Bronze Lion]]*$M$2</f>
        <v>3</v>
      </c>
    </row>
    <row r="224" spans="1:15" x14ac:dyDescent="0.3">
      <c r="A224" s="29" t="s">
        <v>1896</v>
      </c>
      <c r="B224" s="29" t="s">
        <v>1562</v>
      </c>
      <c r="C224" s="29" t="s">
        <v>1562</v>
      </c>
      <c r="D224" s="29" t="s">
        <v>1563</v>
      </c>
      <c r="E224" s="29" t="s">
        <v>1564</v>
      </c>
      <c r="F224" s="29" t="s">
        <v>1563</v>
      </c>
      <c r="G224" s="29" t="s">
        <v>146</v>
      </c>
      <c r="H224" s="29"/>
      <c r="I224" s="29"/>
      <c r="J224" s="29"/>
      <c r="K224" s="29"/>
      <c r="L224" s="29"/>
      <c r="M224" s="29">
        <v>1</v>
      </c>
      <c r="N224" s="29">
        <f>SUM(DATACANNES24[[#This Row],[Grand Prix ]:[Bronze Lion]])</f>
        <v>1</v>
      </c>
      <c r="O224" s="29">
        <f>+DATACANNES24[[#This Row],[Grand Prix ]]*$H$2+DATACANNES24[[#This Row],[Titanium Grand Prix ]]*$I$2+DATACANNES24[[#This Row],[Titanium Lion]]*$J$2+DATACANNES24[[#This Row],[Gold Lion]]*$K$2+DATACANNES24[[#This Row],[Silver Lion]]*$L$2+DATACANNES24[[#This Row],[Bronze Lion]]*$M$2</f>
        <v>3</v>
      </c>
    </row>
    <row r="225" spans="1:15" x14ac:dyDescent="0.3">
      <c r="A225" s="29" t="s">
        <v>1896</v>
      </c>
      <c r="B225" s="29" t="s">
        <v>1594</v>
      </c>
      <c r="C225" s="29" t="s">
        <v>1594</v>
      </c>
      <c r="D225" s="29" t="s">
        <v>1792</v>
      </c>
      <c r="E225" s="29" t="s">
        <v>1594</v>
      </c>
      <c r="F225" s="29" t="s">
        <v>1793</v>
      </c>
      <c r="G225" s="29" t="s">
        <v>1504</v>
      </c>
      <c r="H225" s="29"/>
      <c r="I225" s="29"/>
      <c r="J225" s="29"/>
      <c r="K225" s="29"/>
      <c r="L225" s="29"/>
      <c r="M225" s="29">
        <v>1</v>
      </c>
      <c r="N225" s="29">
        <f>SUM(DATACANNES24[[#This Row],[Grand Prix ]:[Bronze Lion]])</f>
        <v>1</v>
      </c>
      <c r="O225" s="29">
        <f>+DATACANNES24[[#This Row],[Grand Prix ]]*$H$2+DATACANNES24[[#This Row],[Titanium Grand Prix ]]*$I$2+DATACANNES24[[#This Row],[Titanium Lion]]*$J$2+DATACANNES24[[#This Row],[Gold Lion]]*$K$2+DATACANNES24[[#This Row],[Silver Lion]]*$L$2+DATACANNES24[[#This Row],[Bronze Lion]]*$M$2</f>
        <v>3</v>
      </c>
    </row>
    <row r="226" spans="1:15" x14ac:dyDescent="0.3">
      <c r="A226" s="29" t="s">
        <v>1896</v>
      </c>
      <c r="B226" s="29" t="s">
        <v>1500</v>
      </c>
      <c r="C226" s="29" t="s">
        <v>1500</v>
      </c>
      <c r="D226" s="29" t="s">
        <v>1839</v>
      </c>
      <c r="E226" s="29" t="s">
        <v>1840</v>
      </c>
      <c r="F226" s="29" t="s">
        <v>1841</v>
      </c>
      <c r="G226" s="29" t="s">
        <v>1504</v>
      </c>
      <c r="H226" s="29"/>
      <c r="I226" s="29"/>
      <c r="J226" s="29"/>
      <c r="K226" s="29"/>
      <c r="L226" s="29">
        <v>1</v>
      </c>
      <c r="M226" s="29"/>
      <c r="N226" s="29">
        <f>SUM(DATACANNES24[[#This Row],[Grand Prix ]:[Bronze Lion]])</f>
        <v>1</v>
      </c>
      <c r="O226" s="29">
        <f>+DATACANNES24[[#This Row],[Grand Prix ]]*$H$2+DATACANNES24[[#This Row],[Titanium Grand Prix ]]*$I$2+DATACANNES24[[#This Row],[Titanium Lion]]*$J$2+DATACANNES24[[#This Row],[Gold Lion]]*$K$2+DATACANNES24[[#This Row],[Silver Lion]]*$L$2+DATACANNES24[[#This Row],[Bronze Lion]]*$M$2</f>
        <v>7</v>
      </c>
    </row>
    <row r="227" spans="1:15" x14ac:dyDescent="0.3">
      <c r="A227" s="29" t="s">
        <v>1896</v>
      </c>
      <c r="B227" s="29" t="s">
        <v>1770</v>
      </c>
      <c r="C227" s="29" t="s">
        <v>1770</v>
      </c>
      <c r="D227" s="29" t="s">
        <v>1771</v>
      </c>
      <c r="E227" s="29" t="s">
        <v>1772</v>
      </c>
      <c r="F227" s="29" t="s">
        <v>1773</v>
      </c>
      <c r="G227" s="29" t="s">
        <v>127</v>
      </c>
      <c r="H227" s="29"/>
      <c r="I227" s="29"/>
      <c r="J227" s="29"/>
      <c r="K227" s="29"/>
      <c r="L227" s="29"/>
      <c r="M227" s="29">
        <v>1</v>
      </c>
      <c r="N227" s="29">
        <f>SUM(DATACANNES24[[#This Row],[Grand Prix ]:[Bronze Lion]])</f>
        <v>1</v>
      </c>
      <c r="O227" s="29">
        <f>+DATACANNES24[[#This Row],[Grand Prix ]]*$H$2+DATACANNES24[[#This Row],[Titanium Grand Prix ]]*$I$2+DATACANNES24[[#This Row],[Titanium Lion]]*$J$2+DATACANNES24[[#This Row],[Gold Lion]]*$K$2+DATACANNES24[[#This Row],[Silver Lion]]*$L$2+DATACANNES24[[#This Row],[Bronze Lion]]*$M$2</f>
        <v>3</v>
      </c>
    </row>
    <row r="228" spans="1:15" x14ac:dyDescent="0.3">
      <c r="A228" s="29" t="s">
        <v>1896</v>
      </c>
      <c r="B228" s="1" t="s">
        <v>1233</v>
      </c>
      <c r="C228" s="1" t="s">
        <v>2718</v>
      </c>
      <c r="D228" s="29" t="s">
        <v>1588</v>
      </c>
      <c r="E228" s="29" t="s">
        <v>1589</v>
      </c>
      <c r="F228" s="29" t="s">
        <v>1590</v>
      </c>
      <c r="G228" s="29" t="s">
        <v>1504</v>
      </c>
      <c r="H228" s="29"/>
      <c r="I228" s="29"/>
      <c r="J228" s="29"/>
      <c r="K228" s="29"/>
      <c r="L228" s="29">
        <v>1</v>
      </c>
      <c r="M228" s="29"/>
      <c r="N228" s="29">
        <f>SUM(DATACANNES24[[#This Row],[Grand Prix ]:[Bronze Lion]])</f>
        <v>1</v>
      </c>
      <c r="O228" s="29">
        <f>+DATACANNES24[[#This Row],[Grand Prix ]]*$H$2+DATACANNES24[[#This Row],[Titanium Grand Prix ]]*$I$2+DATACANNES24[[#This Row],[Titanium Lion]]*$J$2+DATACANNES24[[#This Row],[Gold Lion]]*$K$2+DATACANNES24[[#This Row],[Silver Lion]]*$L$2+DATACANNES24[[#This Row],[Bronze Lion]]*$M$2</f>
        <v>7</v>
      </c>
    </row>
    <row r="229" spans="1:15" x14ac:dyDescent="0.3">
      <c r="A229" s="29" t="s">
        <v>1896</v>
      </c>
      <c r="B229" s="29" t="s">
        <v>1539</v>
      </c>
      <c r="C229" s="29" t="s">
        <v>2131</v>
      </c>
      <c r="D229" s="29" t="s">
        <v>1897</v>
      </c>
      <c r="E229" s="29" t="s">
        <v>1648</v>
      </c>
      <c r="F229" s="29" t="s">
        <v>1648</v>
      </c>
      <c r="G229" s="29" t="s">
        <v>1504</v>
      </c>
      <c r="H229" s="29"/>
      <c r="I229" s="29"/>
      <c r="J229" s="29"/>
      <c r="K229" s="29">
        <v>1</v>
      </c>
      <c r="L229" s="29"/>
      <c r="M229" s="29"/>
      <c r="N229" s="29">
        <f>SUM(DATACANNES24[[#This Row],[Grand Prix ]:[Bronze Lion]])</f>
        <v>1</v>
      </c>
      <c r="O229" s="29">
        <f>+DATACANNES24[[#This Row],[Grand Prix ]]*$H$2+DATACANNES24[[#This Row],[Titanium Grand Prix ]]*$I$2+DATACANNES24[[#This Row],[Titanium Lion]]*$J$2+DATACANNES24[[#This Row],[Gold Lion]]*$K$2+DATACANNES24[[#This Row],[Silver Lion]]*$L$2+DATACANNES24[[#This Row],[Bronze Lion]]*$M$2</f>
        <v>15</v>
      </c>
    </row>
    <row r="230" spans="1:15" x14ac:dyDescent="0.3">
      <c r="A230" s="29" t="s">
        <v>1896</v>
      </c>
      <c r="B230" s="29" t="s">
        <v>1539</v>
      </c>
      <c r="C230" s="29" t="s">
        <v>2131</v>
      </c>
      <c r="D230" s="29" t="s">
        <v>1898</v>
      </c>
      <c r="E230" s="29" t="s">
        <v>1899</v>
      </c>
      <c r="F230" s="29" t="s">
        <v>1899</v>
      </c>
      <c r="G230" s="29" t="s">
        <v>1504</v>
      </c>
      <c r="H230" s="29"/>
      <c r="I230" s="29"/>
      <c r="J230" s="29"/>
      <c r="K230" s="29"/>
      <c r="L230" s="29"/>
      <c r="M230" s="29">
        <v>1</v>
      </c>
      <c r="N230" s="29">
        <f>SUM(DATACANNES24[[#This Row],[Grand Prix ]:[Bronze Lion]])</f>
        <v>1</v>
      </c>
      <c r="O230" s="29">
        <f>+DATACANNES24[[#This Row],[Grand Prix ]]*$H$2+DATACANNES24[[#This Row],[Titanium Grand Prix ]]*$I$2+DATACANNES24[[#This Row],[Titanium Lion]]*$J$2+DATACANNES24[[#This Row],[Gold Lion]]*$K$2+DATACANNES24[[#This Row],[Silver Lion]]*$L$2+DATACANNES24[[#This Row],[Bronze Lion]]*$M$2</f>
        <v>3</v>
      </c>
    </row>
    <row r="231" spans="1:15" x14ac:dyDescent="0.3">
      <c r="A231" s="29" t="s">
        <v>1896</v>
      </c>
      <c r="B231" s="29" t="s">
        <v>1443</v>
      </c>
      <c r="C231" s="29" t="s">
        <v>2140</v>
      </c>
      <c r="D231" s="29" t="s">
        <v>1647</v>
      </c>
      <c r="E231" s="29" t="s">
        <v>1648</v>
      </c>
      <c r="F231" s="29" t="s">
        <v>1648</v>
      </c>
      <c r="G231" s="29" t="s">
        <v>146</v>
      </c>
      <c r="H231" s="29"/>
      <c r="I231" s="29"/>
      <c r="J231" s="29"/>
      <c r="K231" s="29">
        <v>1</v>
      </c>
      <c r="L231" s="29"/>
      <c r="M231" s="29"/>
      <c r="N231" s="29">
        <f>SUM(DATACANNES24[[#This Row],[Grand Prix ]:[Bronze Lion]])</f>
        <v>1</v>
      </c>
      <c r="O231" s="29">
        <f>+DATACANNES24[[#This Row],[Grand Prix ]]*$H$2+DATACANNES24[[#This Row],[Titanium Grand Prix ]]*$I$2+DATACANNES24[[#This Row],[Titanium Lion]]*$J$2+DATACANNES24[[#This Row],[Gold Lion]]*$K$2+DATACANNES24[[#This Row],[Silver Lion]]*$L$2+DATACANNES24[[#This Row],[Bronze Lion]]*$M$2</f>
        <v>15</v>
      </c>
    </row>
    <row r="232" spans="1:15" x14ac:dyDescent="0.3">
      <c r="A232" s="29" t="s">
        <v>1896</v>
      </c>
      <c r="B232" s="29" t="s">
        <v>1443</v>
      </c>
      <c r="C232" s="29" t="s">
        <v>2142</v>
      </c>
      <c r="D232" s="29" t="s">
        <v>1647</v>
      </c>
      <c r="E232" s="29" t="s">
        <v>1648</v>
      </c>
      <c r="F232" s="29" t="s">
        <v>1648</v>
      </c>
      <c r="G232" s="29" t="s">
        <v>1504</v>
      </c>
      <c r="H232" s="29"/>
      <c r="I232" s="29"/>
      <c r="J232" s="29"/>
      <c r="K232" s="29">
        <v>1</v>
      </c>
      <c r="L232" s="29"/>
      <c r="M232" s="29"/>
      <c r="N232" s="29">
        <f>SUM(DATACANNES24[[#This Row],[Grand Prix ]:[Bronze Lion]])</f>
        <v>1</v>
      </c>
      <c r="O232" s="29">
        <f>+DATACANNES24[[#This Row],[Grand Prix ]]*$H$2+DATACANNES24[[#This Row],[Titanium Grand Prix ]]*$I$2+DATACANNES24[[#This Row],[Titanium Lion]]*$J$2+DATACANNES24[[#This Row],[Gold Lion]]*$K$2+DATACANNES24[[#This Row],[Silver Lion]]*$L$2+DATACANNES24[[#This Row],[Bronze Lion]]*$M$2</f>
        <v>15</v>
      </c>
    </row>
    <row r="233" spans="1:15" x14ac:dyDescent="0.3">
      <c r="A233" s="29" t="s">
        <v>1900</v>
      </c>
      <c r="B233" s="29" t="s">
        <v>1861</v>
      </c>
      <c r="C233" s="29" t="s">
        <v>1861</v>
      </c>
      <c r="D233" s="29" t="s">
        <v>1862</v>
      </c>
      <c r="E233" s="29" t="s">
        <v>1863</v>
      </c>
      <c r="F233" s="29" t="s">
        <v>1862</v>
      </c>
      <c r="G233" s="29" t="s">
        <v>1504</v>
      </c>
      <c r="H233" s="29"/>
      <c r="I233" s="29"/>
      <c r="J233" s="29"/>
      <c r="K233" s="29"/>
      <c r="L233" s="29"/>
      <c r="M233" s="29">
        <v>1</v>
      </c>
      <c r="N233" s="29">
        <f>SUM(DATACANNES24[[#This Row],[Grand Prix ]:[Bronze Lion]])</f>
        <v>1</v>
      </c>
      <c r="O233" s="29">
        <f>+DATACANNES24[[#This Row],[Grand Prix ]]*$H$2+DATACANNES24[[#This Row],[Titanium Grand Prix ]]*$I$2+DATACANNES24[[#This Row],[Titanium Lion]]*$J$2+DATACANNES24[[#This Row],[Gold Lion]]*$K$2+DATACANNES24[[#This Row],[Silver Lion]]*$L$2+DATACANNES24[[#This Row],[Bronze Lion]]*$M$2</f>
        <v>3</v>
      </c>
    </row>
    <row r="234" spans="1:15" x14ac:dyDescent="0.3">
      <c r="A234" s="29" t="s">
        <v>1900</v>
      </c>
      <c r="B234" s="29" t="s">
        <v>1678</v>
      </c>
      <c r="C234" s="29" t="s">
        <v>1678</v>
      </c>
      <c r="D234" s="29" t="s">
        <v>1901</v>
      </c>
      <c r="E234" s="29" t="s">
        <v>1678</v>
      </c>
      <c r="F234" s="29" t="s">
        <v>1902</v>
      </c>
      <c r="G234" s="29" t="s">
        <v>1504</v>
      </c>
      <c r="H234" s="29"/>
      <c r="I234" s="29"/>
      <c r="J234" s="29"/>
      <c r="K234" s="29"/>
      <c r="L234" s="29"/>
      <c r="M234" s="29">
        <v>1</v>
      </c>
      <c r="N234" s="29">
        <f>SUM(DATACANNES24[[#This Row],[Grand Prix ]:[Bronze Lion]])</f>
        <v>1</v>
      </c>
      <c r="O234" s="29">
        <f>+DATACANNES24[[#This Row],[Grand Prix ]]*$H$2+DATACANNES24[[#This Row],[Titanium Grand Prix ]]*$I$2+DATACANNES24[[#This Row],[Titanium Lion]]*$J$2+DATACANNES24[[#This Row],[Gold Lion]]*$K$2+DATACANNES24[[#This Row],[Silver Lion]]*$L$2+DATACANNES24[[#This Row],[Bronze Lion]]*$M$2</f>
        <v>3</v>
      </c>
    </row>
    <row r="235" spans="1:15" x14ac:dyDescent="0.3">
      <c r="A235" s="29" t="s">
        <v>1900</v>
      </c>
      <c r="B235" s="29" t="s">
        <v>1443</v>
      </c>
      <c r="C235" s="29" t="s">
        <v>2704</v>
      </c>
      <c r="D235" s="29" t="s">
        <v>1903</v>
      </c>
      <c r="E235" s="29" t="s">
        <v>1904</v>
      </c>
      <c r="F235" s="29" t="s">
        <v>1903</v>
      </c>
      <c r="G235" s="29" t="s">
        <v>1584</v>
      </c>
      <c r="H235" s="29"/>
      <c r="I235" s="29"/>
      <c r="J235" s="29"/>
      <c r="K235" s="29"/>
      <c r="L235" s="29"/>
      <c r="M235" s="29">
        <v>1</v>
      </c>
      <c r="N235" s="29">
        <f>SUM(DATACANNES24[[#This Row],[Grand Prix ]:[Bronze Lion]])</f>
        <v>1</v>
      </c>
      <c r="O235" s="29">
        <f>+DATACANNES24[[#This Row],[Grand Prix ]]*$H$2+DATACANNES24[[#This Row],[Titanium Grand Prix ]]*$I$2+DATACANNES24[[#This Row],[Titanium Lion]]*$J$2+DATACANNES24[[#This Row],[Gold Lion]]*$K$2+DATACANNES24[[#This Row],[Silver Lion]]*$L$2+DATACANNES24[[#This Row],[Bronze Lion]]*$M$2</f>
        <v>3</v>
      </c>
    </row>
    <row r="236" spans="1:15" x14ac:dyDescent="0.3">
      <c r="A236" s="29" t="s">
        <v>1905</v>
      </c>
      <c r="B236" s="29" t="s">
        <v>1906</v>
      </c>
      <c r="C236" s="29" t="s">
        <v>1906</v>
      </c>
      <c r="D236" s="29" t="s">
        <v>1907</v>
      </c>
      <c r="E236" s="29" t="s">
        <v>1908</v>
      </c>
      <c r="F236" s="29" t="s">
        <v>1909</v>
      </c>
      <c r="G236" s="29" t="s">
        <v>1504</v>
      </c>
      <c r="H236" s="29"/>
      <c r="I236" s="29"/>
      <c r="J236" s="29"/>
      <c r="K236" s="29"/>
      <c r="L236" s="29"/>
      <c r="M236" s="29">
        <v>1</v>
      </c>
      <c r="N236" s="29">
        <f>SUM(DATACANNES24[[#This Row],[Grand Prix ]:[Bronze Lion]])</f>
        <v>1</v>
      </c>
      <c r="O236" s="29">
        <f>+DATACANNES24[[#This Row],[Grand Prix ]]*$H$2+DATACANNES24[[#This Row],[Titanium Grand Prix ]]*$I$2+DATACANNES24[[#This Row],[Titanium Lion]]*$J$2+DATACANNES24[[#This Row],[Gold Lion]]*$K$2+DATACANNES24[[#This Row],[Silver Lion]]*$L$2+DATACANNES24[[#This Row],[Bronze Lion]]*$M$2</f>
        <v>3</v>
      </c>
    </row>
    <row r="237" spans="1:15" x14ac:dyDescent="0.3">
      <c r="A237" s="29" t="s">
        <v>1905</v>
      </c>
      <c r="B237" s="29" t="s">
        <v>1804</v>
      </c>
      <c r="C237" s="29" t="s">
        <v>2112</v>
      </c>
      <c r="D237" s="29" t="s">
        <v>1910</v>
      </c>
      <c r="E237" s="29" t="s">
        <v>1911</v>
      </c>
      <c r="F237" s="29" t="s">
        <v>1912</v>
      </c>
      <c r="G237" s="29" t="s">
        <v>146</v>
      </c>
      <c r="H237" s="29"/>
      <c r="I237" s="29"/>
      <c r="J237" s="29"/>
      <c r="K237" s="29"/>
      <c r="L237" s="29">
        <v>1</v>
      </c>
      <c r="M237" s="29"/>
      <c r="N237" s="29">
        <f>SUM(DATACANNES24[[#This Row],[Grand Prix ]:[Bronze Lion]])</f>
        <v>1</v>
      </c>
      <c r="O237" s="29">
        <f>+DATACANNES24[[#This Row],[Grand Prix ]]*$H$2+DATACANNES24[[#This Row],[Titanium Grand Prix ]]*$I$2+DATACANNES24[[#This Row],[Titanium Lion]]*$J$2+DATACANNES24[[#This Row],[Gold Lion]]*$K$2+DATACANNES24[[#This Row],[Silver Lion]]*$L$2+DATACANNES24[[#This Row],[Bronze Lion]]*$M$2</f>
        <v>7</v>
      </c>
    </row>
    <row r="238" spans="1:15" x14ac:dyDescent="0.3">
      <c r="A238" s="29" t="s">
        <v>1905</v>
      </c>
      <c r="B238" s="29" t="s">
        <v>1913</v>
      </c>
      <c r="C238" s="29" t="s">
        <v>1913</v>
      </c>
      <c r="D238" s="29" t="s">
        <v>1914</v>
      </c>
      <c r="E238" s="29" t="s">
        <v>1913</v>
      </c>
      <c r="F238" s="29" t="s">
        <v>1914</v>
      </c>
      <c r="G238" s="29" t="s">
        <v>127</v>
      </c>
      <c r="H238" s="29">
        <v>1</v>
      </c>
      <c r="I238" s="29"/>
      <c r="J238" s="29"/>
      <c r="K238" s="29"/>
      <c r="L238" s="29"/>
      <c r="M238" s="29"/>
      <c r="N238" s="29">
        <f>SUM(DATACANNES24[[#This Row],[Grand Prix ]:[Bronze Lion]])</f>
        <v>1</v>
      </c>
      <c r="O238" s="29">
        <f>+DATACANNES24[[#This Row],[Grand Prix ]]*$H$2+DATACANNES24[[#This Row],[Titanium Grand Prix ]]*$I$2+DATACANNES24[[#This Row],[Titanium Lion]]*$J$2+DATACANNES24[[#This Row],[Gold Lion]]*$K$2+DATACANNES24[[#This Row],[Silver Lion]]*$L$2+DATACANNES24[[#This Row],[Bronze Lion]]*$M$2</f>
        <v>30</v>
      </c>
    </row>
    <row r="239" spans="1:15" x14ac:dyDescent="0.3">
      <c r="A239" s="29" t="s">
        <v>1915</v>
      </c>
      <c r="B239" s="29" t="s">
        <v>1562</v>
      </c>
      <c r="C239" s="29" t="s">
        <v>1562</v>
      </c>
      <c r="D239" s="29" t="s">
        <v>1916</v>
      </c>
      <c r="E239" s="29" t="s">
        <v>1917</v>
      </c>
      <c r="F239" s="29" t="s">
        <v>1916</v>
      </c>
      <c r="G239" s="29" t="s">
        <v>146</v>
      </c>
      <c r="H239" s="29"/>
      <c r="I239" s="29"/>
      <c r="J239" s="29"/>
      <c r="K239" s="29"/>
      <c r="L239" s="29">
        <v>1</v>
      </c>
      <c r="M239" s="29">
        <v>1</v>
      </c>
      <c r="N239" s="29">
        <f>SUM(DATACANNES24[[#This Row],[Grand Prix ]:[Bronze Lion]])</f>
        <v>2</v>
      </c>
      <c r="O239" s="29">
        <f>+DATACANNES24[[#This Row],[Grand Prix ]]*$H$2+DATACANNES24[[#This Row],[Titanium Grand Prix ]]*$I$2+DATACANNES24[[#This Row],[Titanium Lion]]*$J$2+DATACANNES24[[#This Row],[Gold Lion]]*$K$2+DATACANNES24[[#This Row],[Silver Lion]]*$L$2+DATACANNES24[[#This Row],[Bronze Lion]]*$M$2</f>
        <v>10</v>
      </c>
    </row>
    <row r="240" spans="1:15" x14ac:dyDescent="0.3">
      <c r="A240" s="29" t="s">
        <v>1915</v>
      </c>
      <c r="B240" s="29" t="s">
        <v>1918</v>
      </c>
      <c r="C240" s="29" t="s">
        <v>470</v>
      </c>
      <c r="D240" s="29" t="s">
        <v>1919</v>
      </c>
      <c r="E240" s="29" t="s">
        <v>1733</v>
      </c>
      <c r="F240" s="29" t="s">
        <v>1920</v>
      </c>
      <c r="G240" s="29" t="s">
        <v>1584</v>
      </c>
      <c r="H240" s="29"/>
      <c r="I240" s="29"/>
      <c r="J240" s="29"/>
      <c r="K240" s="29"/>
      <c r="L240" s="29"/>
      <c r="M240" s="29">
        <v>1</v>
      </c>
      <c r="N240" s="29">
        <f>SUM(DATACANNES24[[#This Row],[Grand Prix ]:[Bronze Lion]])</f>
        <v>1</v>
      </c>
      <c r="O240" s="29">
        <f>+DATACANNES24[[#This Row],[Grand Prix ]]*$H$2+DATACANNES24[[#This Row],[Titanium Grand Prix ]]*$I$2+DATACANNES24[[#This Row],[Titanium Lion]]*$J$2+DATACANNES24[[#This Row],[Gold Lion]]*$K$2+DATACANNES24[[#This Row],[Silver Lion]]*$L$2+DATACANNES24[[#This Row],[Bronze Lion]]*$M$2</f>
        <v>3</v>
      </c>
    </row>
    <row r="241" spans="1:15" x14ac:dyDescent="0.3">
      <c r="A241" s="29" t="s">
        <v>1915</v>
      </c>
      <c r="B241" s="29" t="s">
        <v>1581</v>
      </c>
      <c r="C241" s="29" t="s">
        <v>1581</v>
      </c>
      <c r="D241" s="29" t="s">
        <v>1582</v>
      </c>
      <c r="E241" s="29" t="s">
        <v>1583</v>
      </c>
      <c r="F241" s="29" t="s">
        <v>1583</v>
      </c>
      <c r="G241" s="29" t="s">
        <v>1584</v>
      </c>
      <c r="H241" s="29"/>
      <c r="I241" s="29"/>
      <c r="J241" s="29"/>
      <c r="K241" s="29">
        <v>1</v>
      </c>
      <c r="L241" s="29"/>
      <c r="M241" s="29"/>
      <c r="N241" s="29">
        <f>SUM(DATACANNES24[[#This Row],[Grand Prix ]:[Bronze Lion]])</f>
        <v>1</v>
      </c>
      <c r="O241" s="29">
        <f>+DATACANNES24[[#This Row],[Grand Prix ]]*$H$2+DATACANNES24[[#This Row],[Titanium Grand Prix ]]*$I$2+DATACANNES24[[#This Row],[Titanium Lion]]*$J$2+DATACANNES24[[#This Row],[Gold Lion]]*$K$2+DATACANNES24[[#This Row],[Silver Lion]]*$L$2+DATACANNES24[[#This Row],[Bronze Lion]]*$M$2</f>
        <v>15</v>
      </c>
    </row>
    <row r="242" spans="1:15" x14ac:dyDescent="0.3">
      <c r="A242" s="29" t="s">
        <v>1915</v>
      </c>
      <c r="B242" s="29" t="s">
        <v>1523</v>
      </c>
      <c r="C242" s="29" t="s">
        <v>2106</v>
      </c>
      <c r="D242" s="29" t="s">
        <v>1614</v>
      </c>
      <c r="E242" s="29" t="s">
        <v>1615</v>
      </c>
      <c r="F242" s="29" t="s">
        <v>1616</v>
      </c>
      <c r="G242" s="29" t="s">
        <v>127</v>
      </c>
      <c r="H242" s="29"/>
      <c r="I242" s="29"/>
      <c r="J242" s="29"/>
      <c r="K242" s="29"/>
      <c r="L242" s="29"/>
      <c r="M242" s="29">
        <v>1</v>
      </c>
      <c r="N242" s="29">
        <f>SUM(DATACANNES24[[#This Row],[Grand Prix ]:[Bronze Lion]])</f>
        <v>1</v>
      </c>
      <c r="O242" s="29">
        <f>+DATACANNES24[[#This Row],[Grand Prix ]]*$H$2+DATACANNES24[[#This Row],[Titanium Grand Prix ]]*$I$2+DATACANNES24[[#This Row],[Titanium Lion]]*$J$2+DATACANNES24[[#This Row],[Gold Lion]]*$K$2+DATACANNES24[[#This Row],[Silver Lion]]*$L$2+DATACANNES24[[#This Row],[Bronze Lion]]*$M$2</f>
        <v>3</v>
      </c>
    </row>
    <row r="243" spans="1:15" x14ac:dyDescent="0.3">
      <c r="A243" s="29" t="s">
        <v>1915</v>
      </c>
      <c r="B243" s="29" t="s">
        <v>1712</v>
      </c>
      <c r="C243" s="1" t="s">
        <v>2714</v>
      </c>
      <c r="D243" s="29" t="s">
        <v>1921</v>
      </c>
      <c r="E243" s="29" t="s">
        <v>1714</v>
      </c>
      <c r="F243" s="29" t="s">
        <v>1714</v>
      </c>
      <c r="G243" s="29" t="s">
        <v>1504</v>
      </c>
      <c r="H243" s="29"/>
      <c r="I243" s="29"/>
      <c r="J243" s="29"/>
      <c r="K243" s="29"/>
      <c r="L243" s="29"/>
      <c r="M243" s="29">
        <v>1</v>
      </c>
      <c r="N243" s="29">
        <f>SUM(DATACANNES24[[#This Row],[Grand Prix ]:[Bronze Lion]])</f>
        <v>1</v>
      </c>
      <c r="O243" s="29">
        <f>+DATACANNES24[[#This Row],[Grand Prix ]]*$H$2+DATACANNES24[[#This Row],[Titanium Grand Prix ]]*$I$2+DATACANNES24[[#This Row],[Titanium Lion]]*$J$2+DATACANNES24[[#This Row],[Gold Lion]]*$K$2+DATACANNES24[[#This Row],[Silver Lion]]*$L$2+DATACANNES24[[#This Row],[Bronze Lion]]*$M$2</f>
        <v>3</v>
      </c>
    </row>
    <row r="244" spans="1:15" x14ac:dyDescent="0.3">
      <c r="A244" s="29" t="s">
        <v>1915</v>
      </c>
      <c r="B244" s="29" t="s">
        <v>1505</v>
      </c>
      <c r="C244" s="29" t="s">
        <v>1505</v>
      </c>
      <c r="D244" s="29" t="s">
        <v>1625</v>
      </c>
      <c r="E244" s="29" t="s">
        <v>1626</v>
      </c>
      <c r="F244" s="29" t="s">
        <v>1627</v>
      </c>
      <c r="G244" s="29" t="s">
        <v>146</v>
      </c>
      <c r="H244" s="29"/>
      <c r="I244" s="29"/>
      <c r="J244" s="29"/>
      <c r="K244" s="29">
        <v>1</v>
      </c>
      <c r="L244" s="29"/>
      <c r="M244" s="29"/>
      <c r="N244" s="29">
        <f>SUM(DATACANNES24[[#This Row],[Grand Prix ]:[Bronze Lion]])</f>
        <v>1</v>
      </c>
      <c r="O244" s="29">
        <f>+DATACANNES24[[#This Row],[Grand Prix ]]*$H$2+DATACANNES24[[#This Row],[Titanium Grand Prix ]]*$I$2+DATACANNES24[[#This Row],[Titanium Lion]]*$J$2+DATACANNES24[[#This Row],[Gold Lion]]*$K$2+DATACANNES24[[#This Row],[Silver Lion]]*$L$2+DATACANNES24[[#This Row],[Bronze Lion]]*$M$2</f>
        <v>15</v>
      </c>
    </row>
    <row r="245" spans="1:15" x14ac:dyDescent="0.3">
      <c r="A245" s="29" t="s">
        <v>1915</v>
      </c>
      <c r="B245" s="29" t="s">
        <v>1674</v>
      </c>
      <c r="C245" s="29" t="s">
        <v>1674</v>
      </c>
      <c r="D245" s="29" t="s">
        <v>1922</v>
      </c>
      <c r="E245" s="29" t="s">
        <v>1923</v>
      </c>
      <c r="F245" s="29" t="s">
        <v>1923</v>
      </c>
      <c r="G245" s="29" t="s">
        <v>1584</v>
      </c>
      <c r="H245" s="29"/>
      <c r="I245" s="29"/>
      <c r="J245" s="29"/>
      <c r="K245" s="29"/>
      <c r="L245" s="29">
        <v>1</v>
      </c>
      <c r="M245" s="29"/>
      <c r="N245" s="29">
        <f>SUM(DATACANNES24[[#This Row],[Grand Prix ]:[Bronze Lion]])</f>
        <v>1</v>
      </c>
      <c r="O245" s="29">
        <f>+DATACANNES24[[#This Row],[Grand Prix ]]*$H$2+DATACANNES24[[#This Row],[Titanium Grand Prix ]]*$I$2+DATACANNES24[[#This Row],[Titanium Lion]]*$J$2+DATACANNES24[[#This Row],[Gold Lion]]*$K$2+DATACANNES24[[#This Row],[Silver Lion]]*$L$2+DATACANNES24[[#This Row],[Bronze Lion]]*$M$2</f>
        <v>7</v>
      </c>
    </row>
    <row r="246" spans="1:15" x14ac:dyDescent="0.3">
      <c r="A246" s="29" t="s">
        <v>1915</v>
      </c>
      <c r="B246" s="29" t="s">
        <v>2208</v>
      </c>
      <c r="C246" s="29" t="s">
        <v>2207</v>
      </c>
      <c r="D246" s="29" t="s">
        <v>1598</v>
      </c>
      <c r="E246" s="29" t="s">
        <v>1599</v>
      </c>
      <c r="F246" s="29" t="s">
        <v>1599</v>
      </c>
      <c r="G246" s="29" t="s">
        <v>1504</v>
      </c>
      <c r="H246" s="29"/>
      <c r="I246" s="29"/>
      <c r="J246" s="29"/>
      <c r="K246" s="29">
        <v>1</v>
      </c>
      <c r="L246" s="29">
        <v>1</v>
      </c>
      <c r="M246" s="29"/>
      <c r="N246" s="29">
        <f>SUM(DATACANNES24[[#This Row],[Grand Prix ]:[Bronze Lion]])</f>
        <v>2</v>
      </c>
      <c r="O246" s="29">
        <f>+DATACANNES24[[#This Row],[Grand Prix ]]*$H$2+DATACANNES24[[#This Row],[Titanium Grand Prix ]]*$I$2+DATACANNES24[[#This Row],[Titanium Lion]]*$J$2+DATACANNES24[[#This Row],[Gold Lion]]*$K$2+DATACANNES24[[#This Row],[Silver Lion]]*$L$2+DATACANNES24[[#This Row],[Bronze Lion]]*$M$2</f>
        <v>22</v>
      </c>
    </row>
    <row r="247" spans="1:15" x14ac:dyDescent="0.3">
      <c r="A247" s="29" t="s">
        <v>1915</v>
      </c>
      <c r="B247" s="29" t="s">
        <v>1678</v>
      </c>
      <c r="C247" s="29" t="s">
        <v>1678</v>
      </c>
      <c r="D247" s="29" t="s">
        <v>1924</v>
      </c>
      <c r="E247" s="29" t="s">
        <v>1925</v>
      </c>
      <c r="F247" s="29" t="s">
        <v>1926</v>
      </c>
      <c r="G247" s="29" t="s">
        <v>1504</v>
      </c>
      <c r="H247" s="29"/>
      <c r="I247" s="29"/>
      <c r="J247" s="29"/>
      <c r="K247" s="29"/>
      <c r="L247" s="29"/>
      <c r="M247" s="29">
        <v>1</v>
      </c>
      <c r="N247" s="29">
        <f>SUM(DATACANNES24[[#This Row],[Grand Prix ]:[Bronze Lion]])</f>
        <v>1</v>
      </c>
      <c r="O247" s="29">
        <f>+DATACANNES24[[#This Row],[Grand Prix ]]*$H$2+DATACANNES24[[#This Row],[Titanium Grand Prix ]]*$I$2+DATACANNES24[[#This Row],[Titanium Lion]]*$J$2+DATACANNES24[[#This Row],[Gold Lion]]*$K$2+DATACANNES24[[#This Row],[Silver Lion]]*$L$2+DATACANNES24[[#This Row],[Bronze Lion]]*$M$2</f>
        <v>3</v>
      </c>
    </row>
    <row r="248" spans="1:15" x14ac:dyDescent="0.3">
      <c r="A248" s="29" t="s">
        <v>1915</v>
      </c>
      <c r="B248" s="29" t="s">
        <v>1512</v>
      </c>
      <c r="C248" s="29" t="s">
        <v>2114</v>
      </c>
      <c r="D248" s="29" t="s">
        <v>1630</v>
      </c>
      <c r="E248" s="29" t="s">
        <v>1631</v>
      </c>
      <c r="F248" s="29" t="s">
        <v>1632</v>
      </c>
      <c r="G248" s="29" t="s">
        <v>146</v>
      </c>
      <c r="H248" s="29"/>
      <c r="I248" s="29"/>
      <c r="J248" s="29"/>
      <c r="K248" s="29"/>
      <c r="L248" s="29"/>
      <c r="M248" s="29">
        <v>1</v>
      </c>
      <c r="N248" s="29">
        <f>SUM(DATACANNES24[[#This Row],[Grand Prix ]:[Bronze Lion]])</f>
        <v>1</v>
      </c>
      <c r="O248" s="29">
        <f>+DATACANNES24[[#This Row],[Grand Prix ]]*$H$2+DATACANNES24[[#This Row],[Titanium Grand Prix ]]*$I$2+DATACANNES24[[#This Row],[Titanium Lion]]*$J$2+DATACANNES24[[#This Row],[Gold Lion]]*$K$2+DATACANNES24[[#This Row],[Silver Lion]]*$L$2+DATACANNES24[[#This Row],[Bronze Lion]]*$M$2</f>
        <v>3</v>
      </c>
    </row>
    <row r="249" spans="1:15" x14ac:dyDescent="0.3">
      <c r="A249" s="29" t="s">
        <v>1915</v>
      </c>
      <c r="B249" s="29" t="s">
        <v>1512</v>
      </c>
      <c r="C249" s="29" t="s">
        <v>2114</v>
      </c>
      <c r="D249" s="29" t="s">
        <v>1873</v>
      </c>
      <c r="E249" s="29" t="s">
        <v>1631</v>
      </c>
      <c r="F249" s="29" t="s">
        <v>1632</v>
      </c>
      <c r="G249" s="29" t="s">
        <v>146</v>
      </c>
      <c r="H249" s="29">
        <v>1</v>
      </c>
      <c r="I249" s="29"/>
      <c r="J249" s="29"/>
      <c r="K249" s="29"/>
      <c r="L249" s="29">
        <v>1</v>
      </c>
      <c r="M249" s="29">
        <v>1</v>
      </c>
      <c r="N249" s="29">
        <f>SUM(DATACANNES24[[#This Row],[Grand Prix ]:[Bronze Lion]])</f>
        <v>3</v>
      </c>
      <c r="O249" s="29">
        <f>+DATACANNES24[[#This Row],[Grand Prix ]]*$H$2+DATACANNES24[[#This Row],[Titanium Grand Prix ]]*$I$2+DATACANNES24[[#This Row],[Titanium Lion]]*$J$2+DATACANNES24[[#This Row],[Gold Lion]]*$K$2+DATACANNES24[[#This Row],[Silver Lion]]*$L$2+DATACANNES24[[#This Row],[Bronze Lion]]*$M$2</f>
        <v>40</v>
      </c>
    </row>
    <row r="250" spans="1:15" x14ac:dyDescent="0.3">
      <c r="A250" s="29" t="s">
        <v>1915</v>
      </c>
      <c r="B250" s="29" t="s">
        <v>1927</v>
      </c>
      <c r="C250" s="29" t="s">
        <v>1927</v>
      </c>
      <c r="D250" s="29" t="s">
        <v>1928</v>
      </c>
      <c r="E250" s="29" t="s">
        <v>1929</v>
      </c>
      <c r="F250" s="29" t="s">
        <v>1930</v>
      </c>
      <c r="G250" s="29" t="s">
        <v>1504</v>
      </c>
      <c r="H250" s="29"/>
      <c r="I250" s="29"/>
      <c r="J250" s="29"/>
      <c r="K250" s="29"/>
      <c r="L250" s="29"/>
      <c r="M250" s="29">
        <v>1</v>
      </c>
      <c r="N250" s="29">
        <f>SUM(DATACANNES24[[#This Row],[Grand Prix ]:[Bronze Lion]])</f>
        <v>1</v>
      </c>
      <c r="O250" s="29">
        <f>+DATACANNES24[[#This Row],[Grand Prix ]]*$H$2+DATACANNES24[[#This Row],[Titanium Grand Prix ]]*$I$2+DATACANNES24[[#This Row],[Titanium Lion]]*$J$2+DATACANNES24[[#This Row],[Gold Lion]]*$K$2+DATACANNES24[[#This Row],[Silver Lion]]*$L$2+DATACANNES24[[#This Row],[Bronze Lion]]*$M$2</f>
        <v>3</v>
      </c>
    </row>
    <row r="251" spans="1:15" x14ac:dyDescent="0.3">
      <c r="A251" s="29" t="s">
        <v>1915</v>
      </c>
      <c r="B251" s="29" t="s">
        <v>867</v>
      </c>
      <c r="C251" s="29" t="s">
        <v>2119</v>
      </c>
      <c r="D251" s="29" t="s">
        <v>1719</v>
      </c>
      <c r="E251" s="29" t="s">
        <v>1720</v>
      </c>
      <c r="F251" s="29" t="s">
        <v>1720</v>
      </c>
      <c r="G251" s="29" t="s">
        <v>146</v>
      </c>
      <c r="H251" s="29"/>
      <c r="I251" s="29"/>
      <c r="J251" s="29"/>
      <c r="K251" s="29"/>
      <c r="L251" s="29"/>
      <c r="M251" s="29">
        <v>1</v>
      </c>
      <c r="N251" s="29">
        <f>SUM(DATACANNES24[[#This Row],[Grand Prix ]:[Bronze Lion]])</f>
        <v>1</v>
      </c>
      <c r="O251" s="29">
        <f>+DATACANNES24[[#This Row],[Grand Prix ]]*$H$2+DATACANNES24[[#This Row],[Titanium Grand Prix ]]*$I$2+DATACANNES24[[#This Row],[Titanium Lion]]*$J$2+DATACANNES24[[#This Row],[Gold Lion]]*$K$2+DATACANNES24[[#This Row],[Silver Lion]]*$L$2+DATACANNES24[[#This Row],[Bronze Lion]]*$M$2</f>
        <v>3</v>
      </c>
    </row>
    <row r="252" spans="1:15" x14ac:dyDescent="0.3">
      <c r="A252" s="29" t="s">
        <v>1915</v>
      </c>
      <c r="B252" s="29" t="s">
        <v>1659</v>
      </c>
      <c r="C252" s="29" t="s">
        <v>1659</v>
      </c>
      <c r="D252" s="29" t="s">
        <v>1931</v>
      </c>
      <c r="E252" s="29" t="s">
        <v>1661</v>
      </c>
      <c r="F252" s="29" t="s">
        <v>1661</v>
      </c>
      <c r="G252" s="29" t="s">
        <v>146</v>
      </c>
      <c r="H252" s="29"/>
      <c r="I252" s="29"/>
      <c r="J252" s="29"/>
      <c r="K252" s="29"/>
      <c r="L252" s="29">
        <v>1</v>
      </c>
      <c r="M252" s="29"/>
      <c r="N252" s="29">
        <f>SUM(DATACANNES24[[#This Row],[Grand Prix ]:[Bronze Lion]])</f>
        <v>1</v>
      </c>
      <c r="O252" s="29">
        <f>+DATACANNES24[[#This Row],[Grand Prix ]]*$H$2+DATACANNES24[[#This Row],[Titanium Grand Prix ]]*$I$2+DATACANNES24[[#This Row],[Titanium Lion]]*$J$2+DATACANNES24[[#This Row],[Gold Lion]]*$K$2+DATACANNES24[[#This Row],[Silver Lion]]*$L$2+DATACANNES24[[#This Row],[Bronze Lion]]*$M$2</f>
        <v>7</v>
      </c>
    </row>
    <row r="253" spans="1:15" x14ac:dyDescent="0.3">
      <c r="A253" s="29" t="s">
        <v>1915</v>
      </c>
      <c r="B253" s="29" t="s">
        <v>2211</v>
      </c>
      <c r="C253" s="29" t="s">
        <v>1932</v>
      </c>
      <c r="D253" s="29" t="s">
        <v>1933</v>
      </c>
      <c r="E253" s="29" t="s">
        <v>1934</v>
      </c>
      <c r="F253" s="29" t="s">
        <v>1933</v>
      </c>
      <c r="G253" s="29" t="s">
        <v>146</v>
      </c>
      <c r="H253" s="29"/>
      <c r="I253" s="29"/>
      <c r="J253" s="29"/>
      <c r="K253" s="29">
        <v>1</v>
      </c>
      <c r="L253" s="29">
        <v>1</v>
      </c>
      <c r="M253" s="29"/>
      <c r="N253" s="29">
        <f>SUM(DATACANNES24[[#This Row],[Grand Prix ]:[Bronze Lion]])</f>
        <v>2</v>
      </c>
      <c r="O253" s="29">
        <f>+DATACANNES24[[#This Row],[Grand Prix ]]*$H$2+DATACANNES24[[#This Row],[Titanium Grand Prix ]]*$I$2+DATACANNES24[[#This Row],[Titanium Lion]]*$J$2+DATACANNES24[[#This Row],[Gold Lion]]*$K$2+DATACANNES24[[#This Row],[Silver Lion]]*$L$2+DATACANNES24[[#This Row],[Bronze Lion]]*$M$2</f>
        <v>22</v>
      </c>
    </row>
    <row r="254" spans="1:15" x14ac:dyDescent="0.3">
      <c r="A254" s="29" t="s">
        <v>1915</v>
      </c>
      <c r="B254" s="29" t="s">
        <v>1935</v>
      </c>
      <c r="C254" s="29" t="s">
        <v>1935</v>
      </c>
      <c r="D254" s="29" t="s">
        <v>1936</v>
      </c>
      <c r="E254" s="29" t="s">
        <v>1745</v>
      </c>
      <c r="F254" s="29" t="s">
        <v>1746</v>
      </c>
      <c r="G254" s="29" t="s">
        <v>1504</v>
      </c>
      <c r="H254" s="29"/>
      <c r="I254" s="29"/>
      <c r="J254" s="29"/>
      <c r="K254" s="29"/>
      <c r="L254" s="29">
        <v>1</v>
      </c>
      <c r="M254" s="29"/>
      <c r="N254" s="29">
        <f>SUM(DATACANNES24[[#This Row],[Grand Prix ]:[Bronze Lion]])</f>
        <v>1</v>
      </c>
      <c r="O254" s="29">
        <f>+DATACANNES24[[#This Row],[Grand Prix ]]*$H$2+DATACANNES24[[#This Row],[Titanium Grand Prix ]]*$I$2+DATACANNES24[[#This Row],[Titanium Lion]]*$J$2+DATACANNES24[[#This Row],[Gold Lion]]*$K$2+DATACANNES24[[#This Row],[Silver Lion]]*$L$2+DATACANNES24[[#This Row],[Bronze Lion]]*$M$2</f>
        <v>7</v>
      </c>
    </row>
    <row r="255" spans="1:15" x14ac:dyDescent="0.3">
      <c r="A255" s="29" t="s">
        <v>1915</v>
      </c>
      <c r="B255" s="29" t="s">
        <v>1937</v>
      </c>
      <c r="C255" s="29" t="s">
        <v>1937</v>
      </c>
      <c r="D255" s="29" t="s">
        <v>1938</v>
      </c>
      <c r="E255" s="29" t="s">
        <v>1937</v>
      </c>
      <c r="F255" s="29" t="s">
        <v>1939</v>
      </c>
      <c r="G255" s="29" t="s">
        <v>127</v>
      </c>
      <c r="H255" s="29"/>
      <c r="I255" s="29"/>
      <c r="J255" s="29"/>
      <c r="K255" s="29"/>
      <c r="L255" s="29">
        <v>1</v>
      </c>
      <c r="M255" s="29"/>
      <c r="N255" s="29">
        <f>SUM(DATACANNES24[[#This Row],[Grand Prix ]:[Bronze Lion]])</f>
        <v>1</v>
      </c>
      <c r="O255" s="29">
        <f>+DATACANNES24[[#This Row],[Grand Prix ]]*$H$2+DATACANNES24[[#This Row],[Titanium Grand Prix ]]*$I$2+DATACANNES24[[#This Row],[Titanium Lion]]*$J$2+DATACANNES24[[#This Row],[Gold Lion]]*$K$2+DATACANNES24[[#This Row],[Silver Lion]]*$L$2+DATACANNES24[[#This Row],[Bronze Lion]]*$M$2</f>
        <v>7</v>
      </c>
    </row>
    <row r="256" spans="1:15" x14ac:dyDescent="0.3">
      <c r="A256" s="29" t="s">
        <v>1915</v>
      </c>
      <c r="B256" s="29" t="s">
        <v>1539</v>
      </c>
      <c r="C256" s="29" t="s">
        <v>2131</v>
      </c>
      <c r="D256" s="29" t="s">
        <v>1744</v>
      </c>
      <c r="E256" s="29" t="s">
        <v>1745</v>
      </c>
      <c r="F256" s="29" t="s">
        <v>1746</v>
      </c>
      <c r="G256" s="29" t="s">
        <v>1504</v>
      </c>
      <c r="H256" s="29"/>
      <c r="I256" s="29"/>
      <c r="J256" s="29"/>
      <c r="K256" s="29">
        <v>1</v>
      </c>
      <c r="L256" s="29"/>
      <c r="M256" s="29"/>
      <c r="N256" s="29">
        <f>SUM(DATACANNES24[[#This Row],[Grand Prix ]:[Bronze Lion]])</f>
        <v>1</v>
      </c>
      <c r="O256" s="29">
        <f>+DATACANNES24[[#This Row],[Grand Prix ]]*$H$2+DATACANNES24[[#This Row],[Titanium Grand Prix ]]*$I$2+DATACANNES24[[#This Row],[Titanium Lion]]*$J$2+DATACANNES24[[#This Row],[Gold Lion]]*$K$2+DATACANNES24[[#This Row],[Silver Lion]]*$L$2+DATACANNES24[[#This Row],[Bronze Lion]]*$M$2</f>
        <v>15</v>
      </c>
    </row>
    <row r="257" spans="1:15" x14ac:dyDescent="0.3">
      <c r="A257" s="29" t="s">
        <v>1915</v>
      </c>
      <c r="B257" s="29" t="s">
        <v>1940</v>
      </c>
      <c r="C257" s="29" t="s">
        <v>1940</v>
      </c>
      <c r="D257" s="29" t="s">
        <v>1941</v>
      </c>
      <c r="E257" s="29" t="s">
        <v>1942</v>
      </c>
      <c r="F257" s="29" t="s">
        <v>1943</v>
      </c>
      <c r="G257" s="29" t="s">
        <v>1504</v>
      </c>
      <c r="H257" s="29"/>
      <c r="I257" s="29"/>
      <c r="J257" s="29"/>
      <c r="K257" s="29"/>
      <c r="L257" s="29">
        <v>1</v>
      </c>
      <c r="M257" s="29"/>
      <c r="N257" s="29">
        <f>SUM(DATACANNES24[[#This Row],[Grand Prix ]:[Bronze Lion]])</f>
        <v>1</v>
      </c>
      <c r="O257" s="29">
        <f>+DATACANNES24[[#This Row],[Grand Prix ]]*$H$2+DATACANNES24[[#This Row],[Titanium Grand Prix ]]*$I$2+DATACANNES24[[#This Row],[Titanium Lion]]*$J$2+DATACANNES24[[#This Row],[Gold Lion]]*$K$2+DATACANNES24[[#This Row],[Silver Lion]]*$L$2+DATACANNES24[[#This Row],[Bronze Lion]]*$M$2</f>
        <v>7</v>
      </c>
    </row>
    <row r="258" spans="1:15" x14ac:dyDescent="0.3">
      <c r="A258" s="29" t="s">
        <v>1915</v>
      </c>
      <c r="B258" s="29" t="s">
        <v>1944</v>
      </c>
      <c r="C258" s="29" t="s">
        <v>1944</v>
      </c>
      <c r="D258" s="29" t="s">
        <v>1945</v>
      </c>
      <c r="E258" s="29" t="s">
        <v>1016</v>
      </c>
      <c r="F258" s="29" t="s">
        <v>1946</v>
      </c>
      <c r="G258" s="29" t="s">
        <v>1504</v>
      </c>
      <c r="H258" s="29"/>
      <c r="I258" s="29"/>
      <c r="J258" s="29"/>
      <c r="K258" s="29"/>
      <c r="L258" s="29"/>
      <c r="M258" s="29">
        <v>1</v>
      </c>
      <c r="N258" s="29">
        <f>SUM(DATACANNES24[[#This Row],[Grand Prix ]:[Bronze Lion]])</f>
        <v>1</v>
      </c>
      <c r="O258" s="29">
        <f>+DATACANNES24[[#This Row],[Grand Prix ]]*$H$2+DATACANNES24[[#This Row],[Titanium Grand Prix ]]*$I$2+DATACANNES24[[#This Row],[Titanium Lion]]*$J$2+DATACANNES24[[#This Row],[Gold Lion]]*$K$2+DATACANNES24[[#This Row],[Silver Lion]]*$L$2+DATACANNES24[[#This Row],[Bronze Lion]]*$M$2</f>
        <v>3</v>
      </c>
    </row>
    <row r="259" spans="1:15" x14ac:dyDescent="0.3">
      <c r="A259" s="29" t="s">
        <v>1915</v>
      </c>
      <c r="B259" s="29" t="s">
        <v>1724</v>
      </c>
      <c r="C259" s="29" t="s">
        <v>1724</v>
      </c>
      <c r="D259" s="29" t="s">
        <v>1725</v>
      </c>
      <c r="E259" s="29" t="s">
        <v>1726</v>
      </c>
      <c r="F259" s="29" t="s">
        <v>1727</v>
      </c>
      <c r="G259" s="29" t="s">
        <v>126</v>
      </c>
      <c r="H259" s="29"/>
      <c r="I259" s="29"/>
      <c r="J259" s="29"/>
      <c r="K259" s="29"/>
      <c r="L259" s="29">
        <v>1</v>
      </c>
      <c r="M259" s="29">
        <v>1</v>
      </c>
      <c r="N259" s="29">
        <f>SUM(DATACANNES24[[#This Row],[Grand Prix ]:[Bronze Lion]])</f>
        <v>2</v>
      </c>
      <c r="O259" s="29">
        <f>+DATACANNES24[[#This Row],[Grand Prix ]]*$H$2+DATACANNES24[[#This Row],[Titanium Grand Prix ]]*$I$2+DATACANNES24[[#This Row],[Titanium Lion]]*$J$2+DATACANNES24[[#This Row],[Gold Lion]]*$K$2+DATACANNES24[[#This Row],[Silver Lion]]*$L$2+DATACANNES24[[#This Row],[Bronze Lion]]*$M$2</f>
        <v>10</v>
      </c>
    </row>
    <row r="260" spans="1:15" x14ac:dyDescent="0.3">
      <c r="A260" s="29" t="s">
        <v>1915</v>
      </c>
      <c r="B260" s="29" t="s">
        <v>1947</v>
      </c>
      <c r="C260" s="29" t="s">
        <v>1947</v>
      </c>
      <c r="D260" s="29" t="s">
        <v>1948</v>
      </c>
      <c r="E260" s="29" t="s">
        <v>1720</v>
      </c>
      <c r="F260" s="29" t="s">
        <v>1720</v>
      </c>
      <c r="G260" s="29" t="s">
        <v>126</v>
      </c>
      <c r="H260" s="29"/>
      <c r="I260" s="29"/>
      <c r="J260" s="29"/>
      <c r="K260" s="29"/>
      <c r="L260" s="29"/>
      <c r="M260" s="29">
        <v>1</v>
      </c>
      <c r="N260" s="29">
        <f>SUM(DATACANNES24[[#This Row],[Grand Prix ]:[Bronze Lion]])</f>
        <v>1</v>
      </c>
      <c r="O260" s="29">
        <f>+DATACANNES24[[#This Row],[Grand Prix ]]*$H$2+DATACANNES24[[#This Row],[Titanium Grand Prix ]]*$I$2+DATACANNES24[[#This Row],[Titanium Lion]]*$J$2+DATACANNES24[[#This Row],[Gold Lion]]*$K$2+DATACANNES24[[#This Row],[Silver Lion]]*$L$2+DATACANNES24[[#This Row],[Bronze Lion]]*$M$2</f>
        <v>3</v>
      </c>
    </row>
    <row r="261" spans="1:15" x14ac:dyDescent="0.3">
      <c r="A261" s="29" t="s">
        <v>1915</v>
      </c>
      <c r="B261" s="29" t="s">
        <v>1949</v>
      </c>
      <c r="C261" s="29" t="s">
        <v>2137</v>
      </c>
      <c r="D261" s="29" t="s">
        <v>1950</v>
      </c>
      <c r="E261" s="29" t="s">
        <v>1951</v>
      </c>
      <c r="F261" s="29" t="s">
        <v>1952</v>
      </c>
      <c r="G261" s="29" t="s">
        <v>1504</v>
      </c>
      <c r="H261" s="29"/>
      <c r="I261" s="29"/>
      <c r="J261" s="29"/>
      <c r="K261" s="29"/>
      <c r="L261" s="29"/>
      <c r="M261" s="29">
        <v>1</v>
      </c>
      <c r="N261" s="29">
        <f>SUM(DATACANNES24[[#This Row],[Grand Prix ]:[Bronze Lion]])</f>
        <v>1</v>
      </c>
      <c r="O261" s="29">
        <f>+DATACANNES24[[#This Row],[Grand Prix ]]*$H$2+DATACANNES24[[#This Row],[Titanium Grand Prix ]]*$I$2+DATACANNES24[[#This Row],[Titanium Lion]]*$J$2+DATACANNES24[[#This Row],[Gold Lion]]*$K$2+DATACANNES24[[#This Row],[Silver Lion]]*$L$2+DATACANNES24[[#This Row],[Bronze Lion]]*$M$2</f>
        <v>3</v>
      </c>
    </row>
    <row r="262" spans="1:15" x14ac:dyDescent="0.3">
      <c r="A262" s="29" t="s">
        <v>1915</v>
      </c>
      <c r="B262" s="29" t="s">
        <v>1443</v>
      </c>
      <c r="C262" s="29" t="s">
        <v>1352</v>
      </c>
      <c r="D262" s="29" t="s">
        <v>1645</v>
      </c>
      <c r="E262" s="29" t="s">
        <v>1646</v>
      </c>
      <c r="F262" s="29" t="s">
        <v>1646</v>
      </c>
      <c r="G262" s="29" t="s">
        <v>126</v>
      </c>
      <c r="H262" s="29"/>
      <c r="I262" s="29"/>
      <c r="J262" s="29"/>
      <c r="K262" s="29"/>
      <c r="L262" s="29">
        <v>1</v>
      </c>
      <c r="M262" s="29"/>
      <c r="N262" s="29">
        <f>SUM(DATACANNES24[[#This Row],[Grand Prix ]:[Bronze Lion]])</f>
        <v>1</v>
      </c>
      <c r="O262" s="29">
        <f>+DATACANNES24[[#This Row],[Grand Prix ]]*$H$2+DATACANNES24[[#This Row],[Titanium Grand Prix ]]*$I$2+DATACANNES24[[#This Row],[Titanium Lion]]*$J$2+DATACANNES24[[#This Row],[Gold Lion]]*$K$2+DATACANNES24[[#This Row],[Silver Lion]]*$L$2+DATACANNES24[[#This Row],[Bronze Lion]]*$M$2</f>
        <v>7</v>
      </c>
    </row>
    <row r="263" spans="1:15" x14ac:dyDescent="0.3">
      <c r="A263" s="29" t="s">
        <v>1915</v>
      </c>
      <c r="B263" s="29" t="s">
        <v>1443</v>
      </c>
      <c r="C263" s="29" t="s">
        <v>2142</v>
      </c>
      <c r="D263" s="29" t="s">
        <v>1645</v>
      </c>
      <c r="E263" s="29" t="s">
        <v>1646</v>
      </c>
      <c r="F263" s="29" t="s">
        <v>1646</v>
      </c>
      <c r="G263" s="29" t="s">
        <v>1504</v>
      </c>
      <c r="H263" s="29"/>
      <c r="I263" s="29"/>
      <c r="J263" s="29"/>
      <c r="K263" s="29"/>
      <c r="L263" s="29">
        <v>1</v>
      </c>
      <c r="M263" s="29"/>
      <c r="N263" s="29">
        <f>SUM(DATACANNES24[[#This Row],[Grand Prix ]:[Bronze Lion]])</f>
        <v>1</v>
      </c>
      <c r="O263" s="29">
        <f>+DATACANNES24[[#This Row],[Grand Prix ]]*$H$2+DATACANNES24[[#This Row],[Titanium Grand Prix ]]*$I$2+DATACANNES24[[#This Row],[Titanium Lion]]*$J$2+DATACANNES24[[#This Row],[Gold Lion]]*$K$2+DATACANNES24[[#This Row],[Silver Lion]]*$L$2+DATACANNES24[[#This Row],[Bronze Lion]]*$M$2</f>
        <v>7</v>
      </c>
    </row>
    <row r="264" spans="1:15" x14ac:dyDescent="0.3">
      <c r="A264" s="29" t="s">
        <v>1915</v>
      </c>
      <c r="B264" s="29" t="s">
        <v>1443</v>
      </c>
      <c r="C264" s="29" t="s">
        <v>2142</v>
      </c>
      <c r="D264" s="29" t="s">
        <v>1953</v>
      </c>
      <c r="E264" s="29" t="s">
        <v>1892</v>
      </c>
      <c r="F264" s="29" t="s">
        <v>1892</v>
      </c>
      <c r="G264" s="29" t="s">
        <v>1504</v>
      </c>
      <c r="H264" s="29"/>
      <c r="I264" s="29"/>
      <c r="J264" s="29"/>
      <c r="K264" s="29"/>
      <c r="L264" s="29"/>
      <c r="M264" s="29">
        <v>1</v>
      </c>
      <c r="N264" s="29">
        <f>SUM(DATACANNES24[[#This Row],[Grand Prix ]:[Bronze Lion]])</f>
        <v>1</v>
      </c>
      <c r="O264" s="29">
        <f>+DATACANNES24[[#This Row],[Grand Prix ]]*$H$2+DATACANNES24[[#This Row],[Titanium Grand Prix ]]*$I$2+DATACANNES24[[#This Row],[Titanium Lion]]*$J$2+DATACANNES24[[#This Row],[Gold Lion]]*$K$2+DATACANNES24[[#This Row],[Silver Lion]]*$L$2+DATACANNES24[[#This Row],[Bronze Lion]]*$M$2</f>
        <v>3</v>
      </c>
    </row>
    <row r="265" spans="1:15" x14ac:dyDescent="0.3">
      <c r="A265" s="29" t="s">
        <v>1954</v>
      </c>
      <c r="B265" s="29" t="s">
        <v>1955</v>
      </c>
      <c r="C265" s="29" t="s">
        <v>1955</v>
      </c>
      <c r="D265" s="29" t="s">
        <v>1956</v>
      </c>
      <c r="E265" s="29" t="s">
        <v>1615</v>
      </c>
      <c r="F265" s="29" t="s">
        <v>1957</v>
      </c>
      <c r="G265" s="29" t="s">
        <v>146</v>
      </c>
      <c r="H265" s="29"/>
      <c r="I265" s="29"/>
      <c r="J265" s="29"/>
      <c r="K265" s="29"/>
      <c r="L265" s="29"/>
      <c r="M265" s="29">
        <v>1</v>
      </c>
      <c r="N265" s="29">
        <f>SUM(DATACANNES24[[#This Row],[Grand Prix ]:[Bronze Lion]])</f>
        <v>1</v>
      </c>
      <c r="O265" s="29">
        <f>+DATACANNES24[[#This Row],[Grand Prix ]]*$H$2+DATACANNES24[[#This Row],[Titanium Grand Prix ]]*$I$2+DATACANNES24[[#This Row],[Titanium Lion]]*$J$2+DATACANNES24[[#This Row],[Gold Lion]]*$K$2+DATACANNES24[[#This Row],[Silver Lion]]*$L$2+DATACANNES24[[#This Row],[Bronze Lion]]*$M$2</f>
        <v>3</v>
      </c>
    </row>
    <row r="266" spans="1:15" x14ac:dyDescent="0.3">
      <c r="A266" s="29" t="s">
        <v>1954</v>
      </c>
      <c r="B266" s="29" t="s">
        <v>1500</v>
      </c>
      <c r="C266" s="29" t="s">
        <v>1500</v>
      </c>
      <c r="D266" s="29" t="s">
        <v>1958</v>
      </c>
      <c r="E266" s="29" t="s">
        <v>1959</v>
      </c>
      <c r="F266" s="29" t="s">
        <v>1960</v>
      </c>
      <c r="G266" s="29" t="s">
        <v>1504</v>
      </c>
      <c r="H266" s="29"/>
      <c r="I266" s="29"/>
      <c r="J266" s="29"/>
      <c r="K266" s="29">
        <v>1</v>
      </c>
      <c r="L266" s="29"/>
      <c r="M266" s="29"/>
      <c r="N266" s="29">
        <f>SUM(DATACANNES24[[#This Row],[Grand Prix ]:[Bronze Lion]])</f>
        <v>1</v>
      </c>
      <c r="O266" s="29">
        <f>+DATACANNES24[[#This Row],[Grand Prix ]]*$H$2+DATACANNES24[[#This Row],[Titanium Grand Prix ]]*$I$2+DATACANNES24[[#This Row],[Titanium Lion]]*$J$2+DATACANNES24[[#This Row],[Gold Lion]]*$K$2+DATACANNES24[[#This Row],[Silver Lion]]*$L$2+DATACANNES24[[#This Row],[Bronze Lion]]*$M$2</f>
        <v>15</v>
      </c>
    </row>
    <row r="267" spans="1:15" x14ac:dyDescent="0.3">
      <c r="A267" s="29" t="s">
        <v>1954</v>
      </c>
      <c r="B267" s="29" t="s">
        <v>854</v>
      </c>
      <c r="C267" s="29" t="s">
        <v>2209</v>
      </c>
      <c r="D267" s="29" t="s">
        <v>1961</v>
      </c>
      <c r="E267" s="29" t="s">
        <v>1711</v>
      </c>
      <c r="F267" s="29" t="s">
        <v>1711</v>
      </c>
      <c r="G267" s="29" t="s">
        <v>1504</v>
      </c>
      <c r="H267" s="29"/>
      <c r="I267" s="29"/>
      <c r="J267" s="29"/>
      <c r="K267" s="29"/>
      <c r="L267" s="29"/>
      <c r="M267" s="29">
        <v>1</v>
      </c>
      <c r="N267" s="29">
        <f>SUM(DATACANNES24[[#This Row],[Grand Prix ]:[Bronze Lion]])</f>
        <v>1</v>
      </c>
      <c r="O267" s="29">
        <f>+DATACANNES24[[#This Row],[Grand Prix ]]*$H$2+DATACANNES24[[#This Row],[Titanium Grand Prix ]]*$I$2+DATACANNES24[[#This Row],[Titanium Lion]]*$J$2+DATACANNES24[[#This Row],[Gold Lion]]*$K$2+DATACANNES24[[#This Row],[Silver Lion]]*$L$2+DATACANNES24[[#This Row],[Bronze Lion]]*$M$2</f>
        <v>3</v>
      </c>
    </row>
    <row r="268" spans="1:15" x14ac:dyDescent="0.3">
      <c r="A268" s="29" t="s">
        <v>1954</v>
      </c>
      <c r="B268" s="29" t="s">
        <v>1918</v>
      </c>
      <c r="C268" s="29" t="s">
        <v>470</v>
      </c>
      <c r="D268" s="29" t="s">
        <v>1919</v>
      </c>
      <c r="E268" s="29" t="s">
        <v>1733</v>
      </c>
      <c r="F268" s="29" t="s">
        <v>1920</v>
      </c>
      <c r="G268" s="29" t="s">
        <v>1584</v>
      </c>
      <c r="H268" s="29"/>
      <c r="I268" s="29"/>
      <c r="J268" s="29"/>
      <c r="K268" s="29"/>
      <c r="L268" s="29"/>
      <c r="M268" s="29">
        <v>1</v>
      </c>
      <c r="N268" s="29">
        <f>SUM(DATACANNES24[[#This Row],[Grand Prix ]:[Bronze Lion]])</f>
        <v>1</v>
      </c>
      <c r="O268" s="29">
        <f>+DATACANNES24[[#This Row],[Grand Prix ]]*$H$2+DATACANNES24[[#This Row],[Titanium Grand Prix ]]*$I$2+DATACANNES24[[#This Row],[Titanium Lion]]*$J$2+DATACANNES24[[#This Row],[Gold Lion]]*$K$2+DATACANNES24[[#This Row],[Silver Lion]]*$L$2+DATACANNES24[[#This Row],[Bronze Lion]]*$M$2</f>
        <v>3</v>
      </c>
    </row>
    <row r="269" spans="1:15" x14ac:dyDescent="0.3">
      <c r="A269" s="29" t="s">
        <v>1954</v>
      </c>
      <c r="B269" s="29" t="s">
        <v>198</v>
      </c>
      <c r="C269" s="29" t="s">
        <v>198</v>
      </c>
      <c r="D269" s="29" t="s">
        <v>1575</v>
      </c>
      <c r="E269" s="29" t="s">
        <v>1576</v>
      </c>
      <c r="F269" s="29" t="s">
        <v>1576</v>
      </c>
      <c r="G269" s="29" t="s">
        <v>200</v>
      </c>
      <c r="H269" s="29"/>
      <c r="I269" s="29"/>
      <c r="J269" s="29"/>
      <c r="K269" s="29"/>
      <c r="L269" s="29"/>
      <c r="M269" s="29">
        <v>1</v>
      </c>
      <c r="N269" s="29">
        <f>SUM(DATACANNES24[[#This Row],[Grand Prix ]:[Bronze Lion]])</f>
        <v>1</v>
      </c>
      <c r="O269" s="29">
        <f>+DATACANNES24[[#This Row],[Grand Prix ]]*$H$2+DATACANNES24[[#This Row],[Titanium Grand Prix ]]*$I$2+DATACANNES24[[#This Row],[Titanium Lion]]*$J$2+DATACANNES24[[#This Row],[Gold Lion]]*$K$2+DATACANNES24[[#This Row],[Silver Lion]]*$L$2+DATACANNES24[[#This Row],[Bronze Lion]]*$M$2</f>
        <v>3</v>
      </c>
    </row>
    <row r="270" spans="1:15" x14ac:dyDescent="0.3">
      <c r="A270" s="29" t="s">
        <v>1954</v>
      </c>
      <c r="B270" s="29" t="s">
        <v>1581</v>
      </c>
      <c r="C270" s="29" t="s">
        <v>1581</v>
      </c>
      <c r="D270" s="29" t="s">
        <v>1582</v>
      </c>
      <c r="E270" s="29" t="s">
        <v>1583</v>
      </c>
      <c r="F270" s="29" t="s">
        <v>1583</v>
      </c>
      <c r="G270" s="29" t="s">
        <v>1584</v>
      </c>
      <c r="H270" s="29"/>
      <c r="I270" s="29"/>
      <c r="J270" s="29"/>
      <c r="K270" s="29">
        <v>1</v>
      </c>
      <c r="L270" s="29">
        <v>1</v>
      </c>
      <c r="M270" s="29"/>
      <c r="N270" s="29">
        <f>SUM(DATACANNES24[[#This Row],[Grand Prix ]:[Bronze Lion]])</f>
        <v>2</v>
      </c>
      <c r="O270" s="29">
        <f>+DATACANNES24[[#This Row],[Grand Prix ]]*$H$2+DATACANNES24[[#This Row],[Titanium Grand Prix ]]*$I$2+DATACANNES24[[#This Row],[Titanium Lion]]*$J$2+DATACANNES24[[#This Row],[Gold Lion]]*$K$2+DATACANNES24[[#This Row],[Silver Lion]]*$L$2+DATACANNES24[[#This Row],[Bronze Lion]]*$M$2</f>
        <v>22</v>
      </c>
    </row>
    <row r="271" spans="1:15" x14ac:dyDescent="0.3">
      <c r="A271" s="29" t="s">
        <v>1954</v>
      </c>
      <c r="B271" s="29" t="s">
        <v>1069</v>
      </c>
      <c r="C271" s="29" t="s">
        <v>1069</v>
      </c>
      <c r="D271" s="29" t="s">
        <v>1962</v>
      </c>
      <c r="E271" s="29" t="s">
        <v>1615</v>
      </c>
      <c r="F271" s="29" t="s">
        <v>1963</v>
      </c>
      <c r="G271" s="29" t="s">
        <v>127</v>
      </c>
      <c r="H271" s="29"/>
      <c r="I271" s="29"/>
      <c r="J271" s="29"/>
      <c r="K271" s="29"/>
      <c r="L271" s="29"/>
      <c r="M271" s="29">
        <v>1</v>
      </c>
      <c r="N271" s="29">
        <f>SUM(DATACANNES24[[#This Row],[Grand Prix ]:[Bronze Lion]])</f>
        <v>1</v>
      </c>
      <c r="O271" s="29">
        <f>+DATACANNES24[[#This Row],[Grand Prix ]]*$H$2+DATACANNES24[[#This Row],[Titanium Grand Prix ]]*$I$2+DATACANNES24[[#This Row],[Titanium Lion]]*$J$2+DATACANNES24[[#This Row],[Gold Lion]]*$K$2+DATACANNES24[[#This Row],[Silver Lion]]*$L$2+DATACANNES24[[#This Row],[Bronze Lion]]*$M$2</f>
        <v>3</v>
      </c>
    </row>
    <row r="272" spans="1:15" x14ac:dyDescent="0.3">
      <c r="A272" s="29" t="s">
        <v>1954</v>
      </c>
      <c r="B272" s="29" t="s">
        <v>1523</v>
      </c>
      <c r="C272" s="29" t="s">
        <v>2107</v>
      </c>
      <c r="D272" s="29" t="s">
        <v>1964</v>
      </c>
      <c r="E272" s="29" t="s">
        <v>1965</v>
      </c>
      <c r="F272" s="29" t="s">
        <v>1966</v>
      </c>
      <c r="G272" s="29" t="s">
        <v>146</v>
      </c>
      <c r="H272" s="29"/>
      <c r="I272" s="29"/>
      <c r="J272" s="29"/>
      <c r="K272" s="29"/>
      <c r="L272" s="29">
        <v>1</v>
      </c>
      <c r="M272" s="29"/>
      <c r="N272" s="29">
        <f>SUM(DATACANNES24[[#This Row],[Grand Prix ]:[Bronze Lion]])</f>
        <v>1</v>
      </c>
      <c r="O272" s="29">
        <f>+DATACANNES24[[#This Row],[Grand Prix ]]*$H$2+DATACANNES24[[#This Row],[Titanium Grand Prix ]]*$I$2+DATACANNES24[[#This Row],[Titanium Lion]]*$J$2+DATACANNES24[[#This Row],[Gold Lion]]*$K$2+DATACANNES24[[#This Row],[Silver Lion]]*$L$2+DATACANNES24[[#This Row],[Bronze Lion]]*$M$2</f>
        <v>7</v>
      </c>
    </row>
    <row r="273" spans="1:15" x14ac:dyDescent="0.3">
      <c r="A273" s="29" t="s">
        <v>1954</v>
      </c>
      <c r="B273" s="29" t="s">
        <v>1523</v>
      </c>
      <c r="C273" s="29" t="s">
        <v>2106</v>
      </c>
      <c r="D273" s="29" t="s">
        <v>1967</v>
      </c>
      <c r="E273" s="29" t="s">
        <v>1968</v>
      </c>
      <c r="F273" s="29" t="s">
        <v>1969</v>
      </c>
      <c r="G273" s="29" t="s">
        <v>127</v>
      </c>
      <c r="H273" s="29"/>
      <c r="I273" s="29"/>
      <c r="J273" s="29"/>
      <c r="K273" s="29">
        <v>1</v>
      </c>
      <c r="L273" s="29"/>
      <c r="M273" s="29"/>
      <c r="N273" s="29">
        <f>SUM(DATACANNES24[[#This Row],[Grand Prix ]:[Bronze Lion]])</f>
        <v>1</v>
      </c>
      <c r="O273" s="29">
        <f>+DATACANNES24[[#This Row],[Grand Prix ]]*$H$2+DATACANNES24[[#This Row],[Titanium Grand Prix ]]*$I$2+DATACANNES24[[#This Row],[Titanium Lion]]*$J$2+DATACANNES24[[#This Row],[Gold Lion]]*$K$2+DATACANNES24[[#This Row],[Silver Lion]]*$L$2+DATACANNES24[[#This Row],[Bronze Lion]]*$M$2</f>
        <v>15</v>
      </c>
    </row>
    <row r="274" spans="1:15" x14ac:dyDescent="0.3">
      <c r="A274" s="29" t="s">
        <v>1954</v>
      </c>
      <c r="B274" s="29" t="s">
        <v>1712</v>
      </c>
      <c r="C274" s="1" t="s">
        <v>2714</v>
      </c>
      <c r="D274" s="29" t="s">
        <v>1713</v>
      </c>
      <c r="E274" s="29" t="s">
        <v>1714</v>
      </c>
      <c r="F274" s="29" t="s">
        <v>1714</v>
      </c>
      <c r="G274" s="29" t="s">
        <v>1504</v>
      </c>
      <c r="H274" s="29"/>
      <c r="I274" s="29"/>
      <c r="J274" s="29"/>
      <c r="K274" s="29"/>
      <c r="L274" s="29">
        <v>1</v>
      </c>
      <c r="M274" s="29"/>
      <c r="N274" s="29">
        <f>SUM(DATACANNES24[[#This Row],[Grand Prix ]:[Bronze Lion]])</f>
        <v>1</v>
      </c>
      <c r="O274" s="29">
        <f>+DATACANNES24[[#This Row],[Grand Prix ]]*$H$2+DATACANNES24[[#This Row],[Titanium Grand Prix ]]*$I$2+DATACANNES24[[#This Row],[Titanium Lion]]*$J$2+DATACANNES24[[#This Row],[Gold Lion]]*$K$2+DATACANNES24[[#This Row],[Silver Lion]]*$L$2+DATACANNES24[[#This Row],[Bronze Lion]]*$M$2</f>
        <v>7</v>
      </c>
    </row>
    <row r="275" spans="1:15" x14ac:dyDescent="0.3">
      <c r="A275" s="29" t="s">
        <v>1954</v>
      </c>
      <c r="B275" s="29" t="s">
        <v>1505</v>
      </c>
      <c r="C275" s="29" t="s">
        <v>1505</v>
      </c>
      <c r="D275" s="29" t="s">
        <v>1625</v>
      </c>
      <c r="E275" s="29" t="s">
        <v>1626</v>
      </c>
      <c r="F275" s="29" t="s">
        <v>1627</v>
      </c>
      <c r="G275" s="29" t="s">
        <v>146</v>
      </c>
      <c r="H275" s="29"/>
      <c r="I275" s="29"/>
      <c r="J275" s="29"/>
      <c r="K275" s="29">
        <v>1</v>
      </c>
      <c r="L275" s="29">
        <v>1</v>
      </c>
      <c r="M275" s="29"/>
      <c r="N275" s="29">
        <f>SUM(DATACANNES24[[#This Row],[Grand Prix ]:[Bronze Lion]])</f>
        <v>2</v>
      </c>
      <c r="O275" s="29">
        <f>+DATACANNES24[[#This Row],[Grand Prix ]]*$H$2+DATACANNES24[[#This Row],[Titanium Grand Prix ]]*$I$2+DATACANNES24[[#This Row],[Titanium Lion]]*$J$2+DATACANNES24[[#This Row],[Gold Lion]]*$K$2+DATACANNES24[[#This Row],[Silver Lion]]*$L$2+DATACANNES24[[#This Row],[Bronze Lion]]*$M$2</f>
        <v>22</v>
      </c>
    </row>
    <row r="276" spans="1:15" x14ac:dyDescent="0.3">
      <c r="A276" s="29" t="s">
        <v>1954</v>
      </c>
      <c r="B276" s="29" t="s">
        <v>1505</v>
      </c>
      <c r="C276" s="29" t="s">
        <v>1505</v>
      </c>
      <c r="D276" s="29" t="s">
        <v>1970</v>
      </c>
      <c r="E276" s="29" t="s">
        <v>1618</v>
      </c>
      <c r="F276" s="29" t="s">
        <v>1971</v>
      </c>
      <c r="G276" s="29" t="s">
        <v>146</v>
      </c>
      <c r="H276" s="29"/>
      <c r="I276" s="29"/>
      <c r="J276" s="29"/>
      <c r="K276" s="29"/>
      <c r="L276" s="29">
        <v>1</v>
      </c>
      <c r="M276" s="29"/>
      <c r="N276" s="29">
        <f>SUM(DATACANNES24[[#This Row],[Grand Prix ]:[Bronze Lion]])</f>
        <v>1</v>
      </c>
      <c r="O276" s="29">
        <f>+DATACANNES24[[#This Row],[Grand Prix ]]*$H$2+DATACANNES24[[#This Row],[Titanium Grand Prix ]]*$I$2+DATACANNES24[[#This Row],[Titanium Lion]]*$J$2+DATACANNES24[[#This Row],[Gold Lion]]*$K$2+DATACANNES24[[#This Row],[Silver Lion]]*$L$2+DATACANNES24[[#This Row],[Bronze Lion]]*$M$2</f>
        <v>7</v>
      </c>
    </row>
    <row r="277" spans="1:15" x14ac:dyDescent="0.3">
      <c r="A277" s="29" t="s">
        <v>1954</v>
      </c>
      <c r="B277" s="29" t="s">
        <v>2208</v>
      </c>
      <c r="C277" s="29" t="s">
        <v>2207</v>
      </c>
      <c r="D277" s="29" t="s">
        <v>1802</v>
      </c>
      <c r="E277" s="29" t="s">
        <v>1803</v>
      </c>
      <c r="F277" s="29" t="s">
        <v>1803</v>
      </c>
      <c r="G277" s="29" t="s">
        <v>1504</v>
      </c>
      <c r="H277" s="29"/>
      <c r="I277" s="29"/>
      <c r="J277" s="29"/>
      <c r="K277" s="29"/>
      <c r="L277" s="29">
        <v>1</v>
      </c>
      <c r="M277" s="29"/>
      <c r="N277" s="29">
        <f>SUM(DATACANNES24[[#This Row],[Grand Prix ]:[Bronze Lion]])</f>
        <v>1</v>
      </c>
      <c r="O277" s="29">
        <f>+DATACANNES24[[#This Row],[Grand Prix ]]*$H$2+DATACANNES24[[#This Row],[Titanium Grand Prix ]]*$I$2+DATACANNES24[[#This Row],[Titanium Lion]]*$J$2+DATACANNES24[[#This Row],[Gold Lion]]*$K$2+DATACANNES24[[#This Row],[Silver Lion]]*$L$2+DATACANNES24[[#This Row],[Bronze Lion]]*$M$2</f>
        <v>7</v>
      </c>
    </row>
    <row r="278" spans="1:15" x14ac:dyDescent="0.3">
      <c r="A278" s="29" t="s">
        <v>1954</v>
      </c>
      <c r="B278" s="29" t="s">
        <v>1770</v>
      </c>
      <c r="C278" s="29" t="s">
        <v>1770</v>
      </c>
      <c r="D278" s="29" t="s">
        <v>1771</v>
      </c>
      <c r="E278" s="29" t="s">
        <v>1772</v>
      </c>
      <c r="F278" s="29" t="s">
        <v>1773</v>
      </c>
      <c r="G278" s="29" t="s">
        <v>127</v>
      </c>
      <c r="H278" s="29"/>
      <c r="I278" s="29"/>
      <c r="J278" s="29"/>
      <c r="K278" s="29">
        <v>1</v>
      </c>
      <c r="L278" s="29"/>
      <c r="M278" s="29">
        <v>1</v>
      </c>
      <c r="N278" s="29">
        <f>SUM(DATACANNES24[[#This Row],[Grand Prix ]:[Bronze Lion]])</f>
        <v>2</v>
      </c>
      <c r="O278" s="29">
        <f>+DATACANNES24[[#This Row],[Grand Prix ]]*$H$2+DATACANNES24[[#This Row],[Titanium Grand Prix ]]*$I$2+DATACANNES24[[#This Row],[Titanium Lion]]*$J$2+DATACANNES24[[#This Row],[Gold Lion]]*$K$2+DATACANNES24[[#This Row],[Silver Lion]]*$L$2+DATACANNES24[[#This Row],[Bronze Lion]]*$M$2</f>
        <v>18</v>
      </c>
    </row>
    <row r="279" spans="1:15" x14ac:dyDescent="0.3">
      <c r="A279" s="29" t="s">
        <v>1954</v>
      </c>
      <c r="B279" s="29" t="s">
        <v>1770</v>
      </c>
      <c r="C279" s="29" t="s">
        <v>1770</v>
      </c>
      <c r="D279" s="29" t="s">
        <v>1972</v>
      </c>
      <c r="E279" s="29" t="s">
        <v>1772</v>
      </c>
      <c r="F279" s="29" t="s">
        <v>1773</v>
      </c>
      <c r="G279" s="29" t="s">
        <v>127</v>
      </c>
      <c r="H279" s="29">
        <v>1</v>
      </c>
      <c r="I279" s="29"/>
      <c r="J279" s="29"/>
      <c r="K279" s="29"/>
      <c r="L279" s="29"/>
      <c r="M279" s="29"/>
      <c r="N279" s="29">
        <f>SUM(DATACANNES24[[#This Row],[Grand Prix ]:[Bronze Lion]])</f>
        <v>1</v>
      </c>
      <c r="O279" s="29">
        <f>+DATACANNES24[[#This Row],[Grand Prix ]]*$H$2+DATACANNES24[[#This Row],[Titanium Grand Prix ]]*$I$2+DATACANNES24[[#This Row],[Titanium Lion]]*$J$2+DATACANNES24[[#This Row],[Gold Lion]]*$K$2+DATACANNES24[[#This Row],[Silver Lion]]*$L$2+DATACANNES24[[#This Row],[Bronze Lion]]*$M$2</f>
        <v>30</v>
      </c>
    </row>
    <row r="280" spans="1:15" x14ac:dyDescent="0.3">
      <c r="A280" s="29" t="s">
        <v>1954</v>
      </c>
      <c r="B280" s="29" t="s">
        <v>1539</v>
      </c>
      <c r="C280" s="29" t="s">
        <v>2131</v>
      </c>
      <c r="D280" s="29" t="s">
        <v>1973</v>
      </c>
      <c r="E280" s="29" t="s">
        <v>1648</v>
      </c>
      <c r="F280" s="29" t="s">
        <v>1648</v>
      </c>
      <c r="G280" s="29" t="s">
        <v>1504</v>
      </c>
      <c r="H280" s="29"/>
      <c r="I280" s="29"/>
      <c r="J280" s="29"/>
      <c r="K280" s="29">
        <v>1</v>
      </c>
      <c r="L280" s="29"/>
      <c r="M280" s="29">
        <v>1</v>
      </c>
      <c r="N280" s="29">
        <f>SUM(DATACANNES24[[#This Row],[Grand Prix ]:[Bronze Lion]])</f>
        <v>2</v>
      </c>
      <c r="O280" s="29">
        <f>+DATACANNES24[[#This Row],[Grand Prix ]]*$H$2+DATACANNES24[[#This Row],[Titanium Grand Prix ]]*$I$2+DATACANNES24[[#This Row],[Titanium Lion]]*$J$2+DATACANNES24[[#This Row],[Gold Lion]]*$K$2+DATACANNES24[[#This Row],[Silver Lion]]*$L$2+DATACANNES24[[#This Row],[Bronze Lion]]*$M$2</f>
        <v>18</v>
      </c>
    </row>
    <row r="281" spans="1:15" x14ac:dyDescent="0.3">
      <c r="A281" s="29" t="s">
        <v>1954</v>
      </c>
      <c r="B281" s="29" t="s">
        <v>1443</v>
      </c>
      <c r="C281" s="29" t="s">
        <v>2201</v>
      </c>
      <c r="D281" s="29" t="s">
        <v>1974</v>
      </c>
      <c r="E281" s="29" t="s">
        <v>1975</v>
      </c>
      <c r="F281" s="29" t="s">
        <v>1976</v>
      </c>
      <c r="G281" s="29" t="s">
        <v>200</v>
      </c>
      <c r="H281" s="29"/>
      <c r="I281" s="29"/>
      <c r="J281" s="29"/>
      <c r="K281" s="29"/>
      <c r="L281" s="29"/>
      <c r="M281" s="29">
        <v>1</v>
      </c>
      <c r="N281" s="29">
        <f>SUM(DATACANNES24[[#This Row],[Grand Prix ]:[Bronze Lion]])</f>
        <v>1</v>
      </c>
      <c r="O281" s="29">
        <f>+DATACANNES24[[#This Row],[Grand Prix ]]*$H$2+DATACANNES24[[#This Row],[Titanium Grand Prix ]]*$I$2+DATACANNES24[[#This Row],[Titanium Lion]]*$J$2+DATACANNES24[[#This Row],[Gold Lion]]*$K$2+DATACANNES24[[#This Row],[Silver Lion]]*$L$2+DATACANNES24[[#This Row],[Bronze Lion]]*$M$2</f>
        <v>3</v>
      </c>
    </row>
    <row r="282" spans="1:15" x14ac:dyDescent="0.3">
      <c r="A282" s="29" t="s">
        <v>1954</v>
      </c>
      <c r="B282" s="29" t="s">
        <v>1443</v>
      </c>
      <c r="C282" s="29" t="s">
        <v>2142</v>
      </c>
      <c r="D282" s="29" t="s">
        <v>1977</v>
      </c>
      <c r="E282" s="29" t="s">
        <v>1978</v>
      </c>
      <c r="F282" s="29" t="s">
        <v>1978</v>
      </c>
      <c r="G282" s="29" t="s">
        <v>1504</v>
      </c>
      <c r="H282" s="29"/>
      <c r="I282" s="29"/>
      <c r="J282" s="29"/>
      <c r="K282" s="29"/>
      <c r="L282" s="29"/>
      <c r="M282" s="29">
        <v>1</v>
      </c>
      <c r="N282" s="29">
        <f>SUM(DATACANNES24[[#This Row],[Grand Prix ]:[Bronze Lion]])</f>
        <v>1</v>
      </c>
      <c r="O282" s="29">
        <f>+DATACANNES24[[#This Row],[Grand Prix ]]*$H$2+DATACANNES24[[#This Row],[Titanium Grand Prix ]]*$I$2+DATACANNES24[[#This Row],[Titanium Lion]]*$J$2+DATACANNES24[[#This Row],[Gold Lion]]*$K$2+DATACANNES24[[#This Row],[Silver Lion]]*$L$2+DATACANNES24[[#This Row],[Bronze Lion]]*$M$2</f>
        <v>3</v>
      </c>
    </row>
    <row r="283" spans="1:15" x14ac:dyDescent="0.3">
      <c r="A283" s="29" t="s">
        <v>1954</v>
      </c>
      <c r="B283" s="29" t="s">
        <v>1443</v>
      </c>
      <c r="C283" s="29" t="s">
        <v>2140</v>
      </c>
      <c r="D283" s="29" t="s">
        <v>1647</v>
      </c>
      <c r="E283" s="29" t="s">
        <v>1648</v>
      </c>
      <c r="F283" s="29" t="s">
        <v>1648</v>
      </c>
      <c r="G283" s="29" t="s">
        <v>146</v>
      </c>
      <c r="H283" s="29"/>
      <c r="I283" s="29"/>
      <c r="J283" s="29"/>
      <c r="K283" s="29"/>
      <c r="L283" s="29">
        <v>2</v>
      </c>
      <c r="M283" s="29"/>
      <c r="N283" s="29">
        <f>SUM(DATACANNES24[[#This Row],[Grand Prix ]:[Bronze Lion]])</f>
        <v>2</v>
      </c>
      <c r="O283" s="29">
        <f>+DATACANNES24[[#This Row],[Grand Prix ]]*$H$2+DATACANNES24[[#This Row],[Titanium Grand Prix ]]*$I$2+DATACANNES24[[#This Row],[Titanium Lion]]*$J$2+DATACANNES24[[#This Row],[Gold Lion]]*$K$2+DATACANNES24[[#This Row],[Silver Lion]]*$L$2+DATACANNES24[[#This Row],[Bronze Lion]]*$M$2</f>
        <v>14</v>
      </c>
    </row>
    <row r="284" spans="1:15" x14ac:dyDescent="0.3">
      <c r="A284" s="29" t="s">
        <v>1954</v>
      </c>
      <c r="B284" s="29" t="s">
        <v>1443</v>
      </c>
      <c r="C284" s="29" t="s">
        <v>2142</v>
      </c>
      <c r="D284" s="29" t="s">
        <v>1647</v>
      </c>
      <c r="E284" s="29" t="s">
        <v>1648</v>
      </c>
      <c r="F284" s="29" t="s">
        <v>1648</v>
      </c>
      <c r="G284" s="29" t="s">
        <v>1504</v>
      </c>
      <c r="H284" s="29"/>
      <c r="I284" s="29"/>
      <c r="J284" s="29"/>
      <c r="K284" s="29"/>
      <c r="L284" s="29">
        <v>2</v>
      </c>
      <c r="M284" s="29"/>
      <c r="N284" s="29">
        <f>SUM(DATACANNES24[[#This Row],[Grand Prix ]:[Bronze Lion]])</f>
        <v>2</v>
      </c>
      <c r="O284" s="29">
        <f>+DATACANNES24[[#This Row],[Grand Prix ]]*$H$2+DATACANNES24[[#This Row],[Titanium Grand Prix ]]*$I$2+DATACANNES24[[#This Row],[Titanium Lion]]*$J$2+DATACANNES24[[#This Row],[Gold Lion]]*$K$2+DATACANNES24[[#This Row],[Silver Lion]]*$L$2+DATACANNES24[[#This Row],[Bronze Lion]]*$M$2</f>
        <v>14</v>
      </c>
    </row>
    <row r="285" spans="1:15" x14ac:dyDescent="0.3">
      <c r="A285" s="29" t="s">
        <v>1954</v>
      </c>
      <c r="B285" s="29" t="s">
        <v>1979</v>
      </c>
      <c r="C285" s="29" t="s">
        <v>1979</v>
      </c>
      <c r="D285" s="29" t="s">
        <v>1980</v>
      </c>
      <c r="E285" s="29" t="s">
        <v>1923</v>
      </c>
      <c r="F285" s="29" t="s">
        <v>1981</v>
      </c>
      <c r="G285" s="29" t="s">
        <v>1504</v>
      </c>
      <c r="H285" s="29"/>
      <c r="I285" s="29"/>
      <c r="J285" s="29"/>
      <c r="K285" s="29"/>
      <c r="L285" s="29"/>
      <c r="M285" s="29">
        <v>1</v>
      </c>
      <c r="N285" s="29">
        <f>SUM(DATACANNES24[[#This Row],[Grand Prix ]:[Bronze Lion]])</f>
        <v>1</v>
      </c>
      <c r="O285" s="29">
        <f>+DATACANNES24[[#This Row],[Grand Prix ]]*$H$2+DATACANNES24[[#This Row],[Titanium Grand Prix ]]*$I$2+DATACANNES24[[#This Row],[Titanium Lion]]*$J$2+DATACANNES24[[#This Row],[Gold Lion]]*$K$2+DATACANNES24[[#This Row],[Silver Lion]]*$L$2+DATACANNES24[[#This Row],[Bronze Lion]]*$M$2</f>
        <v>3</v>
      </c>
    </row>
    <row r="286" spans="1:15" x14ac:dyDescent="0.3">
      <c r="A286" s="29" t="s">
        <v>1954</v>
      </c>
      <c r="B286" s="29" t="s">
        <v>1982</v>
      </c>
      <c r="C286" s="29" t="s">
        <v>1982</v>
      </c>
      <c r="D286" s="29" t="s">
        <v>1983</v>
      </c>
      <c r="E286" s="29" t="s">
        <v>1984</v>
      </c>
      <c r="F286" s="29" t="s">
        <v>1985</v>
      </c>
      <c r="G286" s="29" t="s">
        <v>146</v>
      </c>
      <c r="H286" s="29"/>
      <c r="I286" s="29"/>
      <c r="J286" s="29"/>
      <c r="K286" s="29"/>
      <c r="L286" s="29"/>
      <c r="M286" s="29">
        <v>1</v>
      </c>
      <c r="N286" s="29">
        <f>SUM(DATACANNES24[[#This Row],[Grand Prix ]:[Bronze Lion]])</f>
        <v>1</v>
      </c>
      <c r="O286" s="29">
        <f>+DATACANNES24[[#This Row],[Grand Prix ]]*$H$2+DATACANNES24[[#This Row],[Titanium Grand Prix ]]*$I$2+DATACANNES24[[#This Row],[Titanium Lion]]*$J$2+DATACANNES24[[#This Row],[Gold Lion]]*$K$2+DATACANNES24[[#This Row],[Silver Lion]]*$L$2+DATACANNES24[[#This Row],[Bronze Lion]]*$M$2</f>
        <v>3</v>
      </c>
    </row>
    <row r="287" spans="1:15" x14ac:dyDescent="0.3">
      <c r="A287" s="29" t="s">
        <v>1986</v>
      </c>
      <c r="B287" s="29" t="s">
        <v>1987</v>
      </c>
      <c r="C287" s="29" t="s">
        <v>1987</v>
      </c>
      <c r="D287" s="29" t="s">
        <v>1501</v>
      </c>
      <c r="E287" s="29" t="s">
        <v>1502</v>
      </c>
      <c r="F287" s="29" t="s">
        <v>1503</v>
      </c>
      <c r="G287" s="29" t="s">
        <v>1504</v>
      </c>
      <c r="H287" s="29"/>
      <c r="I287" s="29"/>
      <c r="J287" s="29"/>
      <c r="K287" s="29"/>
      <c r="L287" s="29">
        <v>1</v>
      </c>
      <c r="M287" s="29"/>
      <c r="N287" s="29">
        <f>SUM(DATACANNES24[[#This Row],[Grand Prix ]:[Bronze Lion]])</f>
        <v>1</v>
      </c>
      <c r="O287" s="29">
        <f>+DATACANNES24[[#This Row],[Grand Prix ]]*$H$2+DATACANNES24[[#This Row],[Titanium Grand Prix ]]*$I$2+DATACANNES24[[#This Row],[Titanium Lion]]*$J$2+DATACANNES24[[#This Row],[Gold Lion]]*$K$2+DATACANNES24[[#This Row],[Silver Lion]]*$L$2+DATACANNES24[[#This Row],[Bronze Lion]]*$M$2</f>
        <v>7</v>
      </c>
    </row>
    <row r="288" spans="1:15" x14ac:dyDescent="0.3">
      <c r="A288" s="29" t="s">
        <v>1986</v>
      </c>
      <c r="B288" s="29" t="s">
        <v>1829</v>
      </c>
      <c r="C288" s="29" t="s">
        <v>2103</v>
      </c>
      <c r="D288" s="29" t="s">
        <v>1501</v>
      </c>
      <c r="E288" s="29" t="s">
        <v>1502</v>
      </c>
      <c r="F288" s="29" t="s">
        <v>1503</v>
      </c>
      <c r="G288" s="29" t="s">
        <v>1504</v>
      </c>
      <c r="H288" s="29">
        <v>1</v>
      </c>
      <c r="I288" s="29"/>
      <c r="J288" s="29"/>
      <c r="K288" s="29"/>
      <c r="L288" s="29"/>
      <c r="M288" s="29"/>
      <c r="N288" s="29">
        <f>SUM(DATACANNES24[[#This Row],[Grand Prix ]:[Bronze Lion]])</f>
        <v>1</v>
      </c>
      <c r="O288" s="29">
        <f>+DATACANNES24[[#This Row],[Grand Prix ]]*$H$2+DATACANNES24[[#This Row],[Titanium Grand Prix ]]*$I$2+DATACANNES24[[#This Row],[Titanium Lion]]*$J$2+DATACANNES24[[#This Row],[Gold Lion]]*$K$2+DATACANNES24[[#This Row],[Silver Lion]]*$L$2+DATACANNES24[[#This Row],[Bronze Lion]]*$M$2</f>
        <v>30</v>
      </c>
    </row>
    <row r="289" spans="1:15" x14ac:dyDescent="0.3">
      <c r="A289" s="29" t="s">
        <v>1988</v>
      </c>
      <c r="B289" s="29" t="s">
        <v>1606</v>
      </c>
      <c r="C289" s="29" t="s">
        <v>1606</v>
      </c>
      <c r="D289" s="29" t="s">
        <v>1989</v>
      </c>
      <c r="E289" s="29" t="s">
        <v>1990</v>
      </c>
      <c r="F289" s="29" t="s">
        <v>1990</v>
      </c>
      <c r="G289" s="29" t="s">
        <v>146</v>
      </c>
      <c r="H289" s="29"/>
      <c r="I289" s="29"/>
      <c r="J289" s="29"/>
      <c r="K289" s="29"/>
      <c r="L289" s="29"/>
      <c r="M289" s="29">
        <v>1</v>
      </c>
      <c r="N289" s="29">
        <f>SUM(DATACANNES24[[#This Row],[Grand Prix ]:[Bronze Lion]])</f>
        <v>1</v>
      </c>
      <c r="O289" s="29">
        <f>+DATACANNES24[[#This Row],[Grand Prix ]]*$H$2+DATACANNES24[[#This Row],[Titanium Grand Prix ]]*$I$2+DATACANNES24[[#This Row],[Titanium Lion]]*$J$2+DATACANNES24[[#This Row],[Gold Lion]]*$K$2+DATACANNES24[[#This Row],[Silver Lion]]*$L$2+DATACANNES24[[#This Row],[Bronze Lion]]*$M$2</f>
        <v>3</v>
      </c>
    </row>
    <row r="290" spans="1:15" x14ac:dyDescent="0.3">
      <c r="A290" s="29" t="s">
        <v>1988</v>
      </c>
      <c r="B290" s="29" t="s">
        <v>1562</v>
      </c>
      <c r="C290" s="29" t="s">
        <v>1562</v>
      </c>
      <c r="D290" s="29" t="s">
        <v>1672</v>
      </c>
      <c r="E290" s="29" t="s">
        <v>1673</v>
      </c>
      <c r="F290" s="29" t="s">
        <v>1673</v>
      </c>
      <c r="G290" s="29" t="s">
        <v>146</v>
      </c>
      <c r="H290" s="29"/>
      <c r="I290" s="29"/>
      <c r="J290" s="29"/>
      <c r="K290" s="29">
        <v>1</v>
      </c>
      <c r="L290" s="29">
        <v>1</v>
      </c>
      <c r="M290" s="29">
        <v>1</v>
      </c>
      <c r="N290" s="29">
        <f>SUM(DATACANNES24[[#This Row],[Grand Prix ]:[Bronze Lion]])</f>
        <v>3</v>
      </c>
      <c r="O290" s="29">
        <f>+DATACANNES24[[#This Row],[Grand Prix ]]*$H$2+DATACANNES24[[#This Row],[Titanium Grand Prix ]]*$I$2+DATACANNES24[[#This Row],[Titanium Lion]]*$J$2+DATACANNES24[[#This Row],[Gold Lion]]*$K$2+DATACANNES24[[#This Row],[Silver Lion]]*$L$2+DATACANNES24[[#This Row],[Bronze Lion]]*$M$2</f>
        <v>25</v>
      </c>
    </row>
    <row r="291" spans="1:15" x14ac:dyDescent="0.3">
      <c r="A291" s="29" t="s">
        <v>1988</v>
      </c>
      <c r="B291" s="29" t="s">
        <v>1500</v>
      </c>
      <c r="C291" s="29" t="s">
        <v>1500</v>
      </c>
      <c r="D291" s="29" t="s">
        <v>1958</v>
      </c>
      <c r="E291" s="29" t="s">
        <v>1959</v>
      </c>
      <c r="F291" s="29" t="s">
        <v>1960</v>
      </c>
      <c r="G291" s="29" t="s">
        <v>1504</v>
      </c>
      <c r="H291" s="29"/>
      <c r="I291" s="29"/>
      <c r="J291" s="29"/>
      <c r="K291" s="29">
        <v>1</v>
      </c>
      <c r="L291" s="29"/>
      <c r="M291" s="29"/>
      <c r="N291" s="29">
        <f>SUM(DATACANNES24[[#This Row],[Grand Prix ]:[Bronze Lion]])</f>
        <v>1</v>
      </c>
      <c r="O291" s="29">
        <f>+DATACANNES24[[#This Row],[Grand Prix ]]*$H$2+DATACANNES24[[#This Row],[Titanium Grand Prix ]]*$I$2+DATACANNES24[[#This Row],[Titanium Lion]]*$J$2+DATACANNES24[[#This Row],[Gold Lion]]*$K$2+DATACANNES24[[#This Row],[Silver Lion]]*$L$2+DATACANNES24[[#This Row],[Bronze Lion]]*$M$2</f>
        <v>15</v>
      </c>
    </row>
    <row r="292" spans="1:15" x14ac:dyDescent="0.3">
      <c r="A292" s="29" t="s">
        <v>1988</v>
      </c>
      <c r="B292" s="29" t="s">
        <v>854</v>
      </c>
      <c r="C292" s="29" t="s">
        <v>1991</v>
      </c>
      <c r="D292" s="29" t="s">
        <v>1992</v>
      </c>
      <c r="E292" s="29" t="s">
        <v>1993</v>
      </c>
      <c r="F292" s="29" t="s">
        <v>1994</v>
      </c>
      <c r="G292" s="29" t="s">
        <v>200</v>
      </c>
      <c r="H292" s="29"/>
      <c r="I292" s="29"/>
      <c r="J292" s="29"/>
      <c r="K292" s="29"/>
      <c r="L292" s="29"/>
      <c r="M292" s="29">
        <v>1</v>
      </c>
      <c r="N292" s="29">
        <f>SUM(DATACANNES24[[#This Row],[Grand Prix ]:[Bronze Lion]])</f>
        <v>1</v>
      </c>
      <c r="O292" s="29">
        <f>+DATACANNES24[[#This Row],[Grand Prix ]]*$H$2+DATACANNES24[[#This Row],[Titanium Grand Prix ]]*$I$2+DATACANNES24[[#This Row],[Titanium Lion]]*$J$2+DATACANNES24[[#This Row],[Gold Lion]]*$K$2+DATACANNES24[[#This Row],[Silver Lion]]*$L$2+DATACANNES24[[#This Row],[Bronze Lion]]*$M$2</f>
        <v>3</v>
      </c>
    </row>
    <row r="293" spans="1:15" x14ac:dyDescent="0.3">
      <c r="A293" s="29" t="s">
        <v>1988</v>
      </c>
      <c r="B293" s="29" t="s">
        <v>2162</v>
      </c>
      <c r="C293" s="29" t="s">
        <v>2115</v>
      </c>
      <c r="D293" s="29" t="s">
        <v>1995</v>
      </c>
      <c r="E293" s="29" t="s">
        <v>1996</v>
      </c>
      <c r="F293" s="29" t="s">
        <v>1997</v>
      </c>
      <c r="G293" s="29" t="s">
        <v>146</v>
      </c>
      <c r="H293" s="29"/>
      <c r="I293" s="29"/>
      <c r="J293" s="29"/>
      <c r="K293" s="29"/>
      <c r="L293" s="29"/>
      <c r="M293" s="29">
        <v>1</v>
      </c>
      <c r="N293" s="29">
        <f>SUM(DATACANNES24[[#This Row],[Grand Prix ]:[Bronze Lion]])</f>
        <v>1</v>
      </c>
      <c r="O293" s="29">
        <f>+DATACANNES24[[#This Row],[Grand Prix ]]*$H$2+DATACANNES24[[#This Row],[Titanium Grand Prix ]]*$I$2+DATACANNES24[[#This Row],[Titanium Lion]]*$J$2+DATACANNES24[[#This Row],[Gold Lion]]*$K$2+DATACANNES24[[#This Row],[Silver Lion]]*$L$2+DATACANNES24[[#This Row],[Bronze Lion]]*$M$2</f>
        <v>3</v>
      </c>
    </row>
    <row r="294" spans="1:15" x14ac:dyDescent="0.3">
      <c r="A294" s="29" t="s">
        <v>1988</v>
      </c>
      <c r="B294" s="29" t="s">
        <v>1864</v>
      </c>
      <c r="C294" s="29" t="s">
        <v>1864</v>
      </c>
      <c r="D294" s="29" t="s">
        <v>1865</v>
      </c>
      <c r="E294" s="29" t="s">
        <v>1866</v>
      </c>
      <c r="F294" s="29" t="s">
        <v>1867</v>
      </c>
      <c r="G294" s="29" t="s">
        <v>1504</v>
      </c>
      <c r="H294" s="29"/>
      <c r="I294" s="29"/>
      <c r="J294" s="29"/>
      <c r="K294" s="29"/>
      <c r="L294" s="29"/>
      <c r="M294" s="29">
        <v>1</v>
      </c>
      <c r="N294" s="29">
        <f>SUM(DATACANNES24[[#This Row],[Grand Prix ]:[Bronze Lion]])</f>
        <v>1</v>
      </c>
      <c r="O294" s="29">
        <f>+DATACANNES24[[#This Row],[Grand Prix ]]*$H$2+DATACANNES24[[#This Row],[Titanium Grand Prix ]]*$I$2+DATACANNES24[[#This Row],[Titanium Lion]]*$J$2+DATACANNES24[[#This Row],[Gold Lion]]*$K$2+DATACANNES24[[#This Row],[Silver Lion]]*$L$2+DATACANNES24[[#This Row],[Bronze Lion]]*$M$2</f>
        <v>3</v>
      </c>
    </row>
    <row r="295" spans="1:15" x14ac:dyDescent="0.3">
      <c r="A295" s="29" t="s">
        <v>1988</v>
      </c>
      <c r="B295" s="29" t="s">
        <v>1512</v>
      </c>
      <c r="C295" s="29" t="s">
        <v>2114</v>
      </c>
      <c r="D295" s="29" t="s">
        <v>1870</v>
      </c>
      <c r="E295" s="29" t="s">
        <v>1871</v>
      </c>
      <c r="F295" s="29" t="s">
        <v>1872</v>
      </c>
      <c r="G295" s="29" t="s">
        <v>146</v>
      </c>
      <c r="H295" s="29"/>
      <c r="I295" s="29"/>
      <c r="J295" s="29"/>
      <c r="K295" s="29"/>
      <c r="L295" s="29">
        <v>1</v>
      </c>
      <c r="M295" s="29"/>
      <c r="N295" s="29">
        <f>SUM(DATACANNES24[[#This Row],[Grand Prix ]:[Bronze Lion]])</f>
        <v>1</v>
      </c>
      <c r="O295" s="29">
        <f>+DATACANNES24[[#This Row],[Grand Prix ]]*$H$2+DATACANNES24[[#This Row],[Titanium Grand Prix ]]*$I$2+DATACANNES24[[#This Row],[Titanium Lion]]*$J$2+DATACANNES24[[#This Row],[Gold Lion]]*$K$2+DATACANNES24[[#This Row],[Silver Lion]]*$L$2+DATACANNES24[[#This Row],[Bronze Lion]]*$M$2</f>
        <v>7</v>
      </c>
    </row>
    <row r="296" spans="1:15" x14ac:dyDescent="0.3">
      <c r="A296" s="29" t="s">
        <v>1988</v>
      </c>
      <c r="B296" s="1" t="s">
        <v>1233</v>
      </c>
      <c r="C296" s="1" t="s">
        <v>2718</v>
      </c>
      <c r="D296" s="29" t="s">
        <v>1603</v>
      </c>
      <c r="E296" s="29" t="s">
        <v>1604</v>
      </c>
      <c r="F296" s="29" t="s">
        <v>1603</v>
      </c>
      <c r="G296" s="29" t="s">
        <v>1504</v>
      </c>
      <c r="H296" s="29"/>
      <c r="I296" s="29"/>
      <c r="J296" s="29"/>
      <c r="K296" s="29"/>
      <c r="L296" s="29"/>
      <c r="M296" s="29">
        <v>1</v>
      </c>
      <c r="N296" s="29">
        <f>SUM(DATACANNES24[[#This Row],[Grand Prix ]:[Bronze Lion]])</f>
        <v>1</v>
      </c>
      <c r="O296" s="29">
        <f>+DATACANNES24[[#This Row],[Grand Prix ]]*$H$2+DATACANNES24[[#This Row],[Titanium Grand Prix ]]*$I$2+DATACANNES24[[#This Row],[Titanium Lion]]*$J$2+DATACANNES24[[#This Row],[Gold Lion]]*$K$2+DATACANNES24[[#This Row],[Silver Lion]]*$L$2+DATACANNES24[[#This Row],[Bronze Lion]]*$M$2</f>
        <v>3</v>
      </c>
    </row>
    <row r="297" spans="1:15" x14ac:dyDescent="0.3">
      <c r="A297" s="29" t="s">
        <v>1988</v>
      </c>
      <c r="B297" s="29" t="s">
        <v>1539</v>
      </c>
      <c r="C297" s="29" t="s">
        <v>1998</v>
      </c>
      <c r="D297" s="29" t="s">
        <v>1999</v>
      </c>
      <c r="E297" s="29" t="s">
        <v>2000</v>
      </c>
      <c r="F297" s="29" t="s">
        <v>2001</v>
      </c>
      <c r="G297" s="29" t="s">
        <v>126</v>
      </c>
      <c r="H297" s="29"/>
      <c r="I297" s="29"/>
      <c r="J297" s="29"/>
      <c r="K297" s="29"/>
      <c r="L297" s="29">
        <v>1</v>
      </c>
      <c r="M297" s="29"/>
      <c r="N297" s="29">
        <f>SUM(DATACANNES24[[#This Row],[Grand Prix ]:[Bronze Lion]])</f>
        <v>1</v>
      </c>
      <c r="O297" s="29">
        <f>+DATACANNES24[[#This Row],[Grand Prix ]]*$H$2+DATACANNES24[[#This Row],[Titanium Grand Prix ]]*$I$2+DATACANNES24[[#This Row],[Titanium Lion]]*$J$2+DATACANNES24[[#This Row],[Gold Lion]]*$K$2+DATACANNES24[[#This Row],[Silver Lion]]*$L$2+DATACANNES24[[#This Row],[Bronze Lion]]*$M$2</f>
        <v>7</v>
      </c>
    </row>
    <row r="298" spans="1:15" x14ac:dyDescent="0.3">
      <c r="A298" s="29" t="s">
        <v>1988</v>
      </c>
      <c r="B298" s="29" t="s">
        <v>1539</v>
      </c>
      <c r="C298" s="29" t="s">
        <v>2002</v>
      </c>
      <c r="D298" s="29" t="s">
        <v>2003</v>
      </c>
      <c r="E298" s="29" t="s">
        <v>2004</v>
      </c>
      <c r="F298" s="29" t="s">
        <v>2005</v>
      </c>
      <c r="G298" s="29" t="s">
        <v>765</v>
      </c>
      <c r="H298" s="29"/>
      <c r="I298" s="29"/>
      <c r="J298" s="29"/>
      <c r="K298" s="29"/>
      <c r="L298" s="29"/>
      <c r="M298" s="29">
        <v>1</v>
      </c>
      <c r="N298" s="29">
        <f>SUM(DATACANNES24[[#This Row],[Grand Prix ]:[Bronze Lion]])</f>
        <v>1</v>
      </c>
      <c r="O298" s="29">
        <f>+DATACANNES24[[#This Row],[Grand Prix ]]*$H$2+DATACANNES24[[#This Row],[Titanium Grand Prix ]]*$I$2+DATACANNES24[[#This Row],[Titanium Lion]]*$J$2+DATACANNES24[[#This Row],[Gold Lion]]*$K$2+DATACANNES24[[#This Row],[Silver Lion]]*$L$2+DATACANNES24[[#This Row],[Bronze Lion]]*$M$2</f>
        <v>3</v>
      </c>
    </row>
    <row r="299" spans="1:15" x14ac:dyDescent="0.3">
      <c r="A299" s="29" t="s">
        <v>1988</v>
      </c>
      <c r="B299" s="29" t="s">
        <v>1539</v>
      </c>
      <c r="C299" s="29" t="s">
        <v>2131</v>
      </c>
      <c r="D299" s="29" t="s">
        <v>1744</v>
      </c>
      <c r="E299" s="29" t="s">
        <v>1745</v>
      </c>
      <c r="F299" s="29" t="s">
        <v>1746</v>
      </c>
      <c r="G299" s="29" t="s">
        <v>1504</v>
      </c>
      <c r="H299" s="29"/>
      <c r="I299" s="29"/>
      <c r="J299" s="29"/>
      <c r="K299" s="29"/>
      <c r="L299" s="29"/>
      <c r="M299" s="29">
        <v>1</v>
      </c>
      <c r="N299" s="29">
        <f>SUM(DATACANNES24[[#This Row],[Grand Prix ]:[Bronze Lion]])</f>
        <v>1</v>
      </c>
      <c r="O299" s="29">
        <f>+DATACANNES24[[#This Row],[Grand Prix ]]*$H$2+DATACANNES24[[#This Row],[Titanium Grand Prix ]]*$I$2+DATACANNES24[[#This Row],[Titanium Lion]]*$J$2+DATACANNES24[[#This Row],[Gold Lion]]*$K$2+DATACANNES24[[#This Row],[Silver Lion]]*$L$2+DATACANNES24[[#This Row],[Bronze Lion]]*$M$2</f>
        <v>3</v>
      </c>
    </row>
    <row r="300" spans="1:15" x14ac:dyDescent="0.3">
      <c r="A300" s="29" t="s">
        <v>1988</v>
      </c>
      <c r="B300" s="29" t="s">
        <v>1824</v>
      </c>
      <c r="C300" s="29" t="s">
        <v>1824</v>
      </c>
      <c r="D300" s="29" t="s">
        <v>1825</v>
      </c>
      <c r="E300" s="29" t="s">
        <v>1826</v>
      </c>
      <c r="F300" s="29" t="s">
        <v>1827</v>
      </c>
      <c r="G300" s="29" t="s">
        <v>189</v>
      </c>
      <c r="H300" s="29"/>
      <c r="I300" s="29"/>
      <c r="J300" s="29"/>
      <c r="K300" s="29"/>
      <c r="L300" s="29">
        <v>1</v>
      </c>
      <c r="M300" s="29"/>
      <c r="N300" s="29">
        <f>SUM(DATACANNES24[[#This Row],[Grand Prix ]:[Bronze Lion]])</f>
        <v>1</v>
      </c>
      <c r="O300" s="29">
        <f>+DATACANNES24[[#This Row],[Grand Prix ]]*$H$2+DATACANNES24[[#This Row],[Titanium Grand Prix ]]*$I$2+DATACANNES24[[#This Row],[Titanium Lion]]*$J$2+DATACANNES24[[#This Row],[Gold Lion]]*$K$2+DATACANNES24[[#This Row],[Silver Lion]]*$L$2+DATACANNES24[[#This Row],[Bronze Lion]]*$M$2</f>
        <v>7</v>
      </c>
    </row>
    <row r="301" spans="1:15" x14ac:dyDescent="0.3">
      <c r="A301" s="29" t="s">
        <v>1988</v>
      </c>
      <c r="B301" s="29" t="s">
        <v>2006</v>
      </c>
      <c r="C301" s="29" t="s">
        <v>2006</v>
      </c>
      <c r="D301" s="29" t="s">
        <v>2007</v>
      </c>
      <c r="E301" s="29" t="s">
        <v>2008</v>
      </c>
      <c r="F301" s="29" t="s">
        <v>2008</v>
      </c>
      <c r="G301" s="29" t="s">
        <v>1504</v>
      </c>
      <c r="H301" s="29"/>
      <c r="I301" s="29"/>
      <c r="J301" s="29"/>
      <c r="K301" s="29"/>
      <c r="L301" s="29"/>
      <c r="M301" s="29">
        <v>1</v>
      </c>
      <c r="N301" s="29">
        <f>SUM(DATACANNES24[[#This Row],[Grand Prix ]:[Bronze Lion]])</f>
        <v>1</v>
      </c>
      <c r="O301" s="29">
        <f>+DATACANNES24[[#This Row],[Grand Prix ]]*$H$2+DATACANNES24[[#This Row],[Titanium Grand Prix ]]*$I$2+DATACANNES24[[#This Row],[Titanium Lion]]*$J$2+DATACANNES24[[#This Row],[Gold Lion]]*$K$2+DATACANNES24[[#This Row],[Silver Lion]]*$L$2+DATACANNES24[[#This Row],[Bronze Lion]]*$M$2</f>
        <v>3</v>
      </c>
    </row>
    <row r="302" spans="1:15" x14ac:dyDescent="0.3">
      <c r="A302" s="29" t="s">
        <v>1988</v>
      </c>
      <c r="B302" s="29" t="s">
        <v>1886</v>
      </c>
      <c r="C302" s="29" t="s">
        <v>1886</v>
      </c>
      <c r="D302" s="29" t="s">
        <v>1887</v>
      </c>
      <c r="E302" s="29" t="s">
        <v>1888</v>
      </c>
      <c r="F302" s="29" t="s">
        <v>1888</v>
      </c>
      <c r="G302" s="29" t="s">
        <v>1504</v>
      </c>
      <c r="H302" s="29"/>
      <c r="I302" s="29"/>
      <c r="J302" s="29"/>
      <c r="K302" s="29">
        <v>1</v>
      </c>
      <c r="L302" s="29"/>
      <c r="M302" s="29">
        <v>2</v>
      </c>
      <c r="N302" s="29">
        <f>SUM(DATACANNES24[[#This Row],[Grand Prix ]:[Bronze Lion]])</f>
        <v>3</v>
      </c>
      <c r="O302" s="29">
        <f>+DATACANNES24[[#This Row],[Grand Prix ]]*$H$2+DATACANNES24[[#This Row],[Titanium Grand Prix ]]*$I$2+DATACANNES24[[#This Row],[Titanium Lion]]*$J$2+DATACANNES24[[#This Row],[Gold Lion]]*$K$2+DATACANNES24[[#This Row],[Silver Lion]]*$L$2+DATACANNES24[[#This Row],[Bronze Lion]]*$M$2</f>
        <v>21</v>
      </c>
    </row>
    <row r="303" spans="1:15" x14ac:dyDescent="0.3">
      <c r="A303" s="29" t="s">
        <v>1988</v>
      </c>
      <c r="B303" s="29" t="s">
        <v>1893</v>
      </c>
      <c r="C303" s="29" t="s">
        <v>1893</v>
      </c>
      <c r="D303" s="29" t="s">
        <v>1741</v>
      </c>
      <c r="E303" s="29" t="s">
        <v>1742</v>
      </c>
      <c r="F303" s="29" t="s">
        <v>2009</v>
      </c>
      <c r="G303" s="29" t="s">
        <v>1504</v>
      </c>
      <c r="H303" s="29"/>
      <c r="I303" s="29"/>
      <c r="J303" s="29"/>
      <c r="K303" s="29">
        <v>1</v>
      </c>
      <c r="L303" s="29">
        <v>1</v>
      </c>
      <c r="M303" s="29"/>
      <c r="N303" s="29">
        <f>SUM(DATACANNES24[[#This Row],[Grand Prix ]:[Bronze Lion]])</f>
        <v>2</v>
      </c>
      <c r="O303" s="29">
        <f>+DATACANNES24[[#This Row],[Grand Prix ]]*$H$2+DATACANNES24[[#This Row],[Titanium Grand Prix ]]*$I$2+DATACANNES24[[#This Row],[Titanium Lion]]*$J$2+DATACANNES24[[#This Row],[Gold Lion]]*$K$2+DATACANNES24[[#This Row],[Silver Lion]]*$L$2+DATACANNES24[[#This Row],[Bronze Lion]]*$M$2</f>
        <v>22</v>
      </c>
    </row>
    <row r="304" spans="1:15" x14ac:dyDescent="0.3">
      <c r="A304" s="29" t="s">
        <v>1988</v>
      </c>
      <c r="B304" s="29" t="s">
        <v>1544</v>
      </c>
      <c r="C304" s="29" t="s">
        <v>2147</v>
      </c>
      <c r="D304" s="29" t="s">
        <v>1652</v>
      </c>
      <c r="E304" s="29" t="s">
        <v>1653</v>
      </c>
      <c r="F304" s="29" t="s">
        <v>1653</v>
      </c>
      <c r="G304" s="29" t="s">
        <v>1504</v>
      </c>
      <c r="H304" s="29"/>
      <c r="I304" s="29"/>
      <c r="J304" s="29"/>
      <c r="K304" s="29"/>
      <c r="L304" s="29">
        <v>1</v>
      </c>
      <c r="M304" s="29"/>
      <c r="N304" s="29">
        <f>SUM(DATACANNES24[[#This Row],[Grand Prix ]:[Bronze Lion]])</f>
        <v>1</v>
      </c>
      <c r="O304" s="29">
        <f>+DATACANNES24[[#This Row],[Grand Prix ]]*$H$2+DATACANNES24[[#This Row],[Titanium Grand Prix ]]*$I$2+DATACANNES24[[#This Row],[Titanium Lion]]*$J$2+DATACANNES24[[#This Row],[Gold Lion]]*$K$2+DATACANNES24[[#This Row],[Silver Lion]]*$L$2+DATACANNES24[[#This Row],[Bronze Lion]]*$M$2</f>
        <v>7</v>
      </c>
    </row>
    <row r="305" spans="1:15" x14ac:dyDescent="0.3">
      <c r="A305" s="29" t="s">
        <v>2010</v>
      </c>
      <c r="B305" s="29" t="s">
        <v>1606</v>
      </c>
      <c r="C305" s="29" t="s">
        <v>1606</v>
      </c>
      <c r="D305" s="29" t="s">
        <v>2011</v>
      </c>
      <c r="E305" s="29" t="s">
        <v>1546</v>
      </c>
      <c r="F305" s="29" t="s">
        <v>1610</v>
      </c>
      <c r="G305" s="29" t="s">
        <v>146</v>
      </c>
      <c r="H305" s="29"/>
      <c r="I305" s="29"/>
      <c r="J305" s="29"/>
      <c r="K305" s="29"/>
      <c r="L305" s="29"/>
      <c r="M305" s="29">
        <v>1</v>
      </c>
      <c r="N305" s="29">
        <f>SUM(DATACANNES24[[#This Row],[Grand Prix ]:[Bronze Lion]])</f>
        <v>1</v>
      </c>
      <c r="O305" s="29">
        <f>+DATACANNES24[[#This Row],[Grand Prix ]]*$H$2+DATACANNES24[[#This Row],[Titanium Grand Prix ]]*$I$2+DATACANNES24[[#This Row],[Titanium Lion]]*$J$2+DATACANNES24[[#This Row],[Gold Lion]]*$K$2+DATACANNES24[[#This Row],[Silver Lion]]*$L$2+DATACANNES24[[#This Row],[Bronze Lion]]*$M$2</f>
        <v>3</v>
      </c>
    </row>
    <row r="306" spans="1:15" x14ac:dyDescent="0.3">
      <c r="A306" s="29" t="s">
        <v>2010</v>
      </c>
      <c r="B306" s="29" t="s">
        <v>981</v>
      </c>
      <c r="C306" s="29" t="s">
        <v>981</v>
      </c>
      <c r="D306" s="29" t="s">
        <v>2012</v>
      </c>
      <c r="E306" s="29" t="s">
        <v>60</v>
      </c>
      <c r="F306" s="29" t="s">
        <v>60</v>
      </c>
      <c r="G306" s="29" t="s">
        <v>1504</v>
      </c>
      <c r="H306" s="29"/>
      <c r="I306" s="29"/>
      <c r="J306" s="29"/>
      <c r="K306" s="29"/>
      <c r="L306" s="29"/>
      <c r="M306" s="29">
        <v>1</v>
      </c>
      <c r="N306" s="29">
        <f>SUM(DATACANNES24[[#This Row],[Grand Prix ]:[Bronze Lion]])</f>
        <v>1</v>
      </c>
      <c r="O306" s="29">
        <f>+DATACANNES24[[#This Row],[Grand Prix ]]*$H$2+DATACANNES24[[#This Row],[Titanium Grand Prix ]]*$I$2+DATACANNES24[[#This Row],[Titanium Lion]]*$J$2+DATACANNES24[[#This Row],[Gold Lion]]*$K$2+DATACANNES24[[#This Row],[Silver Lion]]*$L$2+DATACANNES24[[#This Row],[Bronze Lion]]*$M$2</f>
        <v>3</v>
      </c>
    </row>
    <row r="307" spans="1:15" x14ac:dyDescent="0.3">
      <c r="A307" s="29" t="s">
        <v>2010</v>
      </c>
      <c r="B307" s="29" t="s">
        <v>981</v>
      </c>
      <c r="C307" s="29" t="s">
        <v>981</v>
      </c>
      <c r="D307" s="29" t="s">
        <v>2013</v>
      </c>
      <c r="E307" s="29" t="s">
        <v>2014</v>
      </c>
      <c r="F307" s="29" t="s">
        <v>2014</v>
      </c>
      <c r="G307" s="29" t="s">
        <v>1504</v>
      </c>
      <c r="H307" s="29"/>
      <c r="I307" s="29"/>
      <c r="J307" s="29"/>
      <c r="K307" s="29"/>
      <c r="L307" s="29">
        <v>1</v>
      </c>
      <c r="M307" s="29"/>
      <c r="N307" s="29">
        <f>SUM(DATACANNES24[[#This Row],[Grand Prix ]:[Bronze Lion]])</f>
        <v>1</v>
      </c>
      <c r="O307" s="29">
        <f>+DATACANNES24[[#This Row],[Grand Prix ]]*$H$2+DATACANNES24[[#This Row],[Titanium Grand Prix ]]*$I$2+DATACANNES24[[#This Row],[Titanium Lion]]*$J$2+DATACANNES24[[#This Row],[Gold Lion]]*$K$2+DATACANNES24[[#This Row],[Silver Lion]]*$L$2+DATACANNES24[[#This Row],[Bronze Lion]]*$M$2</f>
        <v>7</v>
      </c>
    </row>
    <row r="308" spans="1:15" x14ac:dyDescent="0.3">
      <c r="A308" s="29" t="s">
        <v>2010</v>
      </c>
      <c r="B308" s="29" t="s">
        <v>1562</v>
      </c>
      <c r="C308" s="29" t="s">
        <v>1562</v>
      </c>
      <c r="D308" s="29" t="s">
        <v>1563</v>
      </c>
      <c r="E308" s="29" t="s">
        <v>1564</v>
      </c>
      <c r="F308" s="29" t="s">
        <v>1563</v>
      </c>
      <c r="G308" s="29" t="s">
        <v>146</v>
      </c>
      <c r="H308" s="29"/>
      <c r="I308" s="29"/>
      <c r="J308" s="29"/>
      <c r="K308" s="29"/>
      <c r="L308" s="29"/>
      <c r="M308" s="29">
        <v>1</v>
      </c>
      <c r="N308" s="29">
        <f>SUM(DATACANNES24[[#This Row],[Grand Prix ]:[Bronze Lion]])</f>
        <v>1</v>
      </c>
      <c r="O308" s="29">
        <f>+DATACANNES24[[#This Row],[Grand Prix ]]*$H$2+DATACANNES24[[#This Row],[Titanium Grand Prix ]]*$I$2+DATACANNES24[[#This Row],[Titanium Lion]]*$J$2+DATACANNES24[[#This Row],[Gold Lion]]*$K$2+DATACANNES24[[#This Row],[Silver Lion]]*$L$2+DATACANNES24[[#This Row],[Bronze Lion]]*$M$2</f>
        <v>3</v>
      </c>
    </row>
    <row r="309" spans="1:15" x14ac:dyDescent="0.3">
      <c r="A309" s="29" t="s">
        <v>2010</v>
      </c>
      <c r="B309" s="29" t="s">
        <v>2148</v>
      </c>
      <c r="C309" s="29" t="s">
        <v>803</v>
      </c>
      <c r="D309" s="29" t="s">
        <v>2015</v>
      </c>
      <c r="E309" s="29" t="s">
        <v>2016</v>
      </c>
      <c r="F309" s="29" t="s">
        <v>2017</v>
      </c>
      <c r="G309" s="29" t="s">
        <v>153</v>
      </c>
      <c r="H309" s="29"/>
      <c r="I309" s="29"/>
      <c r="J309" s="29"/>
      <c r="K309" s="29">
        <v>1</v>
      </c>
      <c r="L309" s="29"/>
      <c r="M309" s="29"/>
      <c r="N309" s="29">
        <f>SUM(DATACANNES24[[#This Row],[Grand Prix ]:[Bronze Lion]])</f>
        <v>1</v>
      </c>
      <c r="O309" s="29">
        <f>+DATACANNES24[[#This Row],[Grand Prix ]]*$H$2+DATACANNES24[[#This Row],[Titanium Grand Prix ]]*$I$2+DATACANNES24[[#This Row],[Titanium Lion]]*$J$2+DATACANNES24[[#This Row],[Gold Lion]]*$K$2+DATACANNES24[[#This Row],[Silver Lion]]*$L$2+DATACANNES24[[#This Row],[Bronze Lion]]*$M$2</f>
        <v>15</v>
      </c>
    </row>
    <row r="310" spans="1:15" x14ac:dyDescent="0.3">
      <c r="A310" s="29" t="s">
        <v>2010</v>
      </c>
      <c r="B310" s="29" t="s">
        <v>1512</v>
      </c>
      <c r="C310" s="29" t="s">
        <v>2113</v>
      </c>
      <c r="D310" s="29" t="s">
        <v>2018</v>
      </c>
      <c r="E310" s="29" t="s">
        <v>2019</v>
      </c>
      <c r="F310" s="29" t="s">
        <v>2019</v>
      </c>
      <c r="G310" s="29" t="s">
        <v>1504</v>
      </c>
      <c r="H310" s="29"/>
      <c r="I310" s="29"/>
      <c r="J310" s="29"/>
      <c r="K310" s="29">
        <v>1</v>
      </c>
      <c r="L310" s="29"/>
      <c r="M310" s="29"/>
      <c r="N310" s="29">
        <f>SUM(DATACANNES24[[#This Row],[Grand Prix ]:[Bronze Lion]])</f>
        <v>1</v>
      </c>
      <c r="O310" s="29">
        <f>+DATACANNES24[[#This Row],[Grand Prix ]]*$H$2+DATACANNES24[[#This Row],[Titanium Grand Prix ]]*$I$2+DATACANNES24[[#This Row],[Titanium Lion]]*$J$2+DATACANNES24[[#This Row],[Gold Lion]]*$K$2+DATACANNES24[[#This Row],[Silver Lion]]*$L$2+DATACANNES24[[#This Row],[Bronze Lion]]*$M$2</f>
        <v>15</v>
      </c>
    </row>
    <row r="311" spans="1:15" x14ac:dyDescent="0.3">
      <c r="A311" s="29" t="s">
        <v>2010</v>
      </c>
      <c r="B311" s="29" t="s">
        <v>2162</v>
      </c>
      <c r="C311" s="29" t="s">
        <v>2115</v>
      </c>
      <c r="D311" s="29" t="s">
        <v>2021</v>
      </c>
      <c r="E311" s="29" t="s">
        <v>2022</v>
      </c>
      <c r="F311" s="29" t="s">
        <v>2023</v>
      </c>
      <c r="G311" s="29" t="s">
        <v>146</v>
      </c>
      <c r="H311" s="29"/>
      <c r="I311" s="29"/>
      <c r="J311" s="29"/>
      <c r="K311" s="29"/>
      <c r="L311" s="29"/>
      <c r="M311" s="29">
        <v>1</v>
      </c>
      <c r="N311" s="29">
        <f>SUM(DATACANNES24[[#This Row],[Grand Prix ]:[Bronze Lion]])</f>
        <v>1</v>
      </c>
      <c r="O311" s="29">
        <f>+DATACANNES24[[#This Row],[Grand Prix ]]*$H$2+DATACANNES24[[#This Row],[Titanium Grand Prix ]]*$I$2+DATACANNES24[[#This Row],[Titanium Lion]]*$J$2+DATACANNES24[[#This Row],[Gold Lion]]*$K$2+DATACANNES24[[#This Row],[Silver Lion]]*$L$2+DATACANNES24[[#This Row],[Bronze Lion]]*$M$2</f>
        <v>3</v>
      </c>
    </row>
    <row r="312" spans="1:15" x14ac:dyDescent="0.3">
      <c r="A312" s="29" t="s">
        <v>2010</v>
      </c>
      <c r="B312" s="29" t="s">
        <v>2162</v>
      </c>
      <c r="C312" s="29" t="s">
        <v>2020</v>
      </c>
      <c r="D312" s="29" t="s">
        <v>2021</v>
      </c>
      <c r="E312" s="29" t="s">
        <v>2022</v>
      </c>
      <c r="F312" s="29" t="s">
        <v>2023</v>
      </c>
      <c r="G312" s="29" t="s">
        <v>189</v>
      </c>
      <c r="H312" s="29"/>
      <c r="I312" s="29"/>
      <c r="J312" s="29"/>
      <c r="K312" s="29"/>
      <c r="L312" s="29"/>
      <c r="M312" s="29">
        <v>1</v>
      </c>
      <c r="N312" s="29">
        <f>SUM(DATACANNES24[[#This Row],[Grand Prix ]:[Bronze Lion]])</f>
        <v>1</v>
      </c>
      <c r="O312" s="29">
        <f>+DATACANNES24[[#This Row],[Grand Prix ]]*$H$2+DATACANNES24[[#This Row],[Titanium Grand Prix ]]*$I$2+DATACANNES24[[#This Row],[Titanium Lion]]*$J$2+DATACANNES24[[#This Row],[Gold Lion]]*$K$2+DATACANNES24[[#This Row],[Silver Lion]]*$L$2+DATACANNES24[[#This Row],[Bronze Lion]]*$M$2</f>
        <v>3</v>
      </c>
    </row>
    <row r="313" spans="1:15" x14ac:dyDescent="0.3">
      <c r="A313" s="29" t="s">
        <v>2010</v>
      </c>
      <c r="B313" s="29" t="s">
        <v>1659</v>
      </c>
      <c r="C313" s="29" t="s">
        <v>1659</v>
      </c>
      <c r="D313" s="29" t="s">
        <v>2024</v>
      </c>
      <c r="E313" s="29" t="s">
        <v>1608</v>
      </c>
      <c r="F313" s="29" t="s">
        <v>2024</v>
      </c>
      <c r="G313" s="29" t="s">
        <v>146</v>
      </c>
      <c r="H313" s="29"/>
      <c r="I313" s="29"/>
      <c r="J313" s="29"/>
      <c r="K313" s="29"/>
      <c r="L313" s="29"/>
      <c r="M313" s="29">
        <v>1</v>
      </c>
      <c r="N313" s="29">
        <f>SUM(DATACANNES24[[#This Row],[Grand Prix ]:[Bronze Lion]])</f>
        <v>1</v>
      </c>
      <c r="O313" s="29">
        <f>+DATACANNES24[[#This Row],[Grand Prix ]]*$H$2+DATACANNES24[[#This Row],[Titanium Grand Prix ]]*$I$2+DATACANNES24[[#This Row],[Titanium Lion]]*$J$2+DATACANNES24[[#This Row],[Gold Lion]]*$K$2+DATACANNES24[[#This Row],[Silver Lion]]*$L$2+DATACANNES24[[#This Row],[Bronze Lion]]*$M$2</f>
        <v>3</v>
      </c>
    </row>
    <row r="314" spans="1:15" x14ac:dyDescent="0.3">
      <c r="A314" s="29" t="s">
        <v>2010</v>
      </c>
      <c r="B314" s="29" t="s">
        <v>1770</v>
      </c>
      <c r="C314" s="29" t="s">
        <v>1770</v>
      </c>
      <c r="D314" s="29" t="s">
        <v>1972</v>
      </c>
      <c r="E314" s="29" t="s">
        <v>1772</v>
      </c>
      <c r="F314" s="29" t="s">
        <v>1773</v>
      </c>
      <c r="G314" s="29" t="s">
        <v>127</v>
      </c>
      <c r="H314" s="29"/>
      <c r="I314" s="29"/>
      <c r="J314" s="29"/>
      <c r="K314" s="29">
        <v>1</v>
      </c>
      <c r="L314" s="29"/>
      <c r="M314" s="29"/>
      <c r="N314" s="29">
        <f>SUM(DATACANNES24[[#This Row],[Grand Prix ]:[Bronze Lion]])</f>
        <v>1</v>
      </c>
      <c r="O314" s="29">
        <f>+DATACANNES24[[#This Row],[Grand Prix ]]*$H$2+DATACANNES24[[#This Row],[Titanium Grand Prix ]]*$I$2+DATACANNES24[[#This Row],[Titanium Lion]]*$J$2+DATACANNES24[[#This Row],[Gold Lion]]*$K$2+DATACANNES24[[#This Row],[Silver Lion]]*$L$2+DATACANNES24[[#This Row],[Bronze Lion]]*$M$2</f>
        <v>15</v>
      </c>
    </row>
    <row r="315" spans="1:15" x14ac:dyDescent="0.3">
      <c r="A315" s="29" t="s">
        <v>2010</v>
      </c>
      <c r="B315" s="29" t="s">
        <v>1539</v>
      </c>
      <c r="C315" s="29" t="s">
        <v>2131</v>
      </c>
      <c r="D315" s="29" t="s">
        <v>1897</v>
      </c>
      <c r="E315" s="29" t="s">
        <v>1648</v>
      </c>
      <c r="F315" s="29" t="s">
        <v>1648</v>
      </c>
      <c r="G315" s="29" t="s">
        <v>1504</v>
      </c>
      <c r="H315" s="29">
        <v>1</v>
      </c>
      <c r="I315" s="29"/>
      <c r="J315" s="29"/>
      <c r="K315" s="29"/>
      <c r="L315" s="29"/>
      <c r="M315" s="29"/>
      <c r="N315" s="29">
        <f>SUM(DATACANNES24[[#This Row],[Grand Prix ]:[Bronze Lion]])</f>
        <v>1</v>
      </c>
      <c r="O315" s="29">
        <f>+DATACANNES24[[#This Row],[Grand Prix ]]*$H$2+DATACANNES24[[#This Row],[Titanium Grand Prix ]]*$I$2+DATACANNES24[[#This Row],[Titanium Lion]]*$J$2+DATACANNES24[[#This Row],[Gold Lion]]*$K$2+DATACANNES24[[#This Row],[Silver Lion]]*$L$2+DATACANNES24[[#This Row],[Bronze Lion]]*$M$2</f>
        <v>30</v>
      </c>
    </row>
    <row r="316" spans="1:15" x14ac:dyDescent="0.3">
      <c r="A316" s="29" t="s">
        <v>2010</v>
      </c>
      <c r="B316" s="29" t="s">
        <v>1443</v>
      </c>
      <c r="C316" s="29" t="s">
        <v>2140</v>
      </c>
      <c r="D316" s="29" t="s">
        <v>1647</v>
      </c>
      <c r="E316" s="29" t="s">
        <v>1648</v>
      </c>
      <c r="F316" s="29" t="s">
        <v>1648</v>
      </c>
      <c r="G316" s="29" t="s">
        <v>146</v>
      </c>
      <c r="H316" s="29"/>
      <c r="I316" s="29"/>
      <c r="J316" s="29"/>
      <c r="K316" s="29">
        <v>1</v>
      </c>
      <c r="L316" s="29"/>
      <c r="M316" s="29"/>
      <c r="N316" s="29">
        <f>SUM(DATACANNES24[[#This Row],[Grand Prix ]:[Bronze Lion]])</f>
        <v>1</v>
      </c>
      <c r="O316" s="29">
        <f>+DATACANNES24[[#This Row],[Grand Prix ]]*$H$2+DATACANNES24[[#This Row],[Titanium Grand Prix ]]*$I$2+DATACANNES24[[#This Row],[Titanium Lion]]*$J$2+DATACANNES24[[#This Row],[Gold Lion]]*$K$2+DATACANNES24[[#This Row],[Silver Lion]]*$L$2+DATACANNES24[[#This Row],[Bronze Lion]]*$M$2</f>
        <v>15</v>
      </c>
    </row>
    <row r="317" spans="1:15" x14ac:dyDescent="0.3">
      <c r="A317" s="29" t="s">
        <v>2010</v>
      </c>
      <c r="B317" s="29" t="s">
        <v>1443</v>
      </c>
      <c r="C317" s="29" t="s">
        <v>2142</v>
      </c>
      <c r="D317" s="29" t="s">
        <v>1647</v>
      </c>
      <c r="E317" s="29" t="s">
        <v>1648</v>
      </c>
      <c r="F317" s="29" t="s">
        <v>1648</v>
      </c>
      <c r="G317" s="29" t="s">
        <v>1504</v>
      </c>
      <c r="H317" s="29"/>
      <c r="I317" s="29"/>
      <c r="J317" s="29"/>
      <c r="K317" s="29">
        <v>1</v>
      </c>
      <c r="L317" s="29"/>
      <c r="M317" s="29"/>
      <c r="N317" s="29">
        <f>SUM(DATACANNES24[[#This Row],[Grand Prix ]:[Bronze Lion]])</f>
        <v>1</v>
      </c>
      <c r="O317" s="29">
        <f>+DATACANNES24[[#This Row],[Grand Prix ]]*$H$2+DATACANNES24[[#This Row],[Titanium Grand Prix ]]*$I$2+DATACANNES24[[#This Row],[Titanium Lion]]*$J$2+DATACANNES24[[#This Row],[Gold Lion]]*$K$2+DATACANNES24[[#This Row],[Silver Lion]]*$L$2+DATACANNES24[[#This Row],[Bronze Lion]]*$M$2</f>
        <v>15</v>
      </c>
    </row>
    <row r="318" spans="1:15" x14ac:dyDescent="0.3">
      <c r="A318" s="29" t="s">
        <v>2010</v>
      </c>
      <c r="B318" s="29" t="s">
        <v>1673</v>
      </c>
      <c r="C318" s="29" t="s">
        <v>2144</v>
      </c>
      <c r="D318" s="29" t="s">
        <v>2025</v>
      </c>
      <c r="E318" s="29" t="s">
        <v>1673</v>
      </c>
      <c r="F318" s="29" t="s">
        <v>2026</v>
      </c>
      <c r="G318" s="29" t="s">
        <v>140</v>
      </c>
      <c r="H318" s="29"/>
      <c r="I318" s="29"/>
      <c r="J318" s="29"/>
      <c r="K318" s="29"/>
      <c r="L318" s="29"/>
      <c r="M318" s="29">
        <v>1</v>
      </c>
      <c r="N318" s="29">
        <f>SUM(DATACANNES24[[#This Row],[Grand Prix ]:[Bronze Lion]])</f>
        <v>1</v>
      </c>
      <c r="O318" s="29">
        <f>+DATACANNES24[[#This Row],[Grand Prix ]]*$H$2+DATACANNES24[[#This Row],[Titanium Grand Prix ]]*$I$2+DATACANNES24[[#This Row],[Titanium Lion]]*$J$2+DATACANNES24[[#This Row],[Gold Lion]]*$K$2+DATACANNES24[[#This Row],[Silver Lion]]*$L$2+DATACANNES24[[#This Row],[Bronze Lion]]*$M$2</f>
        <v>3</v>
      </c>
    </row>
    <row r="319" spans="1:15" x14ac:dyDescent="0.3">
      <c r="A319" s="29" t="s">
        <v>2010</v>
      </c>
      <c r="B319" s="29" t="s">
        <v>1673</v>
      </c>
      <c r="C319" s="29" t="s">
        <v>2145</v>
      </c>
      <c r="D319" s="29" t="s">
        <v>2025</v>
      </c>
      <c r="E319" s="29" t="s">
        <v>1673</v>
      </c>
      <c r="F319" s="29" t="s">
        <v>2026</v>
      </c>
      <c r="G319" s="29" t="s">
        <v>948</v>
      </c>
      <c r="H319" s="29"/>
      <c r="I319" s="29"/>
      <c r="J319" s="29"/>
      <c r="K319" s="29"/>
      <c r="L319" s="29"/>
      <c r="M319" s="29">
        <v>1</v>
      </c>
      <c r="N319" s="29">
        <f>SUM(DATACANNES24[[#This Row],[Grand Prix ]:[Bronze Lion]])</f>
        <v>1</v>
      </c>
      <c r="O319" s="29">
        <f>+DATACANNES24[[#This Row],[Grand Prix ]]*$H$2+DATACANNES24[[#This Row],[Titanium Grand Prix ]]*$I$2+DATACANNES24[[#This Row],[Titanium Lion]]*$J$2+DATACANNES24[[#This Row],[Gold Lion]]*$K$2+DATACANNES24[[#This Row],[Silver Lion]]*$L$2+DATACANNES24[[#This Row],[Bronze Lion]]*$M$2</f>
        <v>3</v>
      </c>
    </row>
    <row r="320" spans="1:15" x14ac:dyDescent="0.3">
      <c r="A320" s="29" t="s">
        <v>2027</v>
      </c>
      <c r="B320" s="29" t="s">
        <v>1955</v>
      </c>
      <c r="C320" s="29" t="s">
        <v>1955</v>
      </c>
      <c r="D320" s="29" t="s">
        <v>1956</v>
      </c>
      <c r="E320" s="29" t="s">
        <v>1615</v>
      </c>
      <c r="F320" s="29" t="s">
        <v>1957</v>
      </c>
      <c r="G320" s="29" t="s">
        <v>146</v>
      </c>
      <c r="H320" s="29"/>
      <c r="I320" s="29"/>
      <c r="J320" s="29"/>
      <c r="K320" s="29"/>
      <c r="L320" s="29">
        <v>1</v>
      </c>
      <c r="M320" s="29"/>
      <c r="N320" s="29">
        <f>SUM(DATACANNES24[[#This Row],[Grand Prix ]:[Bronze Lion]])</f>
        <v>1</v>
      </c>
      <c r="O320" s="29">
        <f>+DATACANNES24[[#This Row],[Grand Prix ]]*$H$2+DATACANNES24[[#This Row],[Titanium Grand Prix ]]*$I$2+DATACANNES24[[#This Row],[Titanium Lion]]*$J$2+DATACANNES24[[#This Row],[Gold Lion]]*$K$2+DATACANNES24[[#This Row],[Silver Lion]]*$L$2+DATACANNES24[[#This Row],[Bronze Lion]]*$M$2</f>
        <v>7</v>
      </c>
    </row>
    <row r="321" spans="1:15" x14ac:dyDescent="0.3">
      <c r="A321" s="29" t="s">
        <v>2027</v>
      </c>
      <c r="B321" s="29" t="s">
        <v>1655</v>
      </c>
      <c r="C321" s="29" t="s">
        <v>1655</v>
      </c>
      <c r="D321" s="29" t="s">
        <v>1707</v>
      </c>
      <c r="E321" s="29" t="s">
        <v>1708</v>
      </c>
      <c r="F321" s="29" t="s">
        <v>1708</v>
      </c>
      <c r="G321" s="29" t="s">
        <v>1504</v>
      </c>
      <c r="H321" s="29"/>
      <c r="I321" s="29"/>
      <c r="J321" s="29"/>
      <c r="K321" s="29"/>
      <c r="L321" s="29"/>
      <c r="M321" s="29">
        <v>1</v>
      </c>
      <c r="N321" s="29">
        <f>SUM(DATACANNES24[[#This Row],[Grand Prix ]:[Bronze Lion]])</f>
        <v>1</v>
      </c>
      <c r="O321" s="29">
        <f>+DATACANNES24[[#This Row],[Grand Prix ]]*$H$2+DATACANNES24[[#This Row],[Titanium Grand Prix ]]*$I$2+DATACANNES24[[#This Row],[Titanium Lion]]*$J$2+DATACANNES24[[#This Row],[Gold Lion]]*$K$2+DATACANNES24[[#This Row],[Silver Lion]]*$L$2+DATACANNES24[[#This Row],[Bronze Lion]]*$M$2</f>
        <v>3</v>
      </c>
    </row>
    <row r="322" spans="1:15" x14ac:dyDescent="0.3">
      <c r="A322" s="29" t="s">
        <v>2027</v>
      </c>
      <c r="B322" s="29" t="s">
        <v>1606</v>
      </c>
      <c r="C322" s="29" t="s">
        <v>1606</v>
      </c>
      <c r="D322" s="29" t="s">
        <v>2028</v>
      </c>
      <c r="E322" s="29" t="s">
        <v>2029</v>
      </c>
      <c r="F322" s="29" t="s">
        <v>2030</v>
      </c>
      <c r="G322" s="29" t="s">
        <v>146</v>
      </c>
      <c r="H322" s="29"/>
      <c r="I322" s="29"/>
      <c r="J322" s="29"/>
      <c r="K322" s="29"/>
      <c r="L322" s="29"/>
      <c r="M322" s="29">
        <v>1</v>
      </c>
      <c r="N322" s="29">
        <f>SUM(DATACANNES24[[#This Row],[Grand Prix ]:[Bronze Lion]])</f>
        <v>1</v>
      </c>
      <c r="O322" s="29">
        <f>+DATACANNES24[[#This Row],[Grand Prix ]]*$H$2+DATACANNES24[[#This Row],[Titanium Grand Prix ]]*$I$2+DATACANNES24[[#This Row],[Titanium Lion]]*$J$2+DATACANNES24[[#This Row],[Gold Lion]]*$K$2+DATACANNES24[[#This Row],[Silver Lion]]*$L$2+DATACANNES24[[#This Row],[Bronze Lion]]*$M$2</f>
        <v>3</v>
      </c>
    </row>
    <row r="323" spans="1:15" x14ac:dyDescent="0.3">
      <c r="A323" s="29" t="s">
        <v>2027</v>
      </c>
      <c r="B323" s="29" t="s">
        <v>1562</v>
      </c>
      <c r="C323" s="29" t="s">
        <v>1562</v>
      </c>
      <c r="D323" s="29" t="s">
        <v>1672</v>
      </c>
      <c r="E323" s="29" t="s">
        <v>1673</v>
      </c>
      <c r="F323" s="29" t="s">
        <v>1673</v>
      </c>
      <c r="G323" s="29" t="s">
        <v>146</v>
      </c>
      <c r="H323" s="29"/>
      <c r="I323" s="29"/>
      <c r="J323" s="29"/>
      <c r="K323" s="29"/>
      <c r="L323" s="29">
        <v>1</v>
      </c>
      <c r="M323" s="29"/>
      <c r="N323" s="29">
        <f>SUM(DATACANNES24[[#This Row],[Grand Prix ]:[Bronze Lion]])</f>
        <v>1</v>
      </c>
      <c r="O323" s="29">
        <f>+DATACANNES24[[#This Row],[Grand Prix ]]*$H$2+DATACANNES24[[#This Row],[Titanium Grand Prix ]]*$I$2+DATACANNES24[[#This Row],[Titanium Lion]]*$J$2+DATACANNES24[[#This Row],[Gold Lion]]*$K$2+DATACANNES24[[#This Row],[Silver Lion]]*$L$2+DATACANNES24[[#This Row],[Bronze Lion]]*$M$2</f>
        <v>7</v>
      </c>
    </row>
    <row r="324" spans="1:15" x14ac:dyDescent="0.3">
      <c r="A324" s="29" t="s">
        <v>2027</v>
      </c>
      <c r="B324" s="29" t="s">
        <v>854</v>
      </c>
      <c r="C324" s="29" t="s">
        <v>2209</v>
      </c>
      <c r="D324" s="29" t="s">
        <v>2031</v>
      </c>
      <c r="E324" s="29" t="s">
        <v>2032</v>
      </c>
      <c r="F324" s="29" t="s">
        <v>2033</v>
      </c>
      <c r="G324" s="29" t="s">
        <v>1504</v>
      </c>
      <c r="H324" s="29"/>
      <c r="I324" s="29"/>
      <c r="J324" s="29"/>
      <c r="K324" s="29"/>
      <c r="L324" s="29">
        <v>1</v>
      </c>
      <c r="M324" s="29"/>
      <c r="N324" s="29">
        <f>SUM(DATACANNES24[[#This Row],[Grand Prix ]:[Bronze Lion]])</f>
        <v>1</v>
      </c>
      <c r="O324" s="29">
        <f>+DATACANNES24[[#This Row],[Grand Prix ]]*$H$2+DATACANNES24[[#This Row],[Titanium Grand Prix ]]*$I$2+DATACANNES24[[#This Row],[Titanium Lion]]*$J$2+DATACANNES24[[#This Row],[Gold Lion]]*$K$2+DATACANNES24[[#This Row],[Silver Lion]]*$L$2+DATACANNES24[[#This Row],[Bronze Lion]]*$M$2</f>
        <v>7</v>
      </c>
    </row>
    <row r="325" spans="1:15" x14ac:dyDescent="0.3">
      <c r="A325" s="29" t="s">
        <v>2027</v>
      </c>
      <c r="B325" s="29" t="s">
        <v>854</v>
      </c>
      <c r="C325" s="29" t="s">
        <v>2209</v>
      </c>
      <c r="D325" s="29" t="s">
        <v>1800</v>
      </c>
      <c r="E325" s="29" t="s">
        <v>1552</v>
      </c>
      <c r="F325" s="29" t="s">
        <v>1552</v>
      </c>
      <c r="G325" s="29" t="s">
        <v>1504</v>
      </c>
      <c r="H325" s="29"/>
      <c r="I325" s="29"/>
      <c r="J325" s="29"/>
      <c r="K325" s="29"/>
      <c r="L325" s="29"/>
      <c r="M325" s="29">
        <v>1</v>
      </c>
      <c r="N325" s="29">
        <f>SUM(DATACANNES24[[#This Row],[Grand Prix ]:[Bronze Lion]])</f>
        <v>1</v>
      </c>
      <c r="O325" s="29">
        <f>+DATACANNES24[[#This Row],[Grand Prix ]]*$H$2+DATACANNES24[[#This Row],[Titanium Grand Prix ]]*$I$2+DATACANNES24[[#This Row],[Titanium Lion]]*$J$2+DATACANNES24[[#This Row],[Gold Lion]]*$K$2+DATACANNES24[[#This Row],[Silver Lion]]*$L$2+DATACANNES24[[#This Row],[Bronze Lion]]*$M$2</f>
        <v>3</v>
      </c>
    </row>
    <row r="326" spans="1:15" x14ac:dyDescent="0.3">
      <c r="A326" s="29" t="s">
        <v>2027</v>
      </c>
      <c r="B326" s="29" t="s">
        <v>1523</v>
      </c>
      <c r="C326" s="29" t="s">
        <v>2106</v>
      </c>
      <c r="D326" s="29" t="s">
        <v>1967</v>
      </c>
      <c r="E326" s="29" t="s">
        <v>1968</v>
      </c>
      <c r="F326" s="29" t="s">
        <v>1969</v>
      </c>
      <c r="G326" s="29" t="s">
        <v>127</v>
      </c>
      <c r="H326" s="29"/>
      <c r="I326" s="29"/>
      <c r="J326" s="29"/>
      <c r="K326" s="29"/>
      <c r="L326" s="29">
        <v>1</v>
      </c>
      <c r="M326" s="29">
        <v>1</v>
      </c>
      <c r="N326" s="29">
        <f>SUM(DATACANNES24[[#This Row],[Grand Prix ]:[Bronze Lion]])</f>
        <v>2</v>
      </c>
      <c r="O326" s="29">
        <f>+DATACANNES24[[#This Row],[Grand Prix ]]*$H$2+DATACANNES24[[#This Row],[Titanium Grand Prix ]]*$I$2+DATACANNES24[[#This Row],[Titanium Lion]]*$J$2+DATACANNES24[[#This Row],[Gold Lion]]*$K$2+DATACANNES24[[#This Row],[Silver Lion]]*$L$2+DATACANNES24[[#This Row],[Bronze Lion]]*$M$2</f>
        <v>10</v>
      </c>
    </row>
    <row r="327" spans="1:15" x14ac:dyDescent="0.3">
      <c r="A327" s="29" t="s">
        <v>2027</v>
      </c>
      <c r="B327" s="29" t="s">
        <v>1712</v>
      </c>
      <c r="C327" s="1" t="s">
        <v>2714</v>
      </c>
      <c r="D327" s="29" t="s">
        <v>2034</v>
      </c>
      <c r="E327" s="29" t="s">
        <v>2035</v>
      </c>
      <c r="F327" s="29" t="s">
        <v>2035</v>
      </c>
      <c r="G327" s="29" t="s">
        <v>1504</v>
      </c>
      <c r="H327" s="29"/>
      <c r="I327" s="29"/>
      <c r="J327" s="29"/>
      <c r="K327" s="29"/>
      <c r="L327" s="29">
        <v>1</v>
      </c>
      <c r="M327" s="29"/>
      <c r="N327" s="29">
        <f>SUM(DATACANNES24[[#This Row],[Grand Prix ]:[Bronze Lion]])</f>
        <v>1</v>
      </c>
      <c r="O327" s="29">
        <f>+DATACANNES24[[#This Row],[Grand Prix ]]*$H$2+DATACANNES24[[#This Row],[Titanium Grand Prix ]]*$I$2+DATACANNES24[[#This Row],[Titanium Lion]]*$J$2+DATACANNES24[[#This Row],[Gold Lion]]*$K$2+DATACANNES24[[#This Row],[Silver Lion]]*$L$2+DATACANNES24[[#This Row],[Bronze Lion]]*$M$2</f>
        <v>7</v>
      </c>
    </row>
    <row r="328" spans="1:15" x14ac:dyDescent="0.3">
      <c r="A328" s="29" t="s">
        <v>2027</v>
      </c>
      <c r="B328" s="29" t="s">
        <v>1505</v>
      </c>
      <c r="C328" s="29" t="s">
        <v>1505</v>
      </c>
      <c r="D328" s="29" t="s">
        <v>1970</v>
      </c>
      <c r="E328" s="29" t="s">
        <v>1618</v>
      </c>
      <c r="F328" s="29" t="s">
        <v>1971</v>
      </c>
      <c r="G328" s="29" t="s">
        <v>146</v>
      </c>
      <c r="H328" s="29"/>
      <c r="I328" s="29"/>
      <c r="J328" s="29"/>
      <c r="K328" s="29"/>
      <c r="L328" s="29"/>
      <c r="M328" s="29">
        <v>1</v>
      </c>
      <c r="N328" s="29">
        <f>SUM(DATACANNES24[[#This Row],[Grand Prix ]:[Bronze Lion]])</f>
        <v>1</v>
      </c>
      <c r="O328" s="29">
        <f>+DATACANNES24[[#This Row],[Grand Prix ]]*$H$2+DATACANNES24[[#This Row],[Titanium Grand Prix ]]*$I$2+DATACANNES24[[#This Row],[Titanium Lion]]*$J$2+DATACANNES24[[#This Row],[Gold Lion]]*$K$2+DATACANNES24[[#This Row],[Silver Lion]]*$L$2+DATACANNES24[[#This Row],[Bronze Lion]]*$M$2</f>
        <v>3</v>
      </c>
    </row>
    <row r="329" spans="1:15" x14ac:dyDescent="0.3">
      <c r="A329" s="29" t="s">
        <v>2027</v>
      </c>
      <c r="B329" s="29" t="s">
        <v>2036</v>
      </c>
      <c r="C329" s="29" t="s">
        <v>2036</v>
      </c>
      <c r="D329" s="29" t="s">
        <v>2037</v>
      </c>
      <c r="E329" s="29" t="s">
        <v>2038</v>
      </c>
      <c r="F329" s="29" t="s">
        <v>2038</v>
      </c>
      <c r="G329" s="29" t="s">
        <v>1504</v>
      </c>
      <c r="H329" s="29"/>
      <c r="I329" s="29"/>
      <c r="J329" s="29"/>
      <c r="K329" s="29"/>
      <c r="L329" s="29"/>
      <c r="M329" s="29">
        <v>1</v>
      </c>
      <c r="N329" s="29">
        <f>SUM(DATACANNES24[[#This Row],[Grand Prix ]:[Bronze Lion]])</f>
        <v>1</v>
      </c>
      <c r="O329" s="29">
        <f>+DATACANNES24[[#This Row],[Grand Prix ]]*$H$2+DATACANNES24[[#This Row],[Titanium Grand Prix ]]*$I$2+DATACANNES24[[#This Row],[Titanium Lion]]*$J$2+DATACANNES24[[#This Row],[Gold Lion]]*$K$2+DATACANNES24[[#This Row],[Silver Lion]]*$L$2+DATACANNES24[[#This Row],[Bronze Lion]]*$M$2</f>
        <v>3</v>
      </c>
    </row>
    <row r="330" spans="1:15" x14ac:dyDescent="0.3">
      <c r="A330" s="29" t="s">
        <v>2027</v>
      </c>
      <c r="B330" s="29" t="s">
        <v>2039</v>
      </c>
      <c r="C330" s="29" t="s">
        <v>2039</v>
      </c>
      <c r="D330" s="29" t="s">
        <v>2040</v>
      </c>
      <c r="E330" s="29" t="s">
        <v>2041</v>
      </c>
      <c r="F330" s="29" t="s">
        <v>2042</v>
      </c>
      <c r="G330" s="29" t="s">
        <v>1504</v>
      </c>
      <c r="H330" s="29"/>
      <c r="I330" s="29"/>
      <c r="J330" s="29"/>
      <c r="K330" s="29"/>
      <c r="L330" s="29"/>
      <c r="M330" s="29">
        <v>1</v>
      </c>
      <c r="N330" s="29">
        <f>SUM(DATACANNES24[[#This Row],[Grand Prix ]:[Bronze Lion]])</f>
        <v>1</v>
      </c>
      <c r="O330" s="29">
        <f>+DATACANNES24[[#This Row],[Grand Prix ]]*$H$2+DATACANNES24[[#This Row],[Titanium Grand Prix ]]*$I$2+DATACANNES24[[#This Row],[Titanium Lion]]*$J$2+DATACANNES24[[#This Row],[Gold Lion]]*$K$2+DATACANNES24[[#This Row],[Silver Lion]]*$L$2+DATACANNES24[[#This Row],[Bronze Lion]]*$M$2</f>
        <v>3</v>
      </c>
    </row>
    <row r="331" spans="1:15" x14ac:dyDescent="0.3">
      <c r="A331" s="29" t="s">
        <v>2027</v>
      </c>
      <c r="B331" s="29" t="s">
        <v>2039</v>
      </c>
      <c r="C331" s="29" t="s">
        <v>2043</v>
      </c>
      <c r="D331" s="29" t="s">
        <v>2044</v>
      </c>
      <c r="E331" s="29" t="s">
        <v>2045</v>
      </c>
      <c r="F331" s="29" t="s">
        <v>2044</v>
      </c>
      <c r="G331" s="29" t="s">
        <v>127</v>
      </c>
      <c r="H331" s="29"/>
      <c r="I331" s="29"/>
      <c r="J331" s="29"/>
      <c r="K331" s="29"/>
      <c r="L331" s="29"/>
      <c r="M331" s="29">
        <v>1</v>
      </c>
      <c r="N331" s="29">
        <f>SUM(DATACANNES24[[#This Row],[Grand Prix ]:[Bronze Lion]])</f>
        <v>1</v>
      </c>
      <c r="O331" s="29">
        <f>+DATACANNES24[[#This Row],[Grand Prix ]]*$H$2+DATACANNES24[[#This Row],[Titanium Grand Prix ]]*$I$2+DATACANNES24[[#This Row],[Titanium Lion]]*$J$2+DATACANNES24[[#This Row],[Gold Lion]]*$K$2+DATACANNES24[[#This Row],[Silver Lion]]*$L$2+DATACANNES24[[#This Row],[Bronze Lion]]*$M$2</f>
        <v>3</v>
      </c>
    </row>
    <row r="332" spans="1:15" x14ac:dyDescent="0.3">
      <c r="A332" s="29" t="s">
        <v>2027</v>
      </c>
      <c r="B332" s="29" t="s">
        <v>2208</v>
      </c>
      <c r="C332" s="29" t="s">
        <v>2046</v>
      </c>
      <c r="D332" s="29" t="s">
        <v>1847</v>
      </c>
      <c r="E332" s="29" t="s">
        <v>1848</v>
      </c>
      <c r="F332" s="29" t="s">
        <v>1849</v>
      </c>
      <c r="G332" s="29" t="s">
        <v>146</v>
      </c>
      <c r="H332" s="29"/>
      <c r="I332" s="29"/>
      <c r="J332" s="29"/>
      <c r="K332" s="29"/>
      <c r="L332" s="29"/>
      <c r="M332" s="29">
        <v>1</v>
      </c>
      <c r="N332" s="29">
        <f>SUM(DATACANNES24[[#This Row],[Grand Prix ]:[Bronze Lion]])</f>
        <v>1</v>
      </c>
      <c r="O332" s="29">
        <f>+DATACANNES24[[#This Row],[Grand Prix ]]*$H$2+DATACANNES24[[#This Row],[Titanium Grand Prix ]]*$I$2+DATACANNES24[[#This Row],[Titanium Lion]]*$J$2+DATACANNES24[[#This Row],[Gold Lion]]*$K$2+DATACANNES24[[#This Row],[Silver Lion]]*$L$2+DATACANNES24[[#This Row],[Bronze Lion]]*$M$2</f>
        <v>3</v>
      </c>
    </row>
    <row r="333" spans="1:15" x14ac:dyDescent="0.3">
      <c r="A333" s="29" t="s">
        <v>2027</v>
      </c>
      <c r="B333" s="29" t="s">
        <v>1512</v>
      </c>
      <c r="C333" s="29" t="s">
        <v>2113</v>
      </c>
      <c r="D333" s="29" t="s">
        <v>1869</v>
      </c>
      <c r="E333" s="29" t="s">
        <v>1653</v>
      </c>
      <c r="F333" s="29" t="s">
        <v>1653</v>
      </c>
      <c r="G333" s="29" t="s">
        <v>1504</v>
      </c>
      <c r="H333" s="29"/>
      <c r="I333" s="29"/>
      <c r="J333" s="29"/>
      <c r="K333" s="29"/>
      <c r="L333" s="29"/>
      <c r="M333" s="29">
        <v>1</v>
      </c>
      <c r="N333" s="29">
        <f>SUM(DATACANNES24[[#This Row],[Grand Prix ]:[Bronze Lion]])</f>
        <v>1</v>
      </c>
      <c r="O333" s="29">
        <f>+DATACANNES24[[#This Row],[Grand Prix ]]*$H$2+DATACANNES24[[#This Row],[Titanium Grand Prix ]]*$I$2+DATACANNES24[[#This Row],[Titanium Lion]]*$J$2+DATACANNES24[[#This Row],[Gold Lion]]*$K$2+DATACANNES24[[#This Row],[Silver Lion]]*$L$2+DATACANNES24[[#This Row],[Bronze Lion]]*$M$2</f>
        <v>3</v>
      </c>
    </row>
    <row r="334" spans="1:15" x14ac:dyDescent="0.3">
      <c r="A334" s="29" t="s">
        <v>2027</v>
      </c>
      <c r="B334" s="29" t="s">
        <v>2162</v>
      </c>
      <c r="C334" s="29" t="s">
        <v>2115</v>
      </c>
      <c r="D334" s="29" t="s">
        <v>2047</v>
      </c>
      <c r="E334" s="29" t="s">
        <v>2048</v>
      </c>
      <c r="F334" s="29" t="s">
        <v>2049</v>
      </c>
      <c r="G334" s="29" t="s">
        <v>146</v>
      </c>
      <c r="H334" s="29"/>
      <c r="I334" s="29"/>
      <c r="J334" s="29"/>
      <c r="K334" s="29"/>
      <c r="L334" s="29"/>
      <c r="M334" s="29">
        <v>1</v>
      </c>
      <c r="N334" s="29">
        <f>SUM(DATACANNES24[[#This Row],[Grand Prix ]:[Bronze Lion]])</f>
        <v>1</v>
      </c>
      <c r="O334" s="29">
        <f>+DATACANNES24[[#This Row],[Grand Prix ]]*$H$2+DATACANNES24[[#This Row],[Titanium Grand Prix ]]*$I$2+DATACANNES24[[#This Row],[Titanium Lion]]*$J$2+DATACANNES24[[#This Row],[Gold Lion]]*$K$2+DATACANNES24[[#This Row],[Silver Lion]]*$L$2+DATACANNES24[[#This Row],[Bronze Lion]]*$M$2</f>
        <v>3</v>
      </c>
    </row>
    <row r="335" spans="1:15" x14ac:dyDescent="0.3">
      <c r="A335" s="29" t="s">
        <v>2027</v>
      </c>
      <c r="B335" s="29" t="s">
        <v>2162</v>
      </c>
      <c r="C335" s="29" t="s">
        <v>2020</v>
      </c>
      <c r="D335" s="29" t="s">
        <v>2047</v>
      </c>
      <c r="E335" s="29" t="s">
        <v>2048</v>
      </c>
      <c r="F335" s="29" t="s">
        <v>2049</v>
      </c>
      <c r="G335" s="29" t="s">
        <v>189</v>
      </c>
      <c r="H335" s="29"/>
      <c r="I335" s="29"/>
      <c r="J335" s="29"/>
      <c r="K335" s="29"/>
      <c r="L335" s="29"/>
      <c r="M335" s="29">
        <v>1</v>
      </c>
      <c r="N335" s="29">
        <f>SUM(DATACANNES24[[#This Row],[Grand Prix ]:[Bronze Lion]])</f>
        <v>1</v>
      </c>
      <c r="O335" s="29">
        <f>+DATACANNES24[[#This Row],[Grand Prix ]]*$H$2+DATACANNES24[[#This Row],[Titanium Grand Prix ]]*$I$2+DATACANNES24[[#This Row],[Titanium Lion]]*$J$2+DATACANNES24[[#This Row],[Gold Lion]]*$K$2+DATACANNES24[[#This Row],[Silver Lion]]*$L$2+DATACANNES24[[#This Row],[Bronze Lion]]*$M$2</f>
        <v>3</v>
      </c>
    </row>
    <row r="336" spans="1:15" x14ac:dyDescent="0.3">
      <c r="A336" s="29" t="s">
        <v>2027</v>
      </c>
      <c r="B336" s="29" t="s">
        <v>1813</v>
      </c>
      <c r="C336" s="29" t="s">
        <v>1813</v>
      </c>
      <c r="D336" s="29" t="s">
        <v>2050</v>
      </c>
      <c r="E336" s="29" t="s">
        <v>2051</v>
      </c>
      <c r="F336" s="29" t="s">
        <v>2052</v>
      </c>
      <c r="G336" s="29" t="s">
        <v>1504</v>
      </c>
      <c r="H336" s="29"/>
      <c r="I336" s="29"/>
      <c r="J336" s="29"/>
      <c r="K336" s="29"/>
      <c r="L336" s="29"/>
      <c r="M336" s="29">
        <v>1</v>
      </c>
      <c r="N336" s="29">
        <f>SUM(DATACANNES24[[#This Row],[Grand Prix ]:[Bronze Lion]])</f>
        <v>1</v>
      </c>
      <c r="O336" s="29">
        <f>+DATACANNES24[[#This Row],[Grand Prix ]]*$H$2+DATACANNES24[[#This Row],[Titanium Grand Prix ]]*$I$2+DATACANNES24[[#This Row],[Titanium Lion]]*$J$2+DATACANNES24[[#This Row],[Gold Lion]]*$K$2+DATACANNES24[[#This Row],[Silver Lion]]*$L$2+DATACANNES24[[#This Row],[Bronze Lion]]*$M$2</f>
        <v>3</v>
      </c>
    </row>
    <row r="337" spans="1:15" x14ac:dyDescent="0.3">
      <c r="A337" s="29" t="s">
        <v>2027</v>
      </c>
      <c r="B337" s="29" t="s">
        <v>1636</v>
      </c>
      <c r="C337" s="29" t="s">
        <v>1636</v>
      </c>
      <c r="D337" s="29" t="s">
        <v>1637</v>
      </c>
      <c r="E337" s="29" t="s">
        <v>1638</v>
      </c>
      <c r="F337" s="29" t="s">
        <v>1639</v>
      </c>
      <c r="G337" s="29" t="s">
        <v>1504</v>
      </c>
      <c r="H337" s="29"/>
      <c r="I337" s="29"/>
      <c r="J337" s="29"/>
      <c r="K337" s="29">
        <v>1</v>
      </c>
      <c r="L337" s="29">
        <v>1</v>
      </c>
      <c r="M337" s="29"/>
      <c r="N337" s="29">
        <f>SUM(DATACANNES24[[#This Row],[Grand Prix ]:[Bronze Lion]])</f>
        <v>2</v>
      </c>
      <c r="O337" s="29">
        <f>+DATACANNES24[[#This Row],[Grand Prix ]]*$H$2+DATACANNES24[[#This Row],[Titanium Grand Prix ]]*$I$2+DATACANNES24[[#This Row],[Titanium Lion]]*$J$2+DATACANNES24[[#This Row],[Gold Lion]]*$K$2+DATACANNES24[[#This Row],[Silver Lion]]*$L$2+DATACANNES24[[#This Row],[Bronze Lion]]*$M$2</f>
        <v>22</v>
      </c>
    </row>
    <row r="338" spans="1:15" x14ac:dyDescent="0.3">
      <c r="A338" s="29" t="s">
        <v>2027</v>
      </c>
      <c r="B338" s="29" t="s">
        <v>1539</v>
      </c>
      <c r="C338" s="29" t="s">
        <v>2131</v>
      </c>
      <c r="D338" s="29" t="s">
        <v>1682</v>
      </c>
      <c r="E338" s="29" t="s">
        <v>1683</v>
      </c>
      <c r="F338" s="29" t="s">
        <v>1684</v>
      </c>
      <c r="G338" s="29" t="s">
        <v>1504</v>
      </c>
      <c r="H338" s="29"/>
      <c r="I338" s="29"/>
      <c r="J338" s="29"/>
      <c r="K338" s="29"/>
      <c r="L338" s="29"/>
      <c r="M338" s="29">
        <v>1</v>
      </c>
      <c r="N338" s="29">
        <f>SUM(DATACANNES24[[#This Row],[Grand Prix ]:[Bronze Lion]])</f>
        <v>1</v>
      </c>
      <c r="O338" s="29">
        <f>+DATACANNES24[[#This Row],[Grand Prix ]]*$H$2+DATACANNES24[[#This Row],[Titanium Grand Prix ]]*$I$2+DATACANNES24[[#This Row],[Titanium Lion]]*$J$2+DATACANNES24[[#This Row],[Gold Lion]]*$K$2+DATACANNES24[[#This Row],[Silver Lion]]*$L$2+DATACANNES24[[#This Row],[Bronze Lion]]*$M$2</f>
        <v>3</v>
      </c>
    </row>
    <row r="339" spans="1:15" x14ac:dyDescent="0.3">
      <c r="A339" s="29" t="s">
        <v>2027</v>
      </c>
      <c r="B339" s="29" t="s">
        <v>1539</v>
      </c>
      <c r="C339" s="29" t="s">
        <v>2131</v>
      </c>
      <c r="D339" s="29" t="s">
        <v>1744</v>
      </c>
      <c r="E339" s="29" t="s">
        <v>1745</v>
      </c>
      <c r="F339" s="29" t="s">
        <v>1746</v>
      </c>
      <c r="G339" s="29" t="s">
        <v>1504</v>
      </c>
      <c r="H339" s="29">
        <v>1</v>
      </c>
      <c r="I339" s="29"/>
      <c r="J339" s="29"/>
      <c r="K339" s="29">
        <v>1</v>
      </c>
      <c r="L339" s="29">
        <v>1</v>
      </c>
      <c r="M339" s="29"/>
      <c r="N339" s="29">
        <f>SUM(DATACANNES24[[#This Row],[Grand Prix ]:[Bronze Lion]])</f>
        <v>3</v>
      </c>
      <c r="O339" s="29">
        <f>+DATACANNES24[[#This Row],[Grand Prix ]]*$H$2+DATACANNES24[[#This Row],[Titanium Grand Prix ]]*$I$2+DATACANNES24[[#This Row],[Titanium Lion]]*$J$2+DATACANNES24[[#This Row],[Gold Lion]]*$K$2+DATACANNES24[[#This Row],[Silver Lion]]*$L$2+DATACANNES24[[#This Row],[Bronze Lion]]*$M$2</f>
        <v>52</v>
      </c>
    </row>
    <row r="340" spans="1:15" x14ac:dyDescent="0.3">
      <c r="A340" s="29" t="s">
        <v>2027</v>
      </c>
      <c r="B340" s="29" t="s">
        <v>1944</v>
      </c>
      <c r="C340" s="29" t="s">
        <v>1944</v>
      </c>
      <c r="D340" s="29" t="s">
        <v>2053</v>
      </c>
      <c r="E340" s="29" t="s">
        <v>2054</v>
      </c>
      <c r="F340" s="29" t="s">
        <v>2055</v>
      </c>
      <c r="G340" s="29" t="s">
        <v>1504</v>
      </c>
      <c r="H340" s="29"/>
      <c r="I340" s="29"/>
      <c r="J340" s="29"/>
      <c r="K340" s="29">
        <v>2</v>
      </c>
      <c r="L340" s="29">
        <v>1</v>
      </c>
      <c r="M340" s="29">
        <v>1</v>
      </c>
      <c r="N340" s="29">
        <f>SUM(DATACANNES24[[#This Row],[Grand Prix ]:[Bronze Lion]])</f>
        <v>4</v>
      </c>
      <c r="O340" s="29">
        <f>+DATACANNES24[[#This Row],[Grand Prix ]]*$H$2+DATACANNES24[[#This Row],[Titanium Grand Prix ]]*$I$2+DATACANNES24[[#This Row],[Titanium Lion]]*$J$2+DATACANNES24[[#This Row],[Gold Lion]]*$K$2+DATACANNES24[[#This Row],[Silver Lion]]*$L$2+DATACANNES24[[#This Row],[Bronze Lion]]*$M$2</f>
        <v>40</v>
      </c>
    </row>
    <row r="341" spans="1:15" x14ac:dyDescent="0.3">
      <c r="A341" s="29" t="s">
        <v>2027</v>
      </c>
      <c r="B341" s="29" t="s">
        <v>2056</v>
      </c>
      <c r="C341" s="29" t="s">
        <v>2056</v>
      </c>
      <c r="D341" s="29" t="s">
        <v>2057</v>
      </c>
      <c r="E341" s="29" t="s">
        <v>2058</v>
      </c>
      <c r="F341" s="29" t="s">
        <v>2059</v>
      </c>
      <c r="G341" s="29" t="s">
        <v>1504</v>
      </c>
      <c r="H341" s="29"/>
      <c r="I341" s="29"/>
      <c r="J341" s="29"/>
      <c r="K341" s="29">
        <v>1</v>
      </c>
      <c r="L341" s="29">
        <v>2</v>
      </c>
      <c r="M341" s="29"/>
      <c r="N341" s="29">
        <f>SUM(DATACANNES24[[#This Row],[Grand Prix ]:[Bronze Lion]])</f>
        <v>3</v>
      </c>
      <c r="O341" s="29">
        <f>+DATACANNES24[[#This Row],[Grand Prix ]]*$H$2+DATACANNES24[[#This Row],[Titanium Grand Prix ]]*$I$2+DATACANNES24[[#This Row],[Titanium Lion]]*$J$2+DATACANNES24[[#This Row],[Gold Lion]]*$K$2+DATACANNES24[[#This Row],[Silver Lion]]*$L$2+DATACANNES24[[#This Row],[Bronze Lion]]*$M$2</f>
        <v>29</v>
      </c>
    </row>
    <row r="342" spans="1:15" x14ac:dyDescent="0.3">
      <c r="A342" s="29" t="s">
        <v>2027</v>
      </c>
      <c r="B342" s="29" t="s">
        <v>1747</v>
      </c>
      <c r="C342" s="29" t="s">
        <v>1747</v>
      </c>
      <c r="D342" s="29" t="s">
        <v>1748</v>
      </c>
      <c r="E342" s="29" t="s">
        <v>1749</v>
      </c>
      <c r="F342" s="29" t="s">
        <v>1750</v>
      </c>
      <c r="G342" s="29" t="s">
        <v>146</v>
      </c>
      <c r="H342" s="29"/>
      <c r="I342" s="29"/>
      <c r="J342" s="29"/>
      <c r="K342" s="29"/>
      <c r="L342" s="29"/>
      <c r="M342" s="29">
        <v>2</v>
      </c>
      <c r="N342" s="29">
        <f>SUM(DATACANNES24[[#This Row],[Grand Prix ]:[Bronze Lion]])</f>
        <v>2</v>
      </c>
      <c r="O342" s="29">
        <f>+DATACANNES24[[#This Row],[Grand Prix ]]*$H$2+DATACANNES24[[#This Row],[Titanium Grand Prix ]]*$I$2+DATACANNES24[[#This Row],[Titanium Lion]]*$J$2+DATACANNES24[[#This Row],[Gold Lion]]*$K$2+DATACANNES24[[#This Row],[Silver Lion]]*$L$2+DATACANNES24[[#This Row],[Bronze Lion]]*$M$2</f>
        <v>6</v>
      </c>
    </row>
    <row r="343" spans="1:15" x14ac:dyDescent="0.3">
      <c r="A343" s="29" t="s">
        <v>2027</v>
      </c>
      <c r="B343" s="29" t="s">
        <v>2060</v>
      </c>
      <c r="C343" s="29" t="s">
        <v>2060</v>
      </c>
      <c r="D343" s="29" t="s">
        <v>2061</v>
      </c>
      <c r="E343" s="29" t="s">
        <v>1644</v>
      </c>
      <c r="F343" s="29" t="s">
        <v>1644</v>
      </c>
      <c r="G343" s="29" t="s">
        <v>1504</v>
      </c>
      <c r="H343" s="29"/>
      <c r="I343" s="29"/>
      <c r="J343" s="29"/>
      <c r="K343" s="29"/>
      <c r="L343" s="29"/>
      <c r="M343" s="29">
        <v>1</v>
      </c>
      <c r="N343" s="29">
        <f>SUM(DATACANNES24[[#This Row],[Grand Prix ]:[Bronze Lion]])</f>
        <v>1</v>
      </c>
      <c r="O343" s="29">
        <f>+DATACANNES24[[#This Row],[Grand Prix ]]*$H$2+DATACANNES24[[#This Row],[Titanium Grand Prix ]]*$I$2+DATACANNES24[[#This Row],[Titanium Lion]]*$J$2+DATACANNES24[[#This Row],[Gold Lion]]*$K$2+DATACANNES24[[#This Row],[Silver Lion]]*$L$2+DATACANNES24[[#This Row],[Bronze Lion]]*$M$2</f>
        <v>3</v>
      </c>
    </row>
    <row r="344" spans="1:15" x14ac:dyDescent="0.3">
      <c r="A344" s="29" t="s">
        <v>2027</v>
      </c>
      <c r="B344" s="29" t="s">
        <v>2006</v>
      </c>
      <c r="C344" s="29" t="s">
        <v>2006</v>
      </c>
      <c r="D344" s="29" t="s">
        <v>2007</v>
      </c>
      <c r="E344" s="29" t="s">
        <v>2008</v>
      </c>
      <c r="F344" s="29" t="s">
        <v>2008</v>
      </c>
      <c r="G344" s="29" t="s">
        <v>1504</v>
      </c>
      <c r="H344" s="29"/>
      <c r="I344" s="29"/>
      <c r="J344" s="29"/>
      <c r="K344" s="29"/>
      <c r="L344" s="29">
        <v>1</v>
      </c>
      <c r="M344" s="29"/>
      <c r="N344" s="29">
        <f>SUM(DATACANNES24[[#This Row],[Grand Prix ]:[Bronze Lion]])</f>
        <v>1</v>
      </c>
      <c r="O344" s="29">
        <f>+DATACANNES24[[#This Row],[Grand Prix ]]*$H$2+DATACANNES24[[#This Row],[Titanium Grand Prix ]]*$I$2+DATACANNES24[[#This Row],[Titanium Lion]]*$J$2+DATACANNES24[[#This Row],[Gold Lion]]*$K$2+DATACANNES24[[#This Row],[Silver Lion]]*$L$2+DATACANNES24[[#This Row],[Bronze Lion]]*$M$2</f>
        <v>7</v>
      </c>
    </row>
    <row r="345" spans="1:15" x14ac:dyDescent="0.3">
      <c r="A345" s="29" t="s">
        <v>2027</v>
      </c>
      <c r="B345" s="29" t="s">
        <v>1443</v>
      </c>
      <c r="C345" s="29" t="s">
        <v>2142</v>
      </c>
      <c r="D345" s="29" t="s">
        <v>2062</v>
      </c>
      <c r="E345" s="29" t="s">
        <v>1646</v>
      </c>
      <c r="F345" s="29" t="s">
        <v>2063</v>
      </c>
      <c r="G345" s="29" t="s">
        <v>1504</v>
      </c>
      <c r="H345" s="29"/>
      <c r="I345" s="29"/>
      <c r="J345" s="29"/>
      <c r="K345" s="29"/>
      <c r="L345" s="29"/>
      <c r="M345" s="29">
        <v>3</v>
      </c>
      <c r="N345" s="29">
        <f>SUM(DATACANNES24[[#This Row],[Grand Prix ]:[Bronze Lion]])</f>
        <v>3</v>
      </c>
      <c r="O345" s="29">
        <f>+DATACANNES24[[#This Row],[Grand Prix ]]*$H$2+DATACANNES24[[#This Row],[Titanium Grand Prix ]]*$I$2+DATACANNES24[[#This Row],[Titanium Lion]]*$J$2+DATACANNES24[[#This Row],[Gold Lion]]*$K$2+DATACANNES24[[#This Row],[Silver Lion]]*$L$2+DATACANNES24[[#This Row],[Bronze Lion]]*$M$2</f>
        <v>9</v>
      </c>
    </row>
    <row r="346" spans="1:15" x14ac:dyDescent="0.3">
      <c r="A346" s="29" t="s">
        <v>2027</v>
      </c>
      <c r="B346" s="29" t="s">
        <v>1544</v>
      </c>
      <c r="C346" s="29" t="s">
        <v>2147</v>
      </c>
      <c r="D346" s="29" t="s">
        <v>1652</v>
      </c>
      <c r="E346" s="29" t="s">
        <v>1653</v>
      </c>
      <c r="F346" s="29" t="s">
        <v>1653</v>
      </c>
      <c r="G346" s="29" t="s">
        <v>1504</v>
      </c>
      <c r="H346" s="29"/>
      <c r="I346" s="29"/>
      <c r="J346" s="29"/>
      <c r="K346" s="29"/>
      <c r="L346" s="29">
        <v>2</v>
      </c>
      <c r="M346" s="29"/>
      <c r="N346" s="29">
        <f>SUM(DATACANNES24[[#This Row],[Grand Prix ]:[Bronze Lion]])</f>
        <v>2</v>
      </c>
      <c r="O346" s="29">
        <f>+DATACANNES24[[#This Row],[Grand Prix ]]*$H$2+DATACANNES24[[#This Row],[Titanium Grand Prix ]]*$I$2+DATACANNES24[[#This Row],[Titanium Lion]]*$J$2+DATACANNES24[[#This Row],[Gold Lion]]*$K$2+DATACANNES24[[#This Row],[Silver Lion]]*$L$2+DATACANNES24[[#This Row],[Bronze Lion]]*$M$2</f>
        <v>14</v>
      </c>
    </row>
    <row r="347" spans="1:15" x14ac:dyDescent="0.3">
      <c r="A347" s="29" t="s">
        <v>2027</v>
      </c>
      <c r="B347" s="29" t="s">
        <v>1544</v>
      </c>
      <c r="C347" s="29" t="s">
        <v>2147</v>
      </c>
      <c r="D347" s="29" t="s">
        <v>2064</v>
      </c>
      <c r="E347" s="29" t="s">
        <v>2065</v>
      </c>
      <c r="F347" s="29" t="s">
        <v>2065</v>
      </c>
      <c r="G347" s="29" t="s">
        <v>1504</v>
      </c>
      <c r="H347" s="29"/>
      <c r="I347" s="29"/>
      <c r="J347" s="29"/>
      <c r="K347" s="29"/>
      <c r="L347" s="29"/>
      <c r="M347" s="29">
        <v>1</v>
      </c>
      <c r="N347" s="29">
        <f>SUM(DATACANNES24[[#This Row],[Grand Prix ]:[Bronze Lion]])</f>
        <v>1</v>
      </c>
      <c r="O347" s="29">
        <f>+DATACANNES24[[#This Row],[Grand Prix ]]*$H$2+DATACANNES24[[#This Row],[Titanium Grand Prix ]]*$I$2+DATACANNES24[[#This Row],[Titanium Lion]]*$J$2+DATACANNES24[[#This Row],[Gold Lion]]*$K$2+DATACANNES24[[#This Row],[Silver Lion]]*$L$2+DATACANNES24[[#This Row],[Bronze Lion]]*$M$2</f>
        <v>3</v>
      </c>
    </row>
    <row r="348" spans="1:15" x14ac:dyDescent="0.3">
      <c r="A348" s="29" t="s">
        <v>2066</v>
      </c>
      <c r="B348" s="29" t="s">
        <v>1562</v>
      </c>
      <c r="C348" s="29" t="s">
        <v>1562</v>
      </c>
      <c r="D348" s="29" t="s">
        <v>1611</v>
      </c>
      <c r="E348" s="29" t="s">
        <v>1612</v>
      </c>
      <c r="F348" s="29" t="s">
        <v>1613</v>
      </c>
      <c r="G348" s="29" t="s">
        <v>146</v>
      </c>
      <c r="H348" s="29"/>
      <c r="I348" s="29"/>
      <c r="J348" s="29"/>
      <c r="K348" s="29"/>
      <c r="L348" s="29"/>
      <c r="M348" s="29">
        <v>1</v>
      </c>
      <c r="N348" s="29">
        <f>SUM(DATACANNES24[[#This Row],[Grand Prix ]:[Bronze Lion]])</f>
        <v>1</v>
      </c>
      <c r="O348" s="29">
        <f>+DATACANNES24[[#This Row],[Grand Prix ]]*$H$2+DATACANNES24[[#This Row],[Titanium Grand Prix ]]*$I$2+DATACANNES24[[#This Row],[Titanium Lion]]*$J$2+DATACANNES24[[#This Row],[Gold Lion]]*$K$2+DATACANNES24[[#This Row],[Silver Lion]]*$L$2+DATACANNES24[[#This Row],[Bronze Lion]]*$M$2</f>
        <v>3</v>
      </c>
    </row>
    <row r="349" spans="1:15" x14ac:dyDescent="0.3">
      <c r="A349" s="29" t="s">
        <v>2066</v>
      </c>
      <c r="B349" s="29" t="s">
        <v>1500</v>
      </c>
      <c r="C349" s="29" t="s">
        <v>1500</v>
      </c>
      <c r="D349" s="29" t="s">
        <v>1501</v>
      </c>
      <c r="E349" s="29" t="s">
        <v>1502</v>
      </c>
      <c r="F349" s="29" t="s">
        <v>1503</v>
      </c>
      <c r="G349" s="29" t="s">
        <v>1504</v>
      </c>
      <c r="H349" s="29"/>
      <c r="I349" s="29"/>
      <c r="J349" s="29"/>
      <c r="K349" s="29"/>
      <c r="L349" s="29"/>
      <c r="M349" s="29">
        <v>1</v>
      </c>
      <c r="N349" s="29">
        <f>SUM(DATACANNES24[[#This Row],[Grand Prix ]:[Bronze Lion]])</f>
        <v>1</v>
      </c>
      <c r="O349" s="29">
        <f>+DATACANNES24[[#This Row],[Grand Prix ]]*$H$2+DATACANNES24[[#This Row],[Titanium Grand Prix ]]*$I$2+DATACANNES24[[#This Row],[Titanium Lion]]*$J$2+DATACANNES24[[#This Row],[Gold Lion]]*$K$2+DATACANNES24[[#This Row],[Silver Lion]]*$L$2+DATACANNES24[[#This Row],[Bronze Lion]]*$M$2</f>
        <v>3</v>
      </c>
    </row>
    <row r="350" spans="1:15" x14ac:dyDescent="0.3">
      <c r="A350" s="29" t="s">
        <v>2066</v>
      </c>
      <c r="B350" s="29" t="s">
        <v>1523</v>
      </c>
      <c r="C350" s="29" t="s">
        <v>2106</v>
      </c>
      <c r="D350" s="29" t="s">
        <v>1967</v>
      </c>
      <c r="E350" s="29" t="s">
        <v>1968</v>
      </c>
      <c r="F350" s="29" t="s">
        <v>1969</v>
      </c>
      <c r="G350" s="29" t="s">
        <v>127</v>
      </c>
      <c r="H350" s="29">
        <v>1</v>
      </c>
      <c r="I350" s="29"/>
      <c r="J350" s="29"/>
      <c r="K350" s="29"/>
      <c r="L350" s="29"/>
      <c r="M350" s="29">
        <v>1</v>
      </c>
      <c r="N350" s="29">
        <f>SUM(DATACANNES24[[#This Row],[Grand Prix ]:[Bronze Lion]])</f>
        <v>2</v>
      </c>
      <c r="O350" s="29">
        <f>+DATACANNES24[[#This Row],[Grand Prix ]]*$H$2+DATACANNES24[[#This Row],[Titanium Grand Prix ]]*$I$2+DATACANNES24[[#This Row],[Titanium Lion]]*$J$2+DATACANNES24[[#This Row],[Gold Lion]]*$K$2+DATACANNES24[[#This Row],[Silver Lion]]*$L$2+DATACANNES24[[#This Row],[Bronze Lion]]*$M$2</f>
        <v>33</v>
      </c>
    </row>
    <row r="351" spans="1:15" x14ac:dyDescent="0.3">
      <c r="A351" s="29" t="s">
        <v>2066</v>
      </c>
      <c r="B351" s="29" t="s">
        <v>2208</v>
      </c>
      <c r="C351" s="29" t="s">
        <v>2207</v>
      </c>
      <c r="D351" s="29" t="s">
        <v>1509</v>
      </c>
      <c r="E351" s="29" t="s">
        <v>1510</v>
      </c>
      <c r="F351" s="29" t="s">
        <v>1511</v>
      </c>
      <c r="G351" s="29" t="s">
        <v>1504</v>
      </c>
      <c r="H351" s="29"/>
      <c r="I351" s="29"/>
      <c r="J351" s="29"/>
      <c r="K351" s="29"/>
      <c r="L351" s="29">
        <v>1</v>
      </c>
      <c r="M351" s="29">
        <v>1</v>
      </c>
      <c r="N351" s="29">
        <f>SUM(DATACANNES24[[#This Row],[Grand Prix ]:[Bronze Lion]])</f>
        <v>2</v>
      </c>
      <c r="O351" s="29">
        <f>+DATACANNES24[[#This Row],[Grand Prix ]]*$H$2+DATACANNES24[[#This Row],[Titanium Grand Prix ]]*$I$2+DATACANNES24[[#This Row],[Titanium Lion]]*$J$2+DATACANNES24[[#This Row],[Gold Lion]]*$K$2+DATACANNES24[[#This Row],[Silver Lion]]*$L$2+DATACANNES24[[#This Row],[Bronze Lion]]*$M$2</f>
        <v>10</v>
      </c>
    </row>
    <row r="352" spans="1:15" x14ac:dyDescent="0.3">
      <c r="A352" s="29" t="s">
        <v>2066</v>
      </c>
      <c r="B352" s="29" t="s">
        <v>1443</v>
      </c>
      <c r="C352" s="29" t="s">
        <v>2140</v>
      </c>
      <c r="D352" s="29" t="s">
        <v>1647</v>
      </c>
      <c r="E352" s="29" t="s">
        <v>1648</v>
      </c>
      <c r="F352" s="29" t="s">
        <v>1648</v>
      </c>
      <c r="G352" s="29" t="s">
        <v>146</v>
      </c>
      <c r="H352" s="29"/>
      <c r="I352" s="29"/>
      <c r="J352" s="29"/>
      <c r="K352" s="29">
        <v>1</v>
      </c>
      <c r="L352" s="29">
        <v>1</v>
      </c>
      <c r="M352" s="29"/>
      <c r="N352" s="29">
        <f>SUM(DATACANNES24[[#This Row],[Grand Prix ]:[Bronze Lion]])</f>
        <v>2</v>
      </c>
      <c r="O352" s="29">
        <f>+DATACANNES24[[#This Row],[Grand Prix ]]*$H$2+DATACANNES24[[#This Row],[Titanium Grand Prix ]]*$I$2+DATACANNES24[[#This Row],[Titanium Lion]]*$J$2+DATACANNES24[[#This Row],[Gold Lion]]*$K$2+DATACANNES24[[#This Row],[Silver Lion]]*$L$2+DATACANNES24[[#This Row],[Bronze Lion]]*$M$2</f>
        <v>22</v>
      </c>
    </row>
    <row r="353" spans="1:15" x14ac:dyDescent="0.3">
      <c r="A353" s="29" t="s">
        <v>2066</v>
      </c>
      <c r="B353" s="29" t="s">
        <v>1443</v>
      </c>
      <c r="C353" s="29" t="s">
        <v>2142</v>
      </c>
      <c r="D353" s="29" t="s">
        <v>1647</v>
      </c>
      <c r="E353" s="29" t="s">
        <v>1648</v>
      </c>
      <c r="F353" s="29" t="s">
        <v>1648</v>
      </c>
      <c r="G353" s="29" t="s">
        <v>1504</v>
      </c>
      <c r="H353" s="29"/>
      <c r="I353" s="29"/>
      <c r="J353" s="29"/>
      <c r="K353" s="29">
        <v>1</v>
      </c>
      <c r="L353" s="29">
        <v>1</v>
      </c>
      <c r="M353" s="29"/>
      <c r="N353" s="29">
        <f>SUM(DATACANNES24[[#This Row],[Grand Prix ]:[Bronze Lion]])</f>
        <v>2</v>
      </c>
      <c r="O353" s="29">
        <f>+DATACANNES24[[#This Row],[Grand Prix ]]*$H$2+DATACANNES24[[#This Row],[Titanium Grand Prix ]]*$I$2+DATACANNES24[[#This Row],[Titanium Lion]]*$J$2+DATACANNES24[[#This Row],[Gold Lion]]*$K$2+DATACANNES24[[#This Row],[Silver Lion]]*$L$2+DATACANNES24[[#This Row],[Bronze Lion]]*$M$2</f>
        <v>22</v>
      </c>
    </row>
    <row r="354" spans="1:15" x14ac:dyDescent="0.3">
      <c r="A354" s="29" t="s">
        <v>2067</v>
      </c>
      <c r="B354" s="29" t="s">
        <v>1606</v>
      </c>
      <c r="C354" s="29" t="s">
        <v>1606</v>
      </c>
      <c r="D354" s="29" t="s">
        <v>1607</v>
      </c>
      <c r="E354" s="29" t="s">
        <v>1608</v>
      </c>
      <c r="F354" s="29" t="s">
        <v>1608</v>
      </c>
      <c r="G354" s="29" t="s">
        <v>146</v>
      </c>
      <c r="H354" s="29"/>
      <c r="I354" s="29"/>
      <c r="J354" s="29"/>
      <c r="K354" s="29"/>
      <c r="L354" s="29"/>
      <c r="M354" s="29">
        <v>1</v>
      </c>
      <c r="N354" s="29">
        <f>SUM(DATACANNES24[[#This Row],[Grand Prix ]:[Bronze Lion]])</f>
        <v>1</v>
      </c>
      <c r="O354" s="29">
        <f>+DATACANNES24[[#This Row],[Grand Prix ]]*$H$2+DATACANNES24[[#This Row],[Titanium Grand Prix ]]*$I$2+DATACANNES24[[#This Row],[Titanium Lion]]*$J$2+DATACANNES24[[#This Row],[Gold Lion]]*$K$2+DATACANNES24[[#This Row],[Silver Lion]]*$L$2+DATACANNES24[[#This Row],[Bronze Lion]]*$M$2</f>
        <v>3</v>
      </c>
    </row>
    <row r="355" spans="1:15" x14ac:dyDescent="0.3">
      <c r="A355" s="29" t="s">
        <v>2067</v>
      </c>
      <c r="B355" s="29" t="s">
        <v>1581</v>
      </c>
      <c r="C355" s="29" t="s">
        <v>1581</v>
      </c>
      <c r="D355" s="29" t="s">
        <v>1582</v>
      </c>
      <c r="E355" s="29" t="s">
        <v>1583</v>
      </c>
      <c r="F355" s="29" t="s">
        <v>1583</v>
      </c>
      <c r="G355" s="29" t="s">
        <v>1584</v>
      </c>
      <c r="H355" s="29"/>
      <c r="I355" s="29"/>
      <c r="J355" s="29"/>
      <c r="K355" s="29">
        <v>1</v>
      </c>
      <c r="L355" s="29"/>
      <c r="M355" s="29"/>
      <c r="N355" s="29">
        <f>SUM(DATACANNES24[[#This Row],[Grand Prix ]:[Bronze Lion]])</f>
        <v>1</v>
      </c>
      <c r="O355" s="29">
        <f>+DATACANNES24[[#This Row],[Grand Prix ]]*$H$2+DATACANNES24[[#This Row],[Titanium Grand Prix ]]*$I$2+DATACANNES24[[#This Row],[Titanium Lion]]*$J$2+DATACANNES24[[#This Row],[Gold Lion]]*$K$2+DATACANNES24[[#This Row],[Silver Lion]]*$L$2+DATACANNES24[[#This Row],[Bronze Lion]]*$M$2</f>
        <v>15</v>
      </c>
    </row>
    <row r="356" spans="1:15" x14ac:dyDescent="0.3">
      <c r="A356" s="29" t="s">
        <v>2067</v>
      </c>
      <c r="B356" s="29" t="s">
        <v>2148</v>
      </c>
      <c r="C356" s="29" t="s">
        <v>2068</v>
      </c>
      <c r="D356" s="29" t="s">
        <v>2069</v>
      </c>
      <c r="E356" s="29" t="s">
        <v>2070</v>
      </c>
      <c r="F356" s="29" t="s">
        <v>2069</v>
      </c>
      <c r="G356" s="29" t="s">
        <v>10</v>
      </c>
      <c r="H356" s="29"/>
      <c r="I356" s="29"/>
      <c r="J356" s="29"/>
      <c r="K356" s="29"/>
      <c r="L356" s="29">
        <v>1</v>
      </c>
      <c r="M356" s="29"/>
      <c r="N356" s="29">
        <f>SUM(DATACANNES24[[#This Row],[Grand Prix ]:[Bronze Lion]])</f>
        <v>1</v>
      </c>
      <c r="O356" s="29">
        <f>+DATACANNES24[[#This Row],[Grand Prix ]]*$H$2+DATACANNES24[[#This Row],[Titanium Grand Prix ]]*$I$2+DATACANNES24[[#This Row],[Titanium Lion]]*$J$2+DATACANNES24[[#This Row],[Gold Lion]]*$K$2+DATACANNES24[[#This Row],[Silver Lion]]*$L$2+DATACANNES24[[#This Row],[Bronze Lion]]*$M$2</f>
        <v>7</v>
      </c>
    </row>
    <row r="357" spans="1:15" x14ac:dyDescent="0.3">
      <c r="A357" s="29" t="s">
        <v>2067</v>
      </c>
      <c r="B357" s="29" t="s">
        <v>1861</v>
      </c>
      <c r="C357" s="29" t="s">
        <v>1861</v>
      </c>
      <c r="D357" s="29" t="s">
        <v>1862</v>
      </c>
      <c r="E357" s="29" t="s">
        <v>1863</v>
      </c>
      <c r="F357" s="29" t="s">
        <v>1862</v>
      </c>
      <c r="G357" s="29" t="s">
        <v>1504</v>
      </c>
      <c r="H357" s="29"/>
      <c r="I357" s="29"/>
      <c r="J357" s="29"/>
      <c r="K357" s="29"/>
      <c r="L357" s="29">
        <v>1</v>
      </c>
      <c r="M357" s="29"/>
      <c r="N357" s="29">
        <f>SUM(DATACANNES24[[#This Row],[Grand Prix ]:[Bronze Lion]])</f>
        <v>1</v>
      </c>
      <c r="O357" s="29">
        <f>+DATACANNES24[[#This Row],[Grand Prix ]]*$H$2+DATACANNES24[[#This Row],[Titanium Grand Prix ]]*$I$2+DATACANNES24[[#This Row],[Titanium Lion]]*$J$2+DATACANNES24[[#This Row],[Gold Lion]]*$K$2+DATACANNES24[[#This Row],[Silver Lion]]*$L$2+DATACANNES24[[#This Row],[Bronze Lion]]*$M$2</f>
        <v>7</v>
      </c>
    </row>
    <row r="358" spans="1:15" x14ac:dyDescent="0.3">
      <c r="A358" s="29" t="s">
        <v>2067</v>
      </c>
      <c r="B358" s="29" t="s">
        <v>1678</v>
      </c>
      <c r="C358" s="29" t="s">
        <v>1678</v>
      </c>
      <c r="D358" s="29" t="s">
        <v>1901</v>
      </c>
      <c r="E358" s="29" t="s">
        <v>1678</v>
      </c>
      <c r="F358" s="29" t="s">
        <v>1902</v>
      </c>
      <c r="G358" s="29" t="s">
        <v>1504</v>
      </c>
      <c r="H358" s="29"/>
      <c r="I358" s="29"/>
      <c r="J358" s="29"/>
      <c r="K358" s="29"/>
      <c r="L358" s="29">
        <v>1</v>
      </c>
      <c r="M358" s="29"/>
      <c r="N358" s="29">
        <f>SUM(DATACANNES24[[#This Row],[Grand Prix ]:[Bronze Lion]])</f>
        <v>1</v>
      </c>
      <c r="O358" s="29">
        <f>+DATACANNES24[[#This Row],[Grand Prix ]]*$H$2+DATACANNES24[[#This Row],[Titanium Grand Prix ]]*$I$2+DATACANNES24[[#This Row],[Titanium Lion]]*$J$2+DATACANNES24[[#This Row],[Gold Lion]]*$K$2+DATACANNES24[[#This Row],[Silver Lion]]*$L$2+DATACANNES24[[#This Row],[Bronze Lion]]*$M$2</f>
        <v>7</v>
      </c>
    </row>
    <row r="359" spans="1:15" x14ac:dyDescent="0.3">
      <c r="A359" s="29" t="s">
        <v>2067</v>
      </c>
      <c r="B359" s="29" t="s">
        <v>1539</v>
      </c>
      <c r="C359" s="29" t="s">
        <v>88</v>
      </c>
      <c r="D359" s="29" t="s">
        <v>1843</v>
      </c>
      <c r="E359" s="29" t="s">
        <v>1844</v>
      </c>
      <c r="F359" s="29" t="s">
        <v>1845</v>
      </c>
      <c r="G359" s="29" t="s">
        <v>10</v>
      </c>
      <c r="H359" s="29"/>
      <c r="I359" s="29"/>
      <c r="J359" s="29"/>
      <c r="K359" s="29"/>
      <c r="L359" s="29"/>
      <c r="M359" s="29">
        <v>1</v>
      </c>
      <c r="N359" s="29">
        <f>SUM(DATACANNES24[[#This Row],[Grand Prix ]:[Bronze Lion]])</f>
        <v>1</v>
      </c>
      <c r="O359" s="29">
        <f>+DATACANNES24[[#This Row],[Grand Prix ]]*$H$2+DATACANNES24[[#This Row],[Titanium Grand Prix ]]*$I$2+DATACANNES24[[#This Row],[Titanium Lion]]*$J$2+DATACANNES24[[#This Row],[Gold Lion]]*$K$2+DATACANNES24[[#This Row],[Silver Lion]]*$L$2+DATACANNES24[[#This Row],[Bronze Lion]]*$M$2</f>
        <v>3</v>
      </c>
    </row>
    <row r="360" spans="1:15" x14ac:dyDescent="0.3">
      <c r="A360" s="29" t="s">
        <v>2067</v>
      </c>
      <c r="B360" s="29" t="s">
        <v>1539</v>
      </c>
      <c r="C360" s="29" t="s">
        <v>2131</v>
      </c>
      <c r="D360" s="29" t="s">
        <v>1843</v>
      </c>
      <c r="E360" s="29" t="s">
        <v>1844</v>
      </c>
      <c r="F360" s="29" t="s">
        <v>1845</v>
      </c>
      <c r="G360" s="29" t="s">
        <v>1504</v>
      </c>
      <c r="H360" s="29"/>
      <c r="I360" s="29"/>
      <c r="J360" s="29"/>
      <c r="K360" s="29"/>
      <c r="L360" s="29"/>
      <c r="M360" s="29">
        <v>1</v>
      </c>
      <c r="N360" s="29">
        <f>SUM(DATACANNES24[[#This Row],[Grand Prix ]:[Bronze Lion]])</f>
        <v>1</v>
      </c>
      <c r="O360" s="29">
        <f>+DATACANNES24[[#This Row],[Grand Prix ]]*$H$2+DATACANNES24[[#This Row],[Titanium Grand Prix ]]*$I$2+DATACANNES24[[#This Row],[Titanium Lion]]*$J$2+DATACANNES24[[#This Row],[Gold Lion]]*$K$2+DATACANNES24[[#This Row],[Silver Lion]]*$L$2+DATACANNES24[[#This Row],[Bronze Lion]]*$M$2</f>
        <v>3</v>
      </c>
    </row>
    <row r="361" spans="1:15" x14ac:dyDescent="0.3">
      <c r="A361" s="29" t="s">
        <v>2067</v>
      </c>
      <c r="B361" s="29" t="s">
        <v>1539</v>
      </c>
      <c r="C361" s="29" t="s">
        <v>1882</v>
      </c>
      <c r="D361" s="29" t="s">
        <v>1883</v>
      </c>
      <c r="E361" s="29" t="s">
        <v>1884</v>
      </c>
      <c r="F361" s="29" t="s">
        <v>1883</v>
      </c>
      <c r="G361" s="29" t="s">
        <v>200</v>
      </c>
      <c r="H361" s="29"/>
      <c r="I361" s="29"/>
      <c r="J361" s="29"/>
      <c r="K361" s="29">
        <v>1</v>
      </c>
      <c r="L361" s="29"/>
      <c r="M361" s="29"/>
      <c r="N361" s="29">
        <f>SUM(DATACANNES24[[#This Row],[Grand Prix ]:[Bronze Lion]])</f>
        <v>1</v>
      </c>
      <c r="O361" s="29">
        <f>+DATACANNES24[[#This Row],[Grand Prix ]]*$H$2+DATACANNES24[[#This Row],[Titanium Grand Prix ]]*$I$2+DATACANNES24[[#This Row],[Titanium Lion]]*$J$2+DATACANNES24[[#This Row],[Gold Lion]]*$K$2+DATACANNES24[[#This Row],[Silver Lion]]*$L$2+DATACANNES24[[#This Row],[Bronze Lion]]*$M$2</f>
        <v>15</v>
      </c>
    </row>
    <row r="362" spans="1:15" x14ac:dyDescent="0.3">
      <c r="A362" s="29" t="s">
        <v>2067</v>
      </c>
      <c r="B362" s="29" t="s">
        <v>1443</v>
      </c>
      <c r="C362" s="29" t="s">
        <v>1352</v>
      </c>
      <c r="D362" s="29" t="s">
        <v>1519</v>
      </c>
      <c r="E362" s="29" t="s">
        <v>1520</v>
      </c>
      <c r="F362" s="29" t="s">
        <v>1521</v>
      </c>
      <c r="G362" s="29" t="s">
        <v>126</v>
      </c>
      <c r="H362" s="29"/>
      <c r="I362" s="29"/>
      <c r="J362" s="29"/>
      <c r="K362" s="29"/>
      <c r="L362" s="29"/>
      <c r="M362" s="29">
        <v>1</v>
      </c>
      <c r="N362" s="29">
        <f>SUM(DATACANNES24[[#This Row],[Grand Prix ]:[Bronze Lion]])</f>
        <v>1</v>
      </c>
      <c r="O362" s="29">
        <f>+DATACANNES24[[#This Row],[Grand Prix ]]*$H$2+DATACANNES24[[#This Row],[Titanium Grand Prix ]]*$I$2+DATACANNES24[[#This Row],[Titanium Lion]]*$J$2+DATACANNES24[[#This Row],[Gold Lion]]*$K$2+DATACANNES24[[#This Row],[Silver Lion]]*$L$2+DATACANNES24[[#This Row],[Bronze Lion]]*$M$2</f>
        <v>3</v>
      </c>
    </row>
    <row r="363" spans="1:15" x14ac:dyDescent="0.3">
      <c r="A363" s="29" t="s">
        <v>2071</v>
      </c>
      <c r="B363" s="29" t="s">
        <v>1523</v>
      </c>
      <c r="C363" s="29" t="s">
        <v>2106</v>
      </c>
      <c r="D363" s="29" t="s">
        <v>1967</v>
      </c>
      <c r="E363" s="29" t="s">
        <v>1968</v>
      </c>
      <c r="F363" s="29" t="s">
        <v>1969</v>
      </c>
      <c r="G363" s="29" t="s">
        <v>127</v>
      </c>
      <c r="H363" s="29"/>
      <c r="I363" s="29"/>
      <c r="J363" s="29">
        <v>1</v>
      </c>
      <c r="K363" s="29"/>
      <c r="L363" s="29"/>
      <c r="M363" s="29"/>
      <c r="N363" s="29">
        <f>SUM(DATACANNES24[[#This Row],[Grand Prix ]:[Bronze Lion]])</f>
        <v>1</v>
      </c>
      <c r="O363" s="29">
        <f>+DATACANNES24[[#This Row],[Grand Prix ]]*$H$2+DATACANNES24[[#This Row],[Titanium Grand Prix ]]*$I$2+DATACANNES24[[#This Row],[Titanium Lion]]*$J$2+DATACANNES24[[#This Row],[Gold Lion]]*$K$2+DATACANNES24[[#This Row],[Silver Lion]]*$L$2+DATACANNES24[[#This Row],[Bronze Lion]]*$M$2</f>
        <v>30</v>
      </c>
    </row>
    <row r="364" spans="1:15" x14ac:dyDescent="0.3">
      <c r="A364" s="29" t="s">
        <v>2071</v>
      </c>
      <c r="B364" s="29" t="s">
        <v>1544</v>
      </c>
      <c r="C364" s="29" t="s">
        <v>2147</v>
      </c>
      <c r="D364" s="29" t="s">
        <v>1652</v>
      </c>
      <c r="E364" s="29" t="s">
        <v>1653</v>
      </c>
      <c r="F364" s="29" t="s">
        <v>1653</v>
      </c>
      <c r="G364" s="29" t="s">
        <v>1504</v>
      </c>
      <c r="H364" s="29"/>
      <c r="I364" s="29">
        <v>1</v>
      </c>
      <c r="J364" s="29"/>
      <c r="K364" s="29"/>
      <c r="L364" s="29"/>
      <c r="M364" s="29"/>
      <c r="N364" s="29">
        <f>SUM(DATACANNES24[[#This Row],[Grand Prix ]:[Bronze Lion]])</f>
        <v>1</v>
      </c>
      <c r="O364" s="29">
        <f>+DATACANNES24[[#This Row],[Grand Prix ]]*$H$2+DATACANNES24[[#This Row],[Titanium Grand Prix ]]*$I$2+DATACANNES24[[#This Row],[Titanium Lion]]*$J$2+DATACANNES24[[#This Row],[Gold Lion]]*$K$2+DATACANNES24[[#This Row],[Silver Lion]]*$L$2+DATACANNES24[[#This Row],[Bronze Lion]]*$M$2</f>
        <v>30</v>
      </c>
    </row>
    <row r="365" spans="1:15" x14ac:dyDescent="0.3">
      <c r="A365" s="29" t="s">
        <v>2072</v>
      </c>
      <c r="B365" s="29" t="s">
        <v>2073</v>
      </c>
      <c r="C365" s="29" t="s">
        <v>2073</v>
      </c>
      <c r="D365" s="29" t="s">
        <v>2074</v>
      </c>
      <c r="E365" s="29" t="s">
        <v>2075</v>
      </c>
      <c r="F365" s="29" t="s">
        <v>2076</v>
      </c>
      <c r="G365" s="29" t="s">
        <v>1584</v>
      </c>
      <c r="H365" s="29"/>
      <c r="I365" s="29"/>
      <c r="J365" s="29"/>
      <c r="K365" s="29"/>
      <c r="L365" s="29"/>
      <c r="M365" s="29">
        <v>1</v>
      </c>
      <c r="N365" s="29">
        <f>SUM(DATACANNES24[[#This Row],[Grand Prix ]:[Bronze Lion]])</f>
        <v>1</v>
      </c>
      <c r="O365" s="29">
        <f>+DATACANNES24[[#This Row],[Grand Prix ]]*$H$2+DATACANNES24[[#This Row],[Titanium Grand Prix ]]*$I$2+DATACANNES24[[#This Row],[Titanium Lion]]*$J$2+DATACANNES24[[#This Row],[Gold Lion]]*$K$2+DATACANNES24[[#This Row],[Silver Lion]]*$L$2+DATACANNES24[[#This Row],[Bronze Lion]]*$M$2</f>
        <v>3</v>
      </c>
    </row>
    <row r="366" spans="1:15" x14ac:dyDescent="0.3">
      <c r="A366" s="29" t="s">
        <v>2072</v>
      </c>
      <c r="B366" s="29" t="s">
        <v>2148</v>
      </c>
      <c r="C366" s="29" t="s">
        <v>2068</v>
      </c>
      <c r="D366" s="29" t="s">
        <v>2069</v>
      </c>
      <c r="E366" s="29" t="s">
        <v>2070</v>
      </c>
      <c r="F366" s="29" t="s">
        <v>2069</v>
      </c>
      <c r="G366" s="29" t="s">
        <v>10</v>
      </c>
      <c r="H366" s="29"/>
      <c r="I366" s="29"/>
      <c r="J366" s="29"/>
      <c r="K366" s="29"/>
      <c r="L366" s="29"/>
      <c r="M366" s="29">
        <v>1</v>
      </c>
      <c r="N366" s="29">
        <f>SUM(DATACANNES24[[#This Row],[Grand Prix ]:[Bronze Lion]])</f>
        <v>1</v>
      </c>
      <c r="O366" s="29">
        <f>+DATACANNES24[[#This Row],[Grand Prix ]]*$H$2+DATACANNES24[[#This Row],[Titanium Grand Prix ]]*$I$2+DATACANNES24[[#This Row],[Titanium Lion]]*$J$2+DATACANNES24[[#This Row],[Gold Lion]]*$K$2+DATACANNES24[[#This Row],[Silver Lion]]*$L$2+DATACANNES24[[#This Row],[Bronze Lion]]*$M$2</f>
        <v>3</v>
      </c>
    </row>
    <row r="367" spans="1:15" x14ac:dyDescent="0.3">
      <c r="A367" s="29" t="s">
        <v>2072</v>
      </c>
      <c r="B367" s="29" t="s">
        <v>1861</v>
      </c>
      <c r="C367" s="29" t="s">
        <v>1861</v>
      </c>
      <c r="D367" s="29" t="s">
        <v>1862</v>
      </c>
      <c r="E367" s="29" t="s">
        <v>1863</v>
      </c>
      <c r="F367" s="29" t="s">
        <v>1862</v>
      </c>
      <c r="G367" s="29" t="s">
        <v>1504</v>
      </c>
      <c r="H367" s="29"/>
      <c r="I367" s="29"/>
      <c r="J367" s="29"/>
      <c r="K367" s="29"/>
      <c r="L367" s="29"/>
      <c r="M367" s="29">
        <v>1</v>
      </c>
      <c r="N367" s="29">
        <f>SUM(DATACANNES24[[#This Row],[Grand Prix ]:[Bronze Lion]])</f>
        <v>1</v>
      </c>
      <c r="O367" s="29">
        <f>+DATACANNES24[[#This Row],[Grand Prix ]]*$H$2+DATACANNES24[[#This Row],[Titanium Grand Prix ]]*$I$2+DATACANNES24[[#This Row],[Titanium Lion]]*$J$2+DATACANNES24[[#This Row],[Gold Lion]]*$K$2+DATACANNES24[[#This Row],[Silver Lion]]*$L$2+DATACANNES24[[#This Row],[Bronze Lion]]*$M$2</f>
        <v>3</v>
      </c>
    </row>
    <row r="368" spans="1:15" x14ac:dyDescent="0.3">
      <c r="A368" s="29" t="s">
        <v>2077</v>
      </c>
      <c r="B368" s="29" t="s">
        <v>1577</v>
      </c>
      <c r="C368" s="29" t="s">
        <v>1577</v>
      </c>
      <c r="D368" s="29" t="s">
        <v>2078</v>
      </c>
      <c r="E368" s="29" t="s">
        <v>1579</v>
      </c>
      <c r="F368" s="29" t="s">
        <v>2079</v>
      </c>
      <c r="G368" s="29" t="s">
        <v>127</v>
      </c>
      <c r="H368" s="29"/>
      <c r="I368" s="29"/>
      <c r="J368" s="29"/>
      <c r="K368" s="29"/>
      <c r="L368" s="29"/>
      <c r="M368" s="29">
        <v>1</v>
      </c>
      <c r="N368" s="29">
        <f>SUM(DATACANNES24[[#This Row],[Grand Prix ]:[Bronze Lion]])</f>
        <v>1</v>
      </c>
      <c r="O368" s="29">
        <f>+DATACANNES24[[#This Row],[Grand Prix ]]*$H$2+DATACANNES24[[#This Row],[Titanium Grand Prix ]]*$I$2+DATACANNES24[[#This Row],[Titanium Lion]]*$J$2+DATACANNES24[[#This Row],[Gold Lion]]*$K$2+DATACANNES24[[#This Row],[Silver Lion]]*$L$2+DATACANNES24[[#This Row],[Bronze Lion]]*$M$2</f>
        <v>3</v>
      </c>
    </row>
    <row r="369" spans="1:15" x14ac:dyDescent="0.3">
      <c r="A369" s="29" t="s">
        <v>2077</v>
      </c>
      <c r="B369" s="29" t="s">
        <v>1523</v>
      </c>
      <c r="C369" s="29" t="s">
        <v>2110</v>
      </c>
      <c r="D369" s="29" t="s">
        <v>2080</v>
      </c>
      <c r="E369" s="29" t="s">
        <v>1923</v>
      </c>
      <c r="F369" s="29" t="s">
        <v>1923</v>
      </c>
      <c r="G369" s="29" t="s">
        <v>200</v>
      </c>
      <c r="H369" s="29"/>
      <c r="I369" s="29"/>
      <c r="J369" s="29"/>
      <c r="K369" s="29"/>
      <c r="L369" s="29">
        <v>1</v>
      </c>
      <c r="M369" s="29"/>
      <c r="N369" s="29">
        <f>SUM(DATACANNES24[[#This Row],[Grand Prix ]:[Bronze Lion]])</f>
        <v>1</v>
      </c>
      <c r="O369" s="29">
        <f>+DATACANNES24[[#This Row],[Grand Prix ]]*$H$2+DATACANNES24[[#This Row],[Titanium Grand Prix ]]*$I$2+DATACANNES24[[#This Row],[Titanium Lion]]*$J$2+DATACANNES24[[#This Row],[Gold Lion]]*$K$2+DATACANNES24[[#This Row],[Silver Lion]]*$L$2+DATACANNES24[[#This Row],[Bronze Lion]]*$M$2</f>
        <v>7</v>
      </c>
    </row>
    <row r="370" spans="1:15" x14ac:dyDescent="0.3">
      <c r="A370" s="29" t="s">
        <v>2077</v>
      </c>
      <c r="B370" s="29" t="s">
        <v>2148</v>
      </c>
      <c r="C370" s="29" t="s">
        <v>2068</v>
      </c>
      <c r="D370" s="29" t="s">
        <v>2069</v>
      </c>
      <c r="E370" s="29" t="s">
        <v>2070</v>
      </c>
      <c r="F370" s="29" t="s">
        <v>2069</v>
      </c>
      <c r="G370" s="29" t="s">
        <v>10</v>
      </c>
      <c r="H370" s="29"/>
      <c r="I370" s="29"/>
      <c r="J370" s="29"/>
      <c r="K370" s="29"/>
      <c r="L370" s="29">
        <v>1</v>
      </c>
      <c r="M370" s="29"/>
      <c r="N370" s="29">
        <f>SUM(DATACANNES24[[#This Row],[Grand Prix ]:[Bronze Lion]])</f>
        <v>1</v>
      </c>
      <c r="O370" s="29">
        <f>+DATACANNES24[[#This Row],[Grand Prix ]]*$H$2+DATACANNES24[[#This Row],[Titanium Grand Prix ]]*$I$2+DATACANNES24[[#This Row],[Titanium Lion]]*$J$2+DATACANNES24[[#This Row],[Gold Lion]]*$K$2+DATACANNES24[[#This Row],[Silver Lion]]*$L$2+DATACANNES24[[#This Row],[Bronze Lion]]*$M$2</f>
        <v>7</v>
      </c>
    </row>
    <row r="371" spans="1:15" x14ac:dyDescent="0.3">
      <c r="A371" s="29" t="s">
        <v>2077</v>
      </c>
      <c r="B371" s="29" t="s">
        <v>1505</v>
      </c>
      <c r="C371" s="29" t="s">
        <v>1505</v>
      </c>
      <c r="D371" s="29" t="s">
        <v>1623</v>
      </c>
      <c r="E371" s="29" t="s">
        <v>1624</v>
      </c>
      <c r="F371" s="29" t="s">
        <v>1624</v>
      </c>
      <c r="G371" s="29" t="s">
        <v>146</v>
      </c>
      <c r="H371" s="29"/>
      <c r="I371" s="29"/>
      <c r="J371" s="29"/>
      <c r="K371" s="29">
        <v>1</v>
      </c>
      <c r="L371" s="29"/>
      <c r="M371" s="29"/>
      <c r="N371" s="29">
        <f>SUM(DATACANNES24[[#This Row],[Grand Prix ]:[Bronze Lion]])</f>
        <v>1</v>
      </c>
      <c r="O371" s="29">
        <f>+DATACANNES24[[#This Row],[Grand Prix ]]*$H$2+DATACANNES24[[#This Row],[Titanium Grand Prix ]]*$I$2+DATACANNES24[[#This Row],[Titanium Lion]]*$J$2+DATACANNES24[[#This Row],[Gold Lion]]*$K$2+DATACANNES24[[#This Row],[Silver Lion]]*$L$2+DATACANNES24[[#This Row],[Bronze Lion]]*$M$2</f>
        <v>15</v>
      </c>
    </row>
    <row r="372" spans="1:15" x14ac:dyDescent="0.3">
      <c r="A372" s="29" t="s">
        <v>2077</v>
      </c>
      <c r="B372" s="29" t="s">
        <v>1678</v>
      </c>
      <c r="C372" s="29" t="s">
        <v>1678</v>
      </c>
      <c r="D372" s="29" t="s">
        <v>1679</v>
      </c>
      <c r="E372" s="29" t="s">
        <v>1678</v>
      </c>
      <c r="F372" s="29" t="s">
        <v>1678</v>
      </c>
      <c r="G372" s="29" t="s">
        <v>1504</v>
      </c>
      <c r="H372" s="29"/>
      <c r="I372" s="29"/>
      <c r="J372" s="29"/>
      <c r="K372" s="29"/>
      <c r="L372" s="29"/>
      <c r="M372" s="29">
        <v>1</v>
      </c>
      <c r="N372" s="29">
        <f>SUM(DATACANNES24[[#This Row],[Grand Prix ]:[Bronze Lion]])</f>
        <v>1</v>
      </c>
      <c r="O372" s="29">
        <f>+DATACANNES24[[#This Row],[Grand Prix ]]*$H$2+DATACANNES24[[#This Row],[Titanium Grand Prix ]]*$I$2+DATACANNES24[[#This Row],[Titanium Lion]]*$J$2+DATACANNES24[[#This Row],[Gold Lion]]*$K$2+DATACANNES24[[#This Row],[Silver Lion]]*$L$2+DATACANNES24[[#This Row],[Bronze Lion]]*$M$2</f>
        <v>3</v>
      </c>
    </row>
    <row r="373" spans="1:15" x14ac:dyDescent="0.3">
      <c r="A373" s="29" t="s">
        <v>2077</v>
      </c>
      <c r="B373" s="29" t="s">
        <v>1512</v>
      </c>
      <c r="C373" s="29" t="s">
        <v>2114</v>
      </c>
      <c r="D373" s="29" t="s">
        <v>1873</v>
      </c>
      <c r="E373" s="29" t="s">
        <v>1631</v>
      </c>
      <c r="F373" s="29" t="s">
        <v>1632</v>
      </c>
      <c r="G373" s="29" t="s">
        <v>146</v>
      </c>
      <c r="H373" s="29"/>
      <c r="I373" s="29"/>
      <c r="J373" s="29"/>
      <c r="K373" s="29"/>
      <c r="L373" s="29">
        <v>1</v>
      </c>
      <c r="M373" s="29"/>
      <c r="N373" s="29">
        <f>SUM(DATACANNES24[[#This Row],[Grand Prix ]:[Bronze Lion]])</f>
        <v>1</v>
      </c>
      <c r="O373" s="29">
        <f>+DATACANNES24[[#This Row],[Grand Prix ]]*$H$2+DATACANNES24[[#This Row],[Titanium Grand Prix ]]*$I$2+DATACANNES24[[#This Row],[Titanium Lion]]*$J$2+DATACANNES24[[#This Row],[Gold Lion]]*$K$2+DATACANNES24[[#This Row],[Silver Lion]]*$L$2+DATACANNES24[[#This Row],[Bronze Lion]]*$M$2</f>
        <v>7</v>
      </c>
    </row>
    <row r="374" spans="1:15" x14ac:dyDescent="0.3">
      <c r="A374" s="29" t="s">
        <v>2077</v>
      </c>
      <c r="B374" s="29" t="s">
        <v>1876</v>
      </c>
      <c r="C374" s="29" t="s">
        <v>2123</v>
      </c>
      <c r="D374" s="29" t="s">
        <v>2081</v>
      </c>
      <c r="E374" s="29" t="s">
        <v>2082</v>
      </c>
      <c r="F374" s="29" t="s">
        <v>2083</v>
      </c>
      <c r="G374" s="29" t="s">
        <v>10</v>
      </c>
      <c r="H374" s="29"/>
      <c r="I374" s="29"/>
      <c r="J374" s="29"/>
      <c r="K374" s="29"/>
      <c r="L374" s="29">
        <v>1</v>
      </c>
      <c r="M374" s="29"/>
      <c r="N374" s="29">
        <f>SUM(DATACANNES24[[#This Row],[Grand Prix ]:[Bronze Lion]])</f>
        <v>1</v>
      </c>
      <c r="O374" s="29">
        <f>+DATACANNES24[[#This Row],[Grand Prix ]]*$H$2+DATACANNES24[[#This Row],[Titanium Grand Prix ]]*$I$2+DATACANNES24[[#This Row],[Titanium Lion]]*$J$2+DATACANNES24[[#This Row],[Gold Lion]]*$K$2+DATACANNES24[[#This Row],[Silver Lion]]*$L$2+DATACANNES24[[#This Row],[Bronze Lion]]*$M$2</f>
        <v>7</v>
      </c>
    </row>
    <row r="375" spans="1:15" x14ac:dyDescent="0.3">
      <c r="A375" s="29" t="s">
        <v>2077</v>
      </c>
      <c r="B375" s="29" t="s">
        <v>2084</v>
      </c>
      <c r="C375" s="29" t="s">
        <v>2129</v>
      </c>
      <c r="D375" s="29" t="s">
        <v>2085</v>
      </c>
      <c r="E375" s="29" t="s">
        <v>1579</v>
      </c>
      <c r="F375" s="29" t="s">
        <v>2086</v>
      </c>
      <c r="G375" s="29" t="s">
        <v>146</v>
      </c>
      <c r="H375" s="29"/>
      <c r="I375" s="29"/>
      <c r="J375" s="29"/>
      <c r="K375" s="29">
        <v>1</v>
      </c>
      <c r="L375" s="29"/>
      <c r="M375" s="29"/>
      <c r="N375" s="29">
        <f>SUM(DATACANNES24[[#This Row],[Grand Prix ]:[Bronze Lion]])</f>
        <v>1</v>
      </c>
      <c r="O375" s="29">
        <f>+DATACANNES24[[#This Row],[Grand Prix ]]*$H$2+DATACANNES24[[#This Row],[Titanium Grand Prix ]]*$I$2+DATACANNES24[[#This Row],[Titanium Lion]]*$J$2+DATACANNES24[[#This Row],[Gold Lion]]*$K$2+DATACANNES24[[#This Row],[Silver Lion]]*$L$2+DATACANNES24[[#This Row],[Bronze Lion]]*$M$2</f>
        <v>15</v>
      </c>
    </row>
    <row r="376" spans="1:15" x14ac:dyDescent="0.3">
      <c r="A376" s="29" t="s">
        <v>2077</v>
      </c>
      <c r="B376" s="29" t="s">
        <v>2084</v>
      </c>
      <c r="C376" s="29" t="s">
        <v>2130</v>
      </c>
      <c r="D376" s="29" t="s">
        <v>2087</v>
      </c>
      <c r="E376" s="29" t="s">
        <v>2088</v>
      </c>
      <c r="F376" s="29" t="s">
        <v>2088</v>
      </c>
      <c r="G376" s="29" t="s">
        <v>1504</v>
      </c>
      <c r="H376" s="29"/>
      <c r="I376" s="29"/>
      <c r="J376" s="29"/>
      <c r="K376" s="29"/>
      <c r="L376" s="29"/>
      <c r="M376" s="29">
        <v>1</v>
      </c>
      <c r="N376" s="29">
        <f>SUM(DATACANNES24[[#This Row],[Grand Prix ]:[Bronze Lion]])</f>
        <v>1</v>
      </c>
      <c r="O376" s="29">
        <f>+DATACANNES24[[#This Row],[Grand Prix ]]*$H$2+DATACANNES24[[#This Row],[Titanium Grand Prix ]]*$I$2+DATACANNES24[[#This Row],[Titanium Lion]]*$J$2+DATACANNES24[[#This Row],[Gold Lion]]*$K$2+DATACANNES24[[#This Row],[Silver Lion]]*$L$2+DATACANNES24[[#This Row],[Bronze Lion]]*$M$2</f>
        <v>3</v>
      </c>
    </row>
    <row r="377" spans="1:15" x14ac:dyDescent="0.3">
      <c r="A377" s="29" t="s">
        <v>2077</v>
      </c>
      <c r="B377" s="29" t="s">
        <v>485</v>
      </c>
      <c r="C377" s="29" t="s">
        <v>2135</v>
      </c>
      <c r="D377" s="29" t="s">
        <v>2090</v>
      </c>
      <c r="E377" s="29" t="s">
        <v>1661</v>
      </c>
      <c r="F377" s="29" t="s">
        <v>2091</v>
      </c>
      <c r="G377" s="29" t="s">
        <v>126</v>
      </c>
      <c r="H377" s="29"/>
      <c r="I377" s="29"/>
      <c r="J377" s="29"/>
      <c r="K377" s="29"/>
      <c r="L377" s="29"/>
      <c r="M377" s="29">
        <v>1</v>
      </c>
      <c r="N377" s="29">
        <f>SUM(DATACANNES24[[#This Row],[Grand Prix ]:[Bronze Lion]])</f>
        <v>1</v>
      </c>
      <c r="O377" s="29">
        <f>+DATACANNES24[[#This Row],[Grand Prix ]]*$H$2+DATACANNES24[[#This Row],[Titanium Grand Prix ]]*$I$2+DATACANNES24[[#This Row],[Titanium Lion]]*$J$2+DATACANNES24[[#This Row],[Gold Lion]]*$K$2+DATACANNES24[[#This Row],[Silver Lion]]*$L$2+DATACANNES24[[#This Row],[Bronze Lion]]*$M$2</f>
        <v>3</v>
      </c>
    </row>
    <row r="378" spans="1:15" x14ac:dyDescent="0.3">
      <c r="A378" s="29" t="s">
        <v>2077</v>
      </c>
      <c r="B378" s="29" t="s">
        <v>1443</v>
      </c>
      <c r="C378" s="29" t="s">
        <v>2142</v>
      </c>
      <c r="D378" s="29" t="s">
        <v>1953</v>
      </c>
      <c r="E378" s="29" t="s">
        <v>1892</v>
      </c>
      <c r="F378" s="29" t="s">
        <v>1892</v>
      </c>
      <c r="G378" s="29" t="s">
        <v>1504</v>
      </c>
      <c r="H378" s="29"/>
      <c r="I378" s="29"/>
      <c r="J378" s="29"/>
      <c r="K378" s="29">
        <v>1</v>
      </c>
      <c r="L378" s="29"/>
      <c r="M378" s="29"/>
      <c r="N378" s="29">
        <f>SUM(DATACANNES24[[#This Row],[Grand Prix ]:[Bronze Lion]])</f>
        <v>1</v>
      </c>
      <c r="O378" s="29">
        <f>+DATACANNES24[[#This Row],[Grand Prix ]]*$H$2+DATACANNES24[[#This Row],[Titanium Grand Prix ]]*$I$2+DATACANNES24[[#This Row],[Titanium Lion]]*$J$2+DATACANNES24[[#This Row],[Gold Lion]]*$K$2+DATACANNES24[[#This Row],[Silver Lion]]*$L$2+DATACANNES24[[#This Row],[Bronze Lion]]*$M$2</f>
        <v>15</v>
      </c>
    </row>
    <row r="379" spans="1:15" x14ac:dyDescent="0.3">
      <c r="A379" s="29" t="s">
        <v>2077</v>
      </c>
      <c r="B379" s="29" t="s">
        <v>1443</v>
      </c>
      <c r="C379" s="29" t="s">
        <v>2142</v>
      </c>
      <c r="D379" s="29" t="s">
        <v>1891</v>
      </c>
      <c r="E379" s="29" t="s">
        <v>1892</v>
      </c>
      <c r="F379" s="29" t="s">
        <v>1892</v>
      </c>
      <c r="G379" s="29" t="s">
        <v>1504</v>
      </c>
      <c r="H379" s="29"/>
      <c r="I379" s="29"/>
      <c r="J379" s="29"/>
      <c r="K379" s="29"/>
      <c r="L379" s="29"/>
      <c r="M379" s="29">
        <v>1</v>
      </c>
      <c r="N379" s="29">
        <f>SUM(DATACANNES24[[#This Row],[Grand Prix ]:[Bronze Lion]])</f>
        <v>1</v>
      </c>
      <c r="O379" s="29">
        <f>+DATACANNES24[[#This Row],[Grand Prix ]]*$H$2+DATACANNES24[[#This Row],[Titanium Grand Prix ]]*$I$2+DATACANNES24[[#This Row],[Titanium Lion]]*$J$2+DATACANNES24[[#This Row],[Gold Lion]]*$K$2+DATACANNES24[[#This Row],[Silver Lion]]*$L$2+DATACANNES24[[#This Row],[Bronze Lion]]*$M$2</f>
        <v>3</v>
      </c>
    </row>
    <row r="380" spans="1:15" x14ac:dyDescent="0.3">
      <c r="A380" s="29" t="s">
        <v>2092</v>
      </c>
      <c r="B380" s="29" t="s">
        <v>1577</v>
      </c>
      <c r="C380" s="29" t="s">
        <v>1577</v>
      </c>
      <c r="D380" s="29" t="s">
        <v>2078</v>
      </c>
      <c r="E380" s="29" t="s">
        <v>1579</v>
      </c>
      <c r="F380" s="29" t="s">
        <v>2079</v>
      </c>
      <c r="G380" s="29" t="s">
        <v>127</v>
      </c>
      <c r="H380" s="29"/>
      <c r="I380" s="29"/>
      <c r="J380" s="29"/>
      <c r="K380" s="29"/>
      <c r="L380" s="29"/>
      <c r="M380" s="29">
        <v>1</v>
      </c>
      <c r="N380" s="29">
        <f>SUM(DATACANNES24[[#This Row],[Grand Prix ]:[Bronze Lion]])</f>
        <v>1</v>
      </c>
      <c r="O380" s="29">
        <f>+DATACANNES24[[#This Row],[Grand Prix ]]*$H$2+DATACANNES24[[#This Row],[Titanium Grand Prix ]]*$I$2+DATACANNES24[[#This Row],[Titanium Lion]]*$J$2+DATACANNES24[[#This Row],[Gold Lion]]*$K$2+DATACANNES24[[#This Row],[Silver Lion]]*$L$2+DATACANNES24[[#This Row],[Bronze Lion]]*$M$2</f>
        <v>3</v>
      </c>
    </row>
    <row r="381" spans="1:15" x14ac:dyDescent="0.3">
      <c r="A381" s="29" t="s">
        <v>2092</v>
      </c>
      <c r="B381" s="29" t="s">
        <v>1523</v>
      </c>
      <c r="C381" s="29" t="s">
        <v>2110</v>
      </c>
      <c r="D381" s="29" t="s">
        <v>2080</v>
      </c>
      <c r="E381" s="29" t="s">
        <v>1923</v>
      </c>
      <c r="F381" s="29" t="s">
        <v>1923</v>
      </c>
      <c r="G381" s="29" t="s">
        <v>200</v>
      </c>
      <c r="H381" s="29"/>
      <c r="I381" s="29"/>
      <c r="J381" s="29"/>
      <c r="K381" s="29"/>
      <c r="L381" s="29">
        <v>1</v>
      </c>
      <c r="M381" s="29"/>
      <c r="N381" s="29">
        <f>SUM(DATACANNES24[[#This Row],[Grand Prix ]:[Bronze Lion]])</f>
        <v>1</v>
      </c>
      <c r="O381" s="29">
        <f>+DATACANNES24[[#This Row],[Grand Prix ]]*$H$2+DATACANNES24[[#This Row],[Titanium Grand Prix ]]*$I$2+DATACANNES24[[#This Row],[Titanium Lion]]*$J$2+DATACANNES24[[#This Row],[Gold Lion]]*$K$2+DATACANNES24[[#This Row],[Silver Lion]]*$L$2+DATACANNES24[[#This Row],[Bronze Lion]]*$M$2</f>
        <v>7</v>
      </c>
    </row>
    <row r="382" spans="1:15" x14ac:dyDescent="0.3">
      <c r="A382" s="29" t="s">
        <v>2092</v>
      </c>
      <c r="B382" s="29" t="s">
        <v>2148</v>
      </c>
      <c r="C382" s="29" t="s">
        <v>2068</v>
      </c>
      <c r="D382" s="29" t="s">
        <v>2069</v>
      </c>
      <c r="E382" s="29" t="s">
        <v>2070</v>
      </c>
      <c r="F382" s="29" t="s">
        <v>2069</v>
      </c>
      <c r="G382" s="29" t="s">
        <v>10</v>
      </c>
      <c r="H382" s="29"/>
      <c r="I382" s="29"/>
      <c r="J382" s="29"/>
      <c r="K382" s="29"/>
      <c r="L382" s="29">
        <v>1</v>
      </c>
      <c r="M382" s="29"/>
      <c r="N382" s="29">
        <f>SUM(DATACANNES24[[#This Row],[Grand Prix ]:[Bronze Lion]])</f>
        <v>1</v>
      </c>
      <c r="O382" s="29">
        <f>+DATACANNES24[[#This Row],[Grand Prix ]]*$H$2+DATACANNES24[[#This Row],[Titanium Grand Prix ]]*$I$2+DATACANNES24[[#This Row],[Titanium Lion]]*$J$2+DATACANNES24[[#This Row],[Gold Lion]]*$K$2+DATACANNES24[[#This Row],[Silver Lion]]*$L$2+DATACANNES24[[#This Row],[Bronze Lion]]*$M$2</f>
        <v>7</v>
      </c>
    </row>
    <row r="383" spans="1:15" x14ac:dyDescent="0.3">
      <c r="A383" s="29" t="s">
        <v>2092</v>
      </c>
      <c r="B383" s="29" t="s">
        <v>1505</v>
      </c>
      <c r="C383" s="29" t="s">
        <v>1505</v>
      </c>
      <c r="D383" s="29" t="s">
        <v>1623</v>
      </c>
      <c r="E383" s="29" t="s">
        <v>1624</v>
      </c>
      <c r="F383" s="29" t="s">
        <v>1624</v>
      </c>
      <c r="G383" s="29" t="s">
        <v>146</v>
      </c>
      <c r="H383" s="29"/>
      <c r="I383" s="29"/>
      <c r="J383" s="29"/>
      <c r="K383" s="29">
        <v>1</v>
      </c>
      <c r="L383" s="29"/>
      <c r="M383" s="29"/>
      <c r="N383" s="29">
        <f>SUM(DATACANNES24[[#This Row],[Grand Prix ]:[Bronze Lion]])</f>
        <v>1</v>
      </c>
      <c r="O383" s="29">
        <f>+DATACANNES24[[#This Row],[Grand Prix ]]*$H$2+DATACANNES24[[#This Row],[Titanium Grand Prix ]]*$I$2+DATACANNES24[[#This Row],[Titanium Lion]]*$J$2+DATACANNES24[[#This Row],[Gold Lion]]*$K$2+DATACANNES24[[#This Row],[Silver Lion]]*$L$2+DATACANNES24[[#This Row],[Bronze Lion]]*$M$2</f>
        <v>15</v>
      </c>
    </row>
    <row r="384" spans="1:15" x14ac:dyDescent="0.3">
      <c r="A384" s="29" t="s">
        <v>2092</v>
      </c>
      <c r="B384" s="29" t="s">
        <v>1678</v>
      </c>
      <c r="C384" s="29" t="s">
        <v>1678</v>
      </c>
      <c r="D384" s="29" t="s">
        <v>1679</v>
      </c>
      <c r="E384" s="29" t="s">
        <v>1678</v>
      </c>
      <c r="F384" s="29" t="s">
        <v>1678</v>
      </c>
      <c r="G384" s="29" t="s">
        <v>1504</v>
      </c>
      <c r="H384" s="29"/>
      <c r="I384" s="29"/>
      <c r="J384" s="29"/>
      <c r="K384" s="29"/>
      <c r="L384" s="29"/>
      <c r="M384" s="29">
        <v>1</v>
      </c>
      <c r="N384" s="29">
        <f>SUM(DATACANNES24[[#This Row],[Grand Prix ]:[Bronze Lion]])</f>
        <v>1</v>
      </c>
      <c r="O384" s="29">
        <f>+DATACANNES24[[#This Row],[Grand Prix ]]*$H$2+DATACANNES24[[#This Row],[Titanium Grand Prix ]]*$I$2+DATACANNES24[[#This Row],[Titanium Lion]]*$J$2+DATACANNES24[[#This Row],[Gold Lion]]*$K$2+DATACANNES24[[#This Row],[Silver Lion]]*$L$2+DATACANNES24[[#This Row],[Bronze Lion]]*$M$2</f>
        <v>3</v>
      </c>
    </row>
    <row r="385" spans="1:15" x14ac:dyDescent="0.3">
      <c r="A385" s="29" t="s">
        <v>2092</v>
      </c>
      <c r="B385" s="29" t="s">
        <v>1512</v>
      </c>
      <c r="C385" s="29" t="s">
        <v>2114</v>
      </c>
      <c r="D385" s="29" t="s">
        <v>1873</v>
      </c>
      <c r="E385" s="29" t="s">
        <v>1631</v>
      </c>
      <c r="F385" s="29" t="s">
        <v>1632</v>
      </c>
      <c r="G385" s="29" t="s">
        <v>146</v>
      </c>
      <c r="H385" s="29"/>
      <c r="I385" s="29"/>
      <c r="J385" s="29"/>
      <c r="K385" s="29"/>
      <c r="L385" s="29">
        <v>1</v>
      </c>
      <c r="M385" s="29"/>
      <c r="N385" s="29">
        <f>SUM(DATACANNES24[[#This Row],[Grand Prix ]:[Bronze Lion]])</f>
        <v>1</v>
      </c>
      <c r="O385" s="29">
        <f>+DATACANNES24[[#This Row],[Grand Prix ]]*$H$2+DATACANNES24[[#This Row],[Titanium Grand Prix ]]*$I$2+DATACANNES24[[#This Row],[Titanium Lion]]*$J$2+DATACANNES24[[#This Row],[Gold Lion]]*$K$2+DATACANNES24[[#This Row],[Silver Lion]]*$L$2+DATACANNES24[[#This Row],[Bronze Lion]]*$M$2</f>
        <v>7</v>
      </c>
    </row>
    <row r="386" spans="1:15" x14ac:dyDescent="0.3">
      <c r="A386" s="29" t="s">
        <v>2092</v>
      </c>
      <c r="B386" s="29" t="s">
        <v>1876</v>
      </c>
      <c r="C386" s="29" t="s">
        <v>2123</v>
      </c>
      <c r="D386" s="29" t="s">
        <v>2081</v>
      </c>
      <c r="E386" s="29" t="s">
        <v>2082</v>
      </c>
      <c r="F386" s="29" t="s">
        <v>2083</v>
      </c>
      <c r="G386" s="29" t="s">
        <v>10</v>
      </c>
      <c r="H386" s="29"/>
      <c r="I386" s="29"/>
      <c r="J386" s="29"/>
      <c r="K386" s="29"/>
      <c r="L386" s="29">
        <v>1</v>
      </c>
      <c r="M386" s="29"/>
      <c r="N386" s="29">
        <f>SUM(DATACANNES24[[#This Row],[Grand Prix ]:[Bronze Lion]])</f>
        <v>1</v>
      </c>
      <c r="O386" s="29">
        <f>+DATACANNES24[[#This Row],[Grand Prix ]]*$H$2+DATACANNES24[[#This Row],[Titanium Grand Prix ]]*$I$2+DATACANNES24[[#This Row],[Titanium Lion]]*$J$2+DATACANNES24[[#This Row],[Gold Lion]]*$K$2+DATACANNES24[[#This Row],[Silver Lion]]*$L$2+DATACANNES24[[#This Row],[Bronze Lion]]*$M$2</f>
        <v>7</v>
      </c>
    </row>
    <row r="387" spans="1:15" x14ac:dyDescent="0.3">
      <c r="A387" s="29" t="s">
        <v>2092</v>
      </c>
      <c r="B387" s="29" t="s">
        <v>2084</v>
      </c>
      <c r="C387" s="29" t="s">
        <v>2129</v>
      </c>
      <c r="D387" s="29" t="s">
        <v>2085</v>
      </c>
      <c r="E387" s="29" t="s">
        <v>1579</v>
      </c>
      <c r="F387" s="29" t="s">
        <v>2086</v>
      </c>
      <c r="G387" s="29" t="s">
        <v>146</v>
      </c>
      <c r="H387" s="29"/>
      <c r="I387" s="29"/>
      <c r="J387" s="29"/>
      <c r="K387" s="29">
        <v>1</v>
      </c>
      <c r="L387" s="29"/>
      <c r="M387" s="29"/>
      <c r="N387" s="29">
        <f>SUM(DATACANNES24[[#This Row],[Grand Prix ]:[Bronze Lion]])</f>
        <v>1</v>
      </c>
      <c r="O387" s="29">
        <f>+DATACANNES24[[#This Row],[Grand Prix ]]*$H$2+DATACANNES24[[#This Row],[Titanium Grand Prix ]]*$I$2+DATACANNES24[[#This Row],[Titanium Lion]]*$J$2+DATACANNES24[[#This Row],[Gold Lion]]*$K$2+DATACANNES24[[#This Row],[Silver Lion]]*$L$2+DATACANNES24[[#This Row],[Bronze Lion]]*$M$2</f>
        <v>15</v>
      </c>
    </row>
    <row r="388" spans="1:15" x14ac:dyDescent="0.3">
      <c r="A388" s="29" t="s">
        <v>2092</v>
      </c>
      <c r="B388" s="29" t="s">
        <v>2084</v>
      </c>
      <c r="C388" s="29" t="s">
        <v>2130</v>
      </c>
      <c r="D388" s="29" t="s">
        <v>2087</v>
      </c>
      <c r="E388" s="29" t="s">
        <v>2088</v>
      </c>
      <c r="F388" s="29" t="s">
        <v>2088</v>
      </c>
      <c r="G388" s="29" t="s">
        <v>1504</v>
      </c>
      <c r="H388" s="29"/>
      <c r="I388" s="29"/>
      <c r="J388" s="29"/>
      <c r="K388" s="29"/>
      <c r="L388" s="29"/>
      <c r="M388" s="29">
        <v>1</v>
      </c>
      <c r="N388" s="29">
        <f>SUM(DATACANNES24[[#This Row],[Grand Prix ]:[Bronze Lion]])</f>
        <v>1</v>
      </c>
      <c r="O388" s="29">
        <f>+DATACANNES24[[#This Row],[Grand Prix ]]*$H$2+DATACANNES24[[#This Row],[Titanium Grand Prix ]]*$I$2+DATACANNES24[[#This Row],[Titanium Lion]]*$J$2+DATACANNES24[[#This Row],[Gold Lion]]*$K$2+DATACANNES24[[#This Row],[Silver Lion]]*$L$2+DATACANNES24[[#This Row],[Bronze Lion]]*$M$2</f>
        <v>3</v>
      </c>
    </row>
    <row r="389" spans="1:15" x14ac:dyDescent="0.3">
      <c r="A389" s="29" t="s">
        <v>2092</v>
      </c>
      <c r="B389" s="29" t="s">
        <v>485</v>
      </c>
      <c r="C389" s="29" t="s">
        <v>2135</v>
      </c>
      <c r="D389" s="29" t="s">
        <v>2090</v>
      </c>
      <c r="E389" s="29" t="s">
        <v>1661</v>
      </c>
      <c r="F389" s="29" t="s">
        <v>2091</v>
      </c>
      <c r="G389" s="29" t="s">
        <v>126</v>
      </c>
      <c r="H389" s="29"/>
      <c r="I389" s="29"/>
      <c r="J389" s="29"/>
      <c r="K389" s="29"/>
      <c r="L389" s="29"/>
      <c r="M389" s="29">
        <v>1</v>
      </c>
      <c r="N389" s="29">
        <f>SUM(DATACANNES24[[#This Row],[Grand Prix ]:[Bronze Lion]])</f>
        <v>1</v>
      </c>
      <c r="O389" s="29">
        <f>+DATACANNES24[[#This Row],[Grand Prix ]]*$H$2+DATACANNES24[[#This Row],[Titanium Grand Prix ]]*$I$2+DATACANNES24[[#This Row],[Titanium Lion]]*$J$2+DATACANNES24[[#This Row],[Gold Lion]]*$K$2+DATACANNES24[[#This Row],[Silver Lion]]*$L$2+DATACANNES24[[#This Row],[Bronze Lion]]*$M$2</f>
        <v>3</v>
      </c>
    </row>
    <row r="390" spans="1:15" x14ac:dyDescent="0.3">
      <c r="A390" s="29" t="s">
        <v>2092</v>
      </c>
      <c r="B390" s="29" t="s">
        <v>1443</v>
      </c>
      <c r="C390" s="29" t="s">
        <v>2142</v>
      </c>
      <c r="D390" s="29" t="s">
        <v>1953</v>
      </c>
      <c r="E390" s="29" t="s">
        <v>1892</v>
      </c>
      <c r="F390" s="29" t="s">
        <v>1892</v>
      </c>
      <c r="G390" s="29" t="s">
        <v>1504</v>
      </c>
      <c r="H390" s="29"/>
      <c r="I390" s="29"/>
      <c r="J390" s="29"/>
      <c r="K390" s="29">
        <v>1</v>
      </c>
      <c r="L390" s="29"/>
      <c r="M390" s="29"/>
      <c r="N390" s="29">
        <f>SUM(DATACANNES24[[#This Row],[Grand Prix ]:[Bronze Lion]])</f>
        <v>1</v>
      </c>
      <c r="O390" s="29">
        <f>+DATACANNES24[[#This Row],[Grand Prix ]]*$H$2+DATACANNES24[[#This Row],[Titanium Grand Prix ]]*$I$2+DATACANNES24[[#This Row],[Titanium Lion]]*$J$2+DATACANNES24[[#This Row],[Gold Lion]]*$K$2+DATACANNES24[[#This Row],[Silver Lion]]*$L$2+DATACANNES24[[#This Row],[Bronze Lion]]*$M$2</f>
        <v>15</v>
      </c>
    </row>
    <row r="391" spans="1:15" x14ac:dyDescent="0.3">
      <c r="A391" s="29" t="s">
        <v>2092</v>
      </c>
      <c r="B391" s="29" t="s">
        <v>1443</v>
      </c>
      <c r="C391" s="29" t="s">
        <v>2142</v>
      </c>
      <c r="D391" s="29" t="s">
        <v>1891</v>
      </c>
      <c r="E391" s="29" t="s">
        <v>1892</v>
      </c>
      <c r="F391" s="29" t="s">
        <v>1892</v>
      </c>
      <c r="G391" s="29" t="s">
        <v>1504</v>
      </c>
      <c r="H391" s="29"/>
      <c r="I391" s="29"/>
      <c r="J391" s="29"/>
      <c r="K391" s="29"/>
      <c r="L391" s="29"/>
      <c r="M391" s="29">
        <v>1</v>
      </c>
      <c r="N391" s="29">
        <f>SUM(DATACANNES24[[#This Row],[Grand Prix ]:[Bronze Lion]])</f>
        <v>1</v>
      </c>
      <c r="O391" s="29">
        <f>+DATACANNES24[[#This Row],[Grand Prix ]]*$H$2+DATACANNES24[[#This Row],[Titanium Grand Prix ]]*$I$2+DATACANNES24[[#This Row],[Titanium Lion]]*$J$2+DATACANNES24[[#This Row],[Gold Lion]]*$K$2+DATACANNES24[[#This Row],[Silver Lion]]*$L$2+DATACANNES24[[#This Row],[Bronze Lion]]*$M$2</f>
        <v>3</v>
      </c>
    </row>
    <row r="392" spans="1:15" x14ac:dyDescent="0.3">
      <c r="A392" s="26"/>
      <c r="B392" s="26"/>
      <c r="C392" s="26"/>
      <c r="D392" s="26"/>
      <c r="E392" s="26"/>
      <c r="F392" s="26"/>
      <c r="G392" s="26"/>
      <c r="H392" s="26">
        <f>SUBTOTAL(109,DATACANNES24[[Grand Prix ]])</f>
        <v>12</v>
      </c>
      <c r="I392" s="26">
        <f>SUBTOTAL(109,DATACANNES24[[Titanium Grand Prix ]])</f>
        <v>1</v>
      </c>
      <c r="J392" s="26">
        <f>SUBTOTAL(109,DATACANNES24[Titanium Lion])</f>
        <v>1</v>
      </c>
      <c r="K392" s="26">
        <f>SUBTOTAL(109,DATACANNES24[Gold Lion])</f>
        <v>81</v>
      </c>
      <c r="L392" s="26">
        <f>SUBTOTAL(109,DATACANNES24[Silver Lion])</f>
        <v>140</v>
      </c>
      <c r="M392" s="26">
        <f>SUBTOTAL(109,DATACANNES24[Bronze Lion])</f>
        <v>214</v>
      </c>
      <c r="N392" s="26">
        <f>SUBTOTAL(109,DATACANNES24[Suma de TOTAL PREMIOS])</f>
        <v>449</v>
      </c>
      <c r="O392" s="26">
        <f>SUBTOTAL(109,DATACANNES24[TOTAL PUNTAJE])</f>
        <v>3257</v>
      </c>
    </row>
  </sheetData>
  <sheetProtection algorithmName="SHA-512" hashValue="oPhISMvTtE+hP6evX1zUJvQ2NqxPgQgvz7EI/S59gTO+dPeN/lokrH4pcrEiWNK6mbQ5RPBjyXuh1Tp1Y1BDMg==" saltValue="JptLGqSXeZhIBxy8hAWtcw==" spinCount="100000" sheet="1" objects="1" scenarios="1"/>
  <mergeCells count="2">
    <mergeCell ref="H3:M3"/>
    <mergeCell ref="N3:O3"/>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GUÍA</vt:lpstr>
      <vt:lpstr>TOP 10 POR PAÍS</vt:lpstr>
      <vt:lpstr>TOP 3 AGENCIA POR PAÍS</vt:lpstr>
      <vt:lpstr>TOTAL AGENCIAS</vt:lpstr>
      <vt:lpstr>ESTADÍSTICAS</vt:lpstr>
      <vt:lpstr>CONFIRMACIÓN</vt:lpstr>
      <vt:lpstr>DATA GRAL </vt:lpstr>
      <vt:lpstr>DATA PREMIO LOCAL2024</vt:lpstr>
      <vt:lpstr>DATA FIAP2024</vt:lpstr>
      <vt:lpstr>DATA CANNESL2024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Yuni Figue</dc:creator>
  <cp:lastModifiedBy>Yuni Figue</cp:lastModifiedBy>
  <dcterms:created xsi:type="dcterms:W3CDTF">2024-10-04T21:32:59Z</dcterms:created>
  <dcterms:modified xsi:type="dcterms:W3CDTF">2024-11-20T15:45:20Z</dcterms:modified>
</cp:coreProperties>
</file>